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278FAC-1013-410A-8622-DB018BAAA2C2}" xr6:coauthVersionLast="47" xr6:coauthVersionMax="47" xr10:uidLastSave="{00000000-0000-0000-0000-000000000000}"/>
  <bookViews>
    <workbookView xWindow="-120" yWindow="-120" windowWidth="38640" windowHeight="15720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K109" i="29"/>
  <c r="L109" i="29"/>
  <c r="M109" i="29"/>
  <c r="N109" i="29"/>
  <c r="O109" i="29"/>
  <c r="P109" i="29"/>
  <c r="Q109" i="29"/>
  <c r="R109" i="29"/>
  <c r="S109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K142" i="29"/>
  <c r="L142" i="29"/>
  <c r="M142" i="29"/>
  <c r="N142" i="29"/>
  <c r="O142" i="29"/>
  <c r="P142" i="29"/>
  <c r="Q142" i="29"/>
  <c r="R142" i="29"/>
  <c r="S142" i="29"/>
  <c r="T142" i="29"/>
  <c r="U142" i="29"/>
  <c r="V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K175" i="29"/>
  <c r="L175" i="29"/>
  <c r="M175" i="29"/>
  <c r="N175" i="29"/>
  <c r="O175" i="29"/>
  <c r="P175" i="29"/>
  <c r="Q175" i="29"/>
  <c r="R175" i="29"/>
  <c r="S175" i="29"/>
  <c r="T175" i="29"/>
  <c r="U175" i="29"/>
  <c r="V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<sst xmlns="http://schemas.openxmlformats.org/spreadsheetml/2006/main" count="2141" uniqueCount="133">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</sst>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0" fontId="5" fillId="4" borderId="38" xfId="0" applyNumberFormat="1" applyFont="1" applyFill="1" applyBorder="1" applyAlignment="1">
      <alignment horizontal="center"/>
    </xf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6" fillId="8" borderId="63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4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6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5" xfId="0" applyNumberFormat="1" applyFont="1" applyFill="1" applyBorder="1" applyAlignment="1"/>
    <xf numFmtId="9" fontId="6" fillId="8" borderId="22" xfId="0" applyNumberFormat="1" applyFont="1" applyFill="1" applyBorder="1" applyAlignment="1"/>
    <xf numFmtId="9" fontId="2" fillId="3" borderId="65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6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8" borderId="65" xfId="0" applyNumberFormat="1" applyFont="1" applyFill="1" applyBorder="1" applyAlignment="1"/>
    <xf numFmtId="9" fontId="2" fillId="0" borderId="67" xfId="0" applyNumberFormat="1" applyFont="1" applyBorder="1" applyAlignment="1"/>
    <xf numFmtId="9" fontId="2" fillId="0" borderId="56" xfId="0" applyNumberFormat="1" applyFont="1" applyBorder="1" applyAlignment="1"/>
    <xf numFmtId="9" fontId="2" fillId="5" borderId="56" xfId="0" applyNumberFormat="1" applyFont="1" applyFill="1" applyBorder="1" applyAlignment="1"/>
    <xf numFmtId="1" fontId="5" fillId="0" borderId="10" xfId="0" applyNumberFormat="1" applyFont="1" applyBorder="1" applyAlignment="1"/>
    <xf numFmtId="1" fontId="3" fillId="6" borderId="68" xfId="0" quotePrefix="1" applyNumberFormat="1" applyFont="1" applyFill="1" applyBorder="1" applyAlignment="1">
      <alignment horizontal="center" vertical="center" wrapText="1"/>
    </xf>
    <xf numFmtId="1" fontId="3" fillId="6" borderId="69" xfId="0" quotePrefix="1" applyNumberFormat="1" applyFont="1" applyFill="1" applyBorder="1" applyAlignment="1">
      <alignment horizontal="center" vertical="center" wrapText="1"/>
    </xf>
    <xf numFmtId="9" fontId="2" fillId="0" borderId="70" xfId="0" applyNumberFormat="1" applyFont="1" applyBorder="1" applyAlignment="1"/>
    <xf numFmtId="9" fontId="2" fillId="0" borderId="71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2" xfId="0" applyNumberFormat="1" applyFont="1" applyBorder="1" applyAlignment="1"/>
    <xf numFmtId="1" fontId="2" fillId="0" borderId="73" xfId="0" applyNumberFormat="1" applyFont="1" applyBorder="1" applyAlignment="1"/>
    <xf numFmtId="1" fontId="5" fillId="0" borderId="74" xfId="0" applyNumberFormat="1" applyFont="1" applyBorder="1" applyAlignment="1"/>
    <xf numFmtId="1" fontId="5" fillId="0" borderId="75" xfId="0" applyNumberFormat="1" applyFont="1" applyBorder="1" applyAlignment="1"/>
    <xf numFmtId="10" fontId="2" fillId="0" borderId="70" xfId="0" applyNumberFormat="1" applyFont="1" applyBorder="1" applyAlignment="1"/>
    <xf numFmtId="10" fontId="2" fillId="0" borderId="71" xfId="0" applyNumberFormat="1" applyFont="1" applyBorder="1" applyAlignment="1"/>
    <xf numFmtId="9" fontId="2" fillId="0" borderId="76" xfId="0" applyNumberFormat="1" applyFont="1" applyBorder="1" applyAlignment="1"/>
    <xf numFmtId="9" fontId="2" fillId="0" borderId="77" xfId="0" applyNumberFormat="1" applyFont="1" applyBorder="1" applyAlignment="1"/>
    <xf numFmtId="9" fontId="5" fillId="5" borderId="71" xfId="0" applyNumberFormat="1" applyFont="1" applyFill="1" applyBorder="1" applyAlignment="1"/>
    <xf numFmtId="9" fontId="7" fillId="8" borderId="71" xfId="0" applyNumberFormat="1" applyFont="1" applyFill="1" applyBorder="1" applyAlignment="1"/>
    <xf numFmtId="9" fontId="5" fillId="5" borderId="78" xfId="0" applyNumberFormat="1" applyFont="1" applyFill="1" applyBorder="1" applyAlignment="1"/>
    <xf numFmtId="9" fontId="2" fillId="9" borderId="70" xfId="0" applyNumberFormat="1" applyFont="1" applyFill="1" applyBorder="1" applyAlignment="1"/>
    <xf numFmtId="9" fontId="2" fillId="9" borderId="79" xfId="0" applyNumberFormat="1" applyFont="1" applyFill="1" applyBorder="1" applyAlignment="1"/>
    <xf numFmtId="9" fontId="6" fillId="7" borderId="70" xfId="0" applyNumberFormat="1" applyFont="1" applyFill="1" applyBorder="1" applyAlignment="1"/>
    <xf numFmtId="9" fontId="5" fillId="4" borderId="71" xfId="0" applyNumberFormat="1" applyFont="1" applyFill="1" applyBorder="1" applyAlignment="1"/>
    <xf numFmtId="9" fontId="2" fillId="3" borderId="70" xfId="0" applyNumberFormat="1" applyFont="1" applyFill="1" applyBorder="1" applyAlignment="1"/>
    <xf numFmtId="9" fontId="6" fillId="7" borderId="79" xfId="0" applyNumberFormat="1" applyFont="1" applyFill="1" applyBorder="1" applyAlignment="1"/>
    <xf numFmtId="9" fontId="7" fillId="8" borderId="78" xfId="0" applyNumberFormat="1" applyFont="1" applyFill="1" applyBorder="1" applyAlignment="1"/>
    <xf numFmtId="9" fontId="2" fillId="3" borderId="80" xfId="0" applyNumberFormat="1" applyFont="1" applyFill="1" applyBorder="1" applyAlignment="1"/>
    <xf numFmtId="9" fontId="5" fillId="4" borderId="8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75" x14ac:dyDescent="0.25"/>
  <sheetData>
    <row r="3" spans="1:6" ht="16.5" thickBot="1" x14ac:dyDescent="0.3">
      <c r="B3" s="169" t="s">
        <v>124</v>
      </c>
      <c r="C3" s="170"/>
      <c r="D3" s="170"/>
      <c r="E3" s="170"/>
      <c r="F3" s="170"/>
    </row>
    <row r="4" spans="1:6" x14ac:dyDescent="0.25">
      <c r="A4" s="161"/>
    </row>
    <row r="5" spans="1:6" x14ac:dyDescent="0.25">
      <c r="B5" s="168" t="s">
        <v>125</v>
      </c>
    </row>
    <row r="6" spans="1:6" ht="6" customHeight="1" thickBot="1" x14ac:dyDescent="0.3"/>
    <row r="7" spans="1:6" ht="16.5" thickBot="1" x14ac:dyDescent="0.3">
      <c r="C7" s="162"/>
      <c r="D7" s="161" t="s">
        <v>127</v>
      </c>
    </row>
    <row r="8" spans="1:6" ht="16.5" thickBot="1" x14ac:dyDescent="0.3"/>
    <row r="9" spans="1:6" ht="16.5" thickBot="1" x14ac:dyDescent="0.3">
      <c r="C9" s="163"/>
      <c r="D9" s="161" t="s">
        <v>128</v>
      </c>
    </row>
    <row r="10" spans="1:6" ht="16.5" thickBot="1" x14ac:dyDescent="0.3"/>
    <row r="11" spans="1:6" ht="16.5" thickBot="1" x14ac:dyDescent="0.3">
      <c r="C11" s="164"/>
      <c r="D11" s="161" t="s">
        <v>129</v>
      </c>
    </row>
    <row r="13" spans="1:6" x14ac:dyDescent="0.25">
      <c r="B13" s="168" t="s">
        <v>126</v>
      </c>
    </row>
    <row r="14" spans="1:6" ht="6" customHeight="1" thickBot="1" x14ac:dyDescent="0.3"/>
    <row r="15" spans="1:6" ht="16.5" thickBot="1" x14ac:dyDescent="0.3">
      <c r="C15" s="165"/>
      <c r="D15" s="161" t="s">
        <v>130</v>
      </c>
    </row>
    <row r="16" spans="1:6" ht="16.5" thickBot="1" x14ac:dyDescent="0.3"/>
    <row r="17" spans="3:4" ht="16.5" thickBot="1" x14ac:dyDescent="0.3">
      <c r="C17" s="167"/>
      <c r="D17" s="161" t="s">
        <v>131</v>
      </c>
    </row>
    <row r="18" spans="3:4" ht="16.5" thickBot="1" x14ac:dyDescent="0.3"/>
    <row r="19" spans="3:4" ht="16.5" thickBot="1" x14ac:dyDescent="0.3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5">
        <v>0</v>
      </c>
      <c r="AF6" s="115">
        <v>0</v>
      </c>
      <c r="AG6" s="60">
        <v>0.2</v>
      </c>
      <c r="AH6" s="61">
        <v>0.3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115">
        <v>0</v>
      </c>
      <c r="AH8" s="116">
        <v>0</v>
      </c>
    </row>
    <row r="9" spans="1:35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12">
        <f t="shared" si="2"/>
        <v>6869</v>
      </c>
      <c r="AF13" s="12">
        <f t="shared" si="2"/>
        <v>6869</v>
      </c>
      <c r="AG13" s="12">
        <f t="shared" si="2"/>
        <v>5138.6000000000004</v>
      </c>
      <c r="AH13" s="30">
        <f t="shared" si="2"/>
        <v>5221.8999999999996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296.74080000000004</v>
      </c>
      <c r="AF14" s="12">
        <f t="shared" si="3"/>
        <v>296.74080000000004</v>
      </c>
      <c r="AG14" s="12">
        <f t="shared" si="3"/>
        <v>214.79040000000001</v>
      </c>
      <c r="AH14" s="30">
        <f t="shared" si="3"/>
        <v>214.79040000000001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17">
        <f t="shared" si="4"/>
        <v>6572.2592000000004</v>
      </c>
      <c r="AF15" s="17">
        <f t="shared" si="4"/>
        <v>6572.2592000000004</v>
      </c>
      <c r="AG15" s="17">
        <f t="shared" si="4"/>
        <v>4923.8096000000005</v>
      </c>
      <c r="AH15" s="31">
        <f t="shared" si="4"/>
        <v>5007.1095999999998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6468.5947096774198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5">
        <v>0</v>
      </c>
      <c r="AH20" s="116">
        <v>0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12">
        <f t="shared" si="5"/>
        <v>3650</v>
      </c>
      <c r="AH23" s="30">
        <f t="shared" si="5"/>
        <v>3650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4401.3701612903205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115">
        <v>0</v>
      </c>
      <c r="AF43" s="115">
        <v>0</v>
      </c>
      <c r="AG43" s="115">
        <v>0</v>
      </c>
      <c r="AH43" s="116">
        <v>0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115">
        <v>0</v>
      </c>
      <c r="AH49" s="116">
        <v>0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12011</v>
      </c>
      <c r="M53" s="12">
        <f t="shared" si="12"/>
        <v>12011</v>
      </c>
      <c r="N53" s="12">
        <f t="shared" si="12"/>
        <v>12011</v>
      </c>
      <c r="O53" s="12">
        <f t="shared" si="12"/>
        <v>12011</v>
      </c>
      <c r="P53" s="12">
        <f t="shared" si="12"/>
        <v>12011</v>
      </c>
      <c r="Q53" s="12">
        <f t="shared" si="12"/>
        <v>12011</v>
      </c>
      <c r="R53" s="12">
        <f t="shared" si="12"/>
        <v>12011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9866</v>
      </c>
      <c r="AF53" s="12">
        <f t="shared" si="12"/>
        <v>9866</v>
      </c>
      <c r="AG53" s="12">
        <f t="shared" si="12"/>
        <v>8760</v>
      </c>
      <c r="AH53" s="30">
        <f t="shared" si="12"/>
        <v>8760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587.33789999999999</v>
      </c>
      <c r="M54" s="12">
        <f t="shared" si="13"/>
        <v>587.33789999999999</v>
      </c>
      <c r="N54" s="12">
        <f t="shared" si="13"/>
        <v>587.33789999999999</v>
      </c>
      <c r="O54" s="12">
        <f t="shared" si="13"/>
        <v>587.33789999999999</v>
      </c>
      <c r="P54" s="12">
        <f t="shared" si="13"/>
        <v>587.33789999999999</v>
      </c>
      <c r="Q54" s="12">
        <f t="shared" si="13"/>
        <v>587.33789999999999</v>
      </c>
      <c r="R54" s="12">
        <f t="shared" si="13"/>
        <v>587.33789999999999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482.44740000000002</v>
      </c>
      <c r="AF54" s="12">
        <f t="shared" si="13"/>
        <v>482.44740000000002</v>
      </c>
      <c r="AG54" s="12">
        <f t="shared" si="13"/>
        <v>428.36399999999998</v>
      </c>
      <c r="AH54" s="30">
        <f t="shared" si="13"/>
        <v>428.36399999999998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11423.6621</v>
      </c>
      <c r="M55" s="17">
        <f t="shared" si="14"/>
        <v>11423.6621</v>
      </c>
      <c r="N55" s="17">
        <f t="shared" si="14"/>
        <v>11423.6621</v>
      </c>
      <c r="O55" s="17">
        <f t="shared" si="14"/>
        <v>11423.6621</v>
      </c>
      <c r="P55" s="17">
        <f t="shared" si="14"/>
        <v>11423.6621</v>
      </c>
      <c r="Q55" s="17">
        <f t="shared" si="14"/>
        <v>11423.6621</v>
      </c>
      <c r="R55" s="17">
        <f t="shared" si="14"/>
        <v>11423.6621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9383.5525999999991</v>
      </c>
      <c r="AF55" s="17">
        <f t="shared" si="14"/>
        <v>9383.5525999999991</v>
      </c>
      <c r="AG55" s="17">
        <f t="shared" si="14"/>
        <v>8331.6360000000004</v>
      </c>
      <c r="AH55" s="31">
        <f t="shared" si="14"/>
        <v>8331.6360000000004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10893.745996774189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116">
        <v>0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115">
        <v>0</v>
      </c>
      <c r="AH63" s="116">
        <v>0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11238.66</v>
      </c>
      <c r="AH73" s="30">
        <f t="shared" si="16"/>
        <v>10133.82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225.18360000000001</v>
      </c>
      <c r="AH74" s="30">
        <f t="shared" si="17"/>
        <v>225.18360000000001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11013.4764</v>
      </c>
      <c r="AH75" s="31">
        <f t="shared" si="18"/>
        <v>9908.6363999999994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11823.128399999994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60">
        <v>0.2</v>
      </c>
      <c r="AA91" s="60">
        <v>0.3</v>
      </c>
      <c r="AB91" s="60">
        <v>0.5</v>
      </c>
      <c r="AC91" s="60">
        <v>0.7</v>
      </c>
      <c r="AD91" s="60">
        <v>0.9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3659</v>
      </c>
      <c r="AA96" s="39">
        <f t="shared" si="22"/>
        <v>3746</v>
      </c>
      <c r="AB96" s="39">
        <f t="shared" si="22"/>
        <v>3920</v>
      </c>
      <c r="AC96" s="39">
        <f t="shared" si="22"/>
        <v>4094</v>
      </c>
      <c r="AD96" s="39">
        <f t="shared" si="22"/>
        <v>4268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3586.5120000000002</v>
      </c>
      <c r="AA98" s="17">
        <f t="shared" si="24"/>
        <v>3673.5120000000002</v>
      </c>
      <c r="AB98" s="17">
        <f t="shared" si="24"/>
        <v>3847.5120000000002</v>
      </c>
      <c r="AC98" s="17">
        <f t="shared" si="24"/>
        <v>4021.5120000000002</v>
      </c>
      <c r="AD98" s="17">
        <f t="shared" si="24"/>
        <v>4195.5119999999997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3521.9944258064529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5">
        <v>0</v>
      </c>
      <c r="AH103" s="116">
        <v>0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3330</v>
      </c>
      <c r="X108" s="39">
        <f t="shared" si="25"/>
        <v>3330</v>
      </c>
      <c r="Y108" s="39">
        <f t="shared" si="25"/>
        <v>3330</v>
      </c>
      <c r="Z108" s="39">
        <f t="shared" si="25"/>
        <v>3330</v>
      </c>
      <c r="AA108" s="39">
        <f t="shared" si="25"/>
        <v>3330</v>
      </c>
      <c r="AB108" s="39">
        <f t="shared" si="25"/>
        <v>3330</v>
      </c>
      <c r="AC108" s="39">
        <f t="shared" si="25"/>
        <v>3330</v>
      </c>
      <c r="AD108" s="39">
        <f t="shared" si="25"/>
        <v>3330</v>
      </c>
      <c r="AE108" s="39">
        <f t="shared" si="25"/>
        <v>3330</v>
      </c>
      <c r="AF108" s="39">
        <f t="shared" si="25"/>
        <v>3330</v>
      </c>
      <c r="AG108" s="39">
        <f t="shared" si="25"/>
        <v>3330</v>
      </c>
      <c r="AH108" s="40">
        <f t="shared" si="25"/>
        <v>3330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168.16500000000002</v>
      </c>
      <c r="AC109" s="12">
        <f t="shared" si="26"/>
        <v>168.16500000000002</v>
      </c>
      <c r="AD109" s="12">
        <f t="shared" si="26"/>
        <v>168.16500000000002</v>
      </c>
      <c r="AE109" s="12">
        <f t="shared" si="26"/>
        <v>168.16500000000002</v>
      </c>
      <c r="AF109" s="12">
        <f t="shared" si="26"/>
        <v>168.16500000000002</v>
      </c>
      <c r="AG109" s="12">
        <f t="shared" si="26"/>
        <v>168.16500000000002</v>
      </c>
      <c r="AH109" s="30">
        <f t="shared" si="26"/>
        <v>168.16500000000002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3161.835</v>
      </c>
      <c r="X110" s="17">
        <f t="shared" si="27"/>
        <v>3161.835</v>
      </c>
      <c r="Y110" s="17">
        <f t="shared" si="27"/>
        <v>3161.835</v>
      </c>
      <c r="Z110" s="17">
        <f t="shared" si="27"/>
        <v>3161.835</v>
      </c>
      <c r="AA110" s="17">
        <f t="shared" si="27"/>
        <v>3161.835</v>
      </c>
      <c r="AB110" s="17">
        <f t="shared" si="27"/>
        <v>3161.835</v>
      </c>
      <c r="AC110" s="17">
        <f t="shared" si="27"/>
        <v>3161.835</v>
      </c>
      <c r="AD110" s="17">
        <f t="shared" si="27"/>
        <v>3161.835</v>
      </c>
      <c r="AE110" s="17">
        <f t="shared" si="27"/>
        <v>3161.835</v>
      </c>
      <c r="AF110" s="17">
        <f t="shared" si="27"/>
        <v>3161.835</v>
      </c>
      <c r="AG110" s="17">
        <f t="shared" si="27"/>
        <v>3161.835</v>
      </c>
      <c r="AH110" s="31">
        <f t="shared" si="27"/>
        <v>3161.835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3211.0558548387112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115">
        <v>0</v>
      </c>
      <c r="AH123" s="116">
        <v>0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116">
        <v>0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198">
        <v>1</v>
      </c>
      <c r="AH139" s="203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125">
        <v>0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5">
        <v>0</v>
      </c>
      <c r="AF140" s="125">
        <v>0</v>
      </c>
      <c r="AG140" s="125">
        <v>0</v>
      </c>
      <c r="AH140" s="126">
        <v>0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23660</v>
      </c>
      <c r="F141" s="12">
        <f t="shared" si="29"/>
        <v>23660</v>
      </c>
      <c r="G141" s="12">
        <f t="shared" si="29"/>
        <v>23660</v>
      </c>
      <c r="H141" s="12">
        <f t="shared" si="29"/>
        <v>23660</v>
      </c>
      <c r="I141" s="12">
        <f t="shared" si="29"/>
        <v>23660</v>
      </c>
      <c r="J141" s="12">
        <f t="shared" si="29"/>
        <v>23660</v>
      </c>
      <c r="K141" s="12">
        <f t="shared" si="29"/>
        <v>23660</v>
      </c>
      <c r="L141" s="12">
        <f t="shared" si="29"/>
        <v>22510</v>
      </c>
      <c r="M141" s="12">
        <f t="shared" si="29"/>
        <v>22510</v>
      </c>
      <c r="N141" s="12">
        <f t="shared" si="29"/>
        <v>22510</v>
      </c>
      <c r="O141" s="12">
        <f t="shared" si="29"/>
        <v>22510</v>
      </c>
      <c r="P141" s="12">
        <f t="shared" si="29"/>
        <v>22510</v>
      </c>
      <c r="Q141" s="12">
        <f t="shared" si="29"/>
        <v>22510</v>
      </c>
      <c r="R141" s="12">
        <f t="shared" si="29"/>
        <v>22510</v>
      </c>
      <c r="S141" s="12">
        <f t="shared" si="29"/>
        <v>21381</v>
      </c>
      <c r="T141" s="12">
        <f t="shared" si="29"/>
        <v>21381</v>
      </c>
      <c r="U141" s="12">
        <f t="shared" si="29"/>
        <v>21381</v>
      </c>
      <c r="V141" s="12">
        <f t="shared" si="29"/>
        <v>21381</v>
      </c>
      <c r="W141" s="12">
        <f t="shared" si="29"/>
        <v>21381</v>
      </c>
      <c r="X141" s="12">
        <f t="shared" si="29"/>
        <v>21381</v>
      </c>
      <c r="Y141" s="12">
        <f t="shared" si="29"/>
        <v>21381</v>
      </c>
      <c r="Z141" s="12">
        <f t="shared" si="29"/>
        <v>21381</v>
      </c>
      <c r="AA141" s="12">
        <f t="shared" si="29"/>
        <v>21381</v>
      </c>
      <c r="AB141" s="12">
        <f t="shared" si="29"/>
        <v>21381</v>
      </c>
      <c r="AC141" s="12">
        <f t="shared" si="29"/>
        <v>21381</v>
      </c>
      <c r="AD141" s="12">
        <f t="shared" si="29"/>
        <v>21381</v>
      </c>
      <c r="AE141" s="12">
        <f t="shared" si="29"/>
        <v>21381</v>
      </c>
      <c r="AF141" s="12">
        <f t="shared" si="29"/>
        <v>21381</v>
      </c>
      <c r="AG141" s="12">
        <f t="shared" si="29"/>
        <v>20581</v>
      </c>
      <c r="AH141" s="30">
        <f t="shared" si="29"/>
        <v>20581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641.18599999999992</v>
      </c>
      <c r="F142" s="12">
        <f t="shared" si="30"/>
        <v>641.18599999999992</v>
      </c>
      <c r="G142" s="12">
        <f t="shared" si="30"/>
        <v>641.18599999999992</v>
      </c>
      <c r="H142" s="12">
        <f t="shared" si="30"/>
        <v>641.18599999999992</v>
      </c>
      <c r="I142" s="12">
        <f t="shared" si="30"/>
        <v>641.18599999999992</v>
      </c>
      <c r="J142" s="12">
        <f t="shared" si="30"/>
        <v>641.18599999999992</v>
      </c>
      <c r="K142" s="12">
        <f t="shared" si="30"/>
        <v>641.18599999999992</v>
      </c>
      <c r="L142" s="12">
        <f t="shared" si="30"/>
        <v>610.02099999999996</v>
      </c>
      <c r="M142" s="12">
        <f t="shared" si="30"/>
        <v>610.02099999999996</v>
      </c>
      <c r="N142" s="12">
        <f t="shared" si="30"/>
        <v>610.02099999999996</v>
      </c>
      <c r="O142" s="12">
        <f t="shared" si="30"/>
        <v>610.02099999999996</v>
      </c>
      <c r="P142" s="12">
        <f t="shared" si="30"/>
        <v>610.02099999999996</v>
      </c>
      <c r="Q142" s="12">
        <f t="shared" si="30"/>
        <v>610.02099999999996</v>
      </c>
      <c r="R142" s="12">
        <f t="shared" si="30"/>
        <v>610.02099999999996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579.42509999999993</v>
      </c>
      <c r="X142" s="12">
        <f t="shared" si="30"/>
        <v>579.42509999999993</v>
      </c>
      <c r="Y142" s="12">
        <f t="shared" si="30"/>
        <v>579.42509999999993</v>
      </c>
      <c r="Z142" s="12">
        <f t="shared" si="30"/>
        <v>579.42509999999993</v>
      </c>
      <c r="AA142" s="12">
        <f t="shared" si="30"/>
        <v>579.42509999999993</v>
      </c>
      <c r="AB142" s="12">
        <f t="shared" si="30"/>
        <v>579.42509999999993</v>
      </c>
      <c r="AC142" s="12">
        <f t="shared" si="30"/>
        <v>579.42509999999993</v>
      </c>
      <c r="AD142" s="12">
        <f t="shared" si="30"/>
        <v>579.42509999999993</v>
      </c>
      <c r="AE142" s="12">
        <f t="shared" si="30"/>
        <v>579.42509999999993</v>
      </c>
      <c r="AF142" s="12">
        <f t="shared" si="30"/>
        <v>579.42509999999993</v>
      </c>
      <c r="AG142" s="12">
        <f t="shared" si="30"/>
        <v>557.74509999999998</v>
      </c>
      <c r="AH142" s="30">
        <f t="shared" si="30"/>
        <v>557.74509999999998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23018.813999999998</v>
      </c>
      <c r="F143" s="17">
        <f t="shared" si="31"/>
        <v>23018.813999999998</v>
      </c>
      <c r="G143" s="17">
        <f t="shared" si="31"/>
        <v>23018.813999999998</v>
      </c>
      <c r="H143" s="17">
        <f t="shared" si="31"/>
        <v>23018.813999999998</v>
      </c>
      <c r="I143" s="17">
        <f t="shared" si="31"/>
        <v>23018.813999999998</v>
      </c>
      <c r="J143" s="17">
        <f t="shared" si="31"/>
        <v>23018.813999999998</v>
      </c>
      <c r="K143" s="17">
        <f t="shared" si="31"/>
        <v>23018.813999999998</v>
      </c>
      <c r="L143" s="17">
        <f t="shared" si="31"/>
        <v>21899.978999999999</v>
      </c>
      <c r="M143" s="17">
        <f t="shared" si="31"/>
        <v>21899.978999999999</v>
      </c>
      <c r="N143" s="17">
        <f t="shared" si="31"/>
        <v>21899.978999999999</v>
      </c>
      <c r="O143" s="17">
        <f t="shared" si="31"/>
        <v>21899.978999999999</v>
      </c>
      <c r="P143" s="17">
        <f t="shared" si="31"/>
        <v>21899.978999999999</v>
      </c>
      <c r="Q143" s="17">
        <f t="shared" si="31"/>
        <v>21899.978999999999</v>
      </c>
      <c r="R143" s="17">
        <f t="shared" si="31"/>
        <v>21899.978999999999</v>
      </c>
      <c r="S143" s="17">
        <f t="shared" si="31"/>
        <v>20801.5749</v>
      </c>
      <c r="T143" s="17">
        <f t="shared" si="31"/>
        <v>20801.5749</v>
      </c>
      <c r="U143" s="17">
        <f t="shared" si="31"/>
        <v>20801.5749</v>
      </c>
      <c r="V143" s="17">
        <f t="shared" si="31"/>
        <v>20801.5749</v>
      </c>
      <c r="W143" s="17">
        <f t="shared" si="31"/>
        <v>20801.5749</v>
      </c>
      <c r="X143" s="17">
        <f t="shared" si="31"/>
        <v>20801.5749</v>
      </c>
      <c r="Y143" s="17">
        <f t="shared" si="31"/>
        <v>20801.5749</v>
      </c>
      <c r="Z143" s="17">
        <f t="shared" si="31"/>
        <v>20801.5749</v>
      </c>
      <c r="AA143" s="17">
        <f t="shared" si="31"/>
        <v>20801.5749</v>
      </c>
      <c r="AB143" s="17">
        <f t="shared" si="31"/>
        <v>20801.5749</v>
      </c>
      <c r="AC143" s="17">
        <f t="shared" si="31"/>
        <v>20801.5749</v>
      </c>
      <c r="AD143" s="17">
        <f t="shared" si="31"/>
        <v>20801.5749</v>
      </c>
      <c r="AE143" s="17">
        <f t="shared" si="31"/>
        <v>20801.5749</v>
      </c>
      <c r="AF143" s="17">
        <f t="shared" si="31"/>
        <v>20801.5749</v>
      </c>
      <c r="AG143" s="17">
        <f t="shared" si="31"/>
        <v>20023.2549</v>
      </c>
      <c r="AH143" s="31">
        <f t="shared" si="31"/>
        <v>20023.2549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21632.117661290329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115">
        <v>0</v>
      </c>
      <c r="M148" s="115">
        <v>0</v>
      </c>
      <c r="N148" s="115">
        <v>0</v>
      </c>
      <c r="O148" s="115">
        <v>0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5">
        <v>0</v>
      </c>
      <c r="AH148" s="116">
        <v>0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125">
        <v>0</v>
      </c>
      <c r="AH153" s="126">
        <v>0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6359</v>
      </c>
      <c r="Q154" s="12">
        <f t="shared" si="33"/>
        <v>6359</v>
      </c>
      <c r="R154" s="12">
        <f t="shared" si="33"/>
        <v>6359</v>
      </c>
      <c r="S154" s="12">
        <f t="shared" si="33"/>
        <v>6359</v>
      </c>
      <c r="T154" s="12">
        <f t="shared" si="33"/>
        <v>6359</v>
      </c>
      <c r="U154" s="12">
        <f t="shared" si="33"/>
        <v>6359</v>
      </c>
      <c r="V154" s="12">
        <f t="shared" si="33"/>
        <v>6359</v>
      </c>
      <c r="W154" s="12">
        <f t="shared" si="33"/>
        <v>6359</v>
      </c>
      <c r="X154" s="12">
        <f t="shared" si="33"/>
        <v>6359</v>
      </c>
      <c r="Y154" s="12">
        <f t="shared" si="33"/>
        <v>6359</v>
      </c>
      <c r="Z154" s="12">
        <f t="shared" si="33"/>
        <v>6359</v>
      </c>
      <c r="AA154" s="12">
        <f t="shared" si="33"/>
        <v>6359</v>
      </c>
      <c r="AB154" s="12">
        <f t="shared" si="33"/>
        <v>6359</v>
      </c>
      <c r="AC154" s="12">
        <f t="shared" si="33"/>
        <v>6359</v>
      </c>
      <c r="AD154" s="12">
        <f t="shared" si="33"/>
        <v>6359</v>
      </c>
      <c r="AE154" s="12">
        <f t="shared" si="33"/>
        <v>6359</v>
      </c>
      <c r="AF154" s="12">
        <f t="shared" si="33"/>
        <v>6359</v>
      </c>
      <c r="AG154" s="12">
        <f t="shared" si="33"/>
        <v>5224</v>
      </c>
      <c r="AH154" s="30">
        <f t="shared" si="33"/>
        <v>5224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202.21620000000001</v>
      </c>
      <c r="V155" s="12">
        <f t="shared" si="34"/>
        <v>202.21620000000001</v>
      </c>
      <c r="W155" s="12">
        <f t="shared" si="34"/>
        <v>202.21620000000001</v>
      </c>
      <c r="X155" s="12">
        <f t="shared" si="34"/>
        <v>202.21620000000001</v>
      </c>
      <c r="Y155" s="12">
        <f t="shared" si="34"/>
        <v>202.21620000000001</v>
      </c>
      <c r="Z155" s="12">
        <f t="shared" si="34"/>
        <v>202.21620000000001</v>
      </c>
      <c r="AA155" s="12">
        <f t="shared" si="34"/>
        <v>202.21620000000001</v>
      </c>
      <c r="AB155" s="12">
        <f t="shared" si="34"/>
        <v>202.21620000000001</v>
      </c>
      <c r="AC155" s="12">
        <f t="shared" si="34"/>
        <v>202.21620000000001</v>
      </c>
      <c r="AD155" s="12">
        <f t="shared" si="34"/>
        <v>202.21620000000001</v>
      </c>
      <c r="AE155" s="12">
        <f t="shared" si="34"/>
        <v>202.21620000000001</v>
      </c>
      <c r="AF155" s="12">
        <f t="shared" si="34"/>
        <v>202.21620000000001</v>
      </c>
      <c r="AG155" s="12">
        <f t="shared" si="34"/>
        <v>166.1232</v>
      </c>
      <c r="AH155" s="30">
        <f t="shared" si="34"/>
        <v>166.1232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6156.7838000000002</v>
      </c>
      <c r="Q156" s="17">
        <f t="shared" si="35"/>
        <v>6156.7838000000002</v>
      </c>
      <c r="R156" s="17">
        <f t="shared" si="35"/>
        <v>6156.7838000000002</v>
      </c>
      <c r="S156" s="17">
        <f t="shared" si="35"/>
        <v>6156.7838000000002</v>
      </c>
      <c r="T156" s="17">
        <f t="shared" si="35"/>
        <v>6156.7838000000002</v>
      </c>
      <c r="U156" s="17">
        <f t="shared" si="35"/>
        <v>6156.7838000000002</v>
      </c>
      <c r="V156" s="17">
        <f t="shared" si="35"/>
        <v>6156.7838000000002</v>
      </c>
      <c r="W156" s="17">
        <f t="shared" si="35"/>
        <v>6156.7838000000002</v>
      </c>
      <c r="X156" s="17">
        <f t="shared" si="35"/>
        <v>6156.7838000000002</v>
      </c>
      <c r="Y156" s="17">
        <f t="shared" si="35"/>
        <v>6156.7838000000002</v>
      </c>
      <c r="Z156" s="17">
        <f t="shared" si="35"/>
        <v>6156.7838000000002</v>
      </c>
      <c r="AA156" s="17">
        <f t="shared" si="35"/>
        <v>6156.7838000000002</v>
      </c>
      <c r="AB156" s="17">
        <f t="shared" si="35"/>
        <v>6156.7838000000002</v>
      </c>
      <c r="AC156" s="17">
        <f t="shared" si="35"/>
        <v>6156.7838000000002</v>
      </c>
      <c r="AD156" s="17">
        <f t="shared" si="35"/>
        <v>6156.7838000000002</v>
      </c>
      <c r="AE156" s="17">
        <f t="shared" si="35"/>
        <v>6156.7838000000002</v>
      </c>
      <c r="AF156" s="17">
        <f t="shared" si="35"/>
        <v>6156.7838000000002</v>
      </c>
      <c r="AG156" s="17">
        <f t="shared" si="35"/>
        <v>5057.8768</v>
      </c>
      <c r="AH156" s="31">
        <f t="shared" si="35"/>
        <v>5057.8768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6300.2647935483892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82611.770300000004</v>
      </c>
      <c r="E160" s="43">
        <f t="shared" si="36"/>
        <v>79209.199699999997</v>
      </c>
      <c r="F160" s="43">
        <f t="shared" si="36"/>
        <v>79209.199699999997</v>
      </c>
      <c r="G160" s="43">
        <f t="shared" si="36"/>
        <v>79209.199699999997</v>
      </c>
      <c r="H160" s="43">
        <f t="shared" si="36"/>
        <v>79209.199699999997</v>
      </c>
      <c r="I160" s="43">
        <f t="shared" si="36"/>
        <v>79209.199699999997</v>
      </c>
      <c r="J160" s="43">
        <f t="shared" si="36"/>
        <v>79209.199699999997</v>
      </c>
      <c r="K160" s="43">
        <f t="shared" si="36"/>
        <v>79209.199699999997</v>
      </c>
      <c r="L160" s="43">
        <f t="shared" si="36"/>
        <v>76474.991600000008</v>
      </c>
      <c r="M160" s="43">
        <f t="shared" si="36"/>
        <v>76474.991600000008</v>
      </c>
      <c r="N160" s="43">
        <f t="shared" si="36"/>
        <v>76474.991600000008</v>
      </c>
      <c r="O160" s="43">
        <f t="shared" si="36"/>
        <v>76474.991600000008</v>
      </c>
      <c r="P160" s="43">
        <f t="shared" si="36"/>
        <v>76474.991600000008</v>
      </c>
      <c r="Q160" s="43">
        <f t="shared" si="36"/>
        <v>76474.991600000008</v>
      </c>
      <c r="R160" s="43">
        <f t="shared" si="36"/>
        <v>76474.991600000008</v>
      </c>
      <c r="S160" s="43">
        <f t="shared" si="36"/>
        <v>74339.888500000001</v>
      </c>
      <c r="T160" s="43">
        <f t="shared" si="36"/>
        <v>74339.888500000001</v>
      </c>
      <c r="U160" s="43">
        <f t="shared" si="36"/>
        <v>74339.888500000001</v>
      </c>
      <c r="V160" s="43">
        <f t="shared" si="36"/>
        <v>74339.888500000001</v>
      </c>
      <c r="W160" s="43">
        <f t="shared" si="36"/>
        <v>74339.888500000001</v>
      </c>
      <c r="X160" s="43">
        <f t="shared" si="36"/>
        <v>74339.888500000001</v>
      </c>
      <c r="Y160" s="43">
        <f t="shared" si="36"/>
        <v>74339.888500000001</v>
      </c>
      <c r="Z160" s="43">
        <f t="shared" si="36"/>
        <v>72699.413800000009</v>
      </c>
      <c r="AA160" s="43">
        <f t="shared" si="36"/>
        <v>72786.413800000009</v>
      </c>
      <c r="AB160" s="43">
        <f t="shared" si="36"/>
        <v>72960.413800000009</v>
      </c>
      <c r="AC160" s="43">
        <f t="shared" si="36"/>
        <v>73134.413800000009</v>
      </c>
      <c r="AD160" s="43">
        <f t="shared" si="36"/>
        <v>73308.413800000009</v>
      </c>
      <c r="AE160" s="43">
        <f t="shared" si="36"/>
        <v>72373.907299999992</v>
      </c>
      <c r="AF160" s="43">
        <f t="shared" si="36"/>
        <v>72373.907299999992</v>
      </c>
      <c r="AG160" s="43">
        <f t="shared" si="36"/>
        <v>65754.895699999994</v>
      </c>
      <c r="AH160" s="44">
        <f t="shared" si="36"/>
        <v>64733.3557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75255.014964516129</v>
      </c>
      <c r="D162" s="53">
        <f t="shared" ref="D162:AH162" si="37">(D13+D23+D34+D53+D73+D85+D96+D141+D154)/87012</f>
        <v>0.923018204385602</v>
      </c>
      <c r="E162" s="25">
        <f t="shared" si="37"/>
        <v>0.9008488484346987</v>
      </c>
      <c r="F162" s="25">
        <f t="shared" si="37"/>
        <v>0.9008488484346987</v>
      </c>
      <c r="G162" s="25">
        <f t="shared" si="37"/>
        <v>0.9008488484346987</v>
      </c>
      <c r="H162" s="25">
        <f t="shared" si="37"/>
        <v>0.9008488484346987</v>
      </c>
      <c r="I162" s="25">
        <f t="shared" si="37"/>
        <v>0.9008488484346987</v>
      </c>
      <c r="J162" s="25">
        <f t="shared" si="37"/>
        <v>0.9008488484346987</v>
      </c>
      <c r="K162" s="25">
        <f t="shared" si="37"/>
        <v>0.9008488484346987</v>
      </c>
      <c r="L162" s="25">
        <f t="shared" si="37"/>
        <v>0.86829012090286406</v>
      </c>
      <c r="M162" s="25">
        <f t="shared" si="37"/>
        <v>0.86829012090286406</v>
      </c>
      <c r="N162" s="25">
        <f t="shared" si="37"/>
        <v>0.86829012090286406</v>
      </c>
      <c r="O162" s="25">
        <f t="shared" si="37"/>
        <v>0.86829012090286406</v>
      </c>
      <c r="P162" s="25">
        <f t="shared" si="37"/>
        <v>0.86829012090286406</v>
      </c>
      <c r="Q162" s="25">
        <f t="shared" si="37"/>
        <v>0.86829012090286406</v>
      </c>
      <c r="R162" s="25">
        <f t="shared" si="37"/>
        <v>0.86829012090286406</v>
      </c>
      <c r="S162" s="25">
        <f t="shared" si="37"/>
        <v>0.84278789132533449</v>
      </c>
      <c r="T162" s="25">
        <f t="shared" si="37"/>
        <v>0.84278789132533449</v>
      </c>
      <c r="U162" s="25">
        <f t="shared" si="37"/>
        <v>0.84278789132533449</v>
      </c>
      <c r="V162" s="25">
        <f t="shared" si="37"/>
        <v>0.84278789132533449</v>
      </c>
      <c r="W162" s="25">
        <f t="shared" si="37"/>
        <v>0.84278789132533449</v>
      </c>
      <c r="X162" s="25">
        <f t="shared" si="37"/>
        <v>0.84278789132533449</v>
      </c>
      <c r="Y162" s="25">
        <f t="shared" si="37"/>
        <v>0.84278789132533449</v>
      </c>
      <c r="Z162" s="25">
        <f t="shared" si="37"/>
        <v>0.82360662897071668</v>
      </c>
      <c r="AA162" s="25">
        <f t="shared" si="37"/>
        <v>0.82460649105870454</v>
      </c>
      <c r="AB162" s="25">
        <f t="shared" si="37"/>
        <v>0.82660621523468036</v>
      </c>
      <c r="AC162" s="25">
        <f t="shared" si="37"/>
        <v>0.82860593941065608</v>
      </c>
      <c r="AD162" s="25">
        <f t="shared" si="37"/>
        <v>0.83060566358663179</v>
      </c>
      <c r="AE162" s="25">
        <f t="shared" si="37"/>
        <v>0.81948076127430702</v>
      </c>
      <c r="AF162" s="25">
        <f t="shared" si="37"/>
        <v>0.81948076127430702</v>
      </c>
      <c r="AG162" s="25">
        <f t="shared" si="37"/>
        <v>0.74060198593297466</v>
      </c>
      <c r="AH162" s="32">
        <f t="shared" si="37"/>
        <v>0.72886176619316878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4">
        <v>0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8151.9171774193528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7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4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205">
        <v>0.5</v>
      </c>
      <c r="E6" s="206">
        <v>0.7</v>
      </c>
      <c r="F6" s="206">
        <v>0.9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5" customHeight="1" x14ac:dyDescent="0.2">
      <c r="A8" s="92">
        <f t="shared" si="1"/>
        <v>4</v>
      </c>
      <c r="B8" s="93" t="s">
        <v>6</v>
      </c>
      <c r="C8" s="92">
        <v>1020</v>
      </c>
      <c r="D8" s="115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5388.5</v>
      </c>
      <c r="E13" s="12">
        <f t="shared" si="2"/>
        <v>5555.1</v>
      </c>
      <c r="F13" s="12">
        <f t="shared" si="2"/>
        <v>5721.7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5805</v>
      </c>
      <c r="O13" s="12">
        <f t="shared" si="2"/>
        <v>5805</v>
      </c>
      <c r="P13" s="12">
        <f t="shared" si="2"/>
        <v>5805</v>
      </c>
      <c r="Q13" s="12">
        <f t="shared" si="2"/>
        <v>5805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214.79040000000001</v>
      </c>
      <c r="E14" s="12">
        <f t="shared" si="3"/>
        <v>214.79040000000001</v>
      </c>
      <c r="F14" s="12">
        <f t="shared" si="3"/>
        <v>214.79040000000001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5173.7096000000001</v>
      </c>
      <c r="E15" s="17">
        <f t="shared" si="4"/>
        <v>5340.3096000000005</v>
      </c>
      <c r="F15" s="17">
        <f t="shared" si="4"/>
        <v>5506.9096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5554.2240000000002</v>
      </c>
      <c r="O15" s="17">
        <f t="shared" si="4"/>
        <v>5554.2240000000002</v>
      </c>
      <c r="P15" s="17">
        <f t="shared" si="4"/>
        <v>5554.2240000000002</v>
      </c>
      <c r="Q15" s="17">
        <f t="shared" si="4"/>
        <v>5554.2240000000002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5532.832559999998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206">
        <v>0.2</v>
      </c>
      <c r="AE20" s="206">
        <v>0.3</v>
      </c>
      <c r="AF20" s="206">
        <v>0.5</v>
      </c>
      <c r="AG20" s="207">
        <v>0.7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3880</v>
      </c>
      <c r="AE23" s="12">
        <f t="shared" si="5"/>
        <v>3995</v>
      </c>
      <c r="AF23" s="12">
        <f t="shared" si="5"/>
        <v>4225</v>
      </c>
      <c r="AG23" s="30">
        <f t="shared" si="5"/>
        <v>4455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3827.0749999999998</v>
      </c>
      <c r="AE25" s="17">
        <f t="shared" si="7"/>
        <v>3942.0749999999998</v>
      </c>
      <c r="AF25" s="17">
        <f t="shared" si="7"/>
        <v>4172.0749999999998</v>
      </c>
      <c r="AG25" s="31">
        <f t="shared" si="7"/>
        <v>4402.0749999999998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3662.2416666666645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8">
        <v>0.2</v>
      </c>
      <c r="AE33" s="208">
        <v>0.3</v>
      </c>
      <c r="AF33" s="208">
        <v>0.5</v>
      </c>
      <c r="AG33" s="209">
        <v>0.7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206">
        <v>0.2</v>
      </c>
      <c r="V40" s="206">
        <v>0.3</v>
      </c>
      <c r="W40" s="206">
        <v>0.5</v>
      </c>
      <c r="X40" s="206">
        <v>0.7</v>
      </c>
      <c r="Y40" s="206">
        <v>0.9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115">
        <v>0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206">
        <v>0.2</v>
      </c>
      <c r="AE43" s="206">
        <v>0.3</v>
      </c>
      <c r="AF43" s="206">
        <v>0.5</v>
      </c>
      <c r="AG43" s="207">
        <v>0.7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5" customHeight="1" x14ac:dyDescent="0.2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8760</v>
      </c>
      <c r="E53" s="12">
        <f t="shared" si="12"/>
        <v>8760</v>
      </c>
      <c r="F53" s="12">
        <f t="shared" si="12"/>
        <v>8760</v>
      </c>
      <c r="G53" s="12">
        <f t="shared" si="12"/>
        <v>8760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8925</v>
      </c>
      <c r="V53" s="12">
        <f t="shared" si="12"/>
        <v>9007.5</v>
      </c>
      <c r="W53" s="12">
        <f t="shared" si="12"/>
        <v>9172.5</v>
      </c>
      <c r="X53" s="12">
        <f t="shared" si="12"/>
        <v>9337.5</v>
      </c>
      <c r="Y53" s="12">
        <f t="shared" si="12"/>
        <v>9502.5</v>
      </c>
      <c r="Z53" s="12">
        <f t="shared" si="12"/>
        <v>9585</v>
      </c>
      <c r="AA53" s="12">
        <f t="shared" si="12"/>
        <v>9585</v>
      </c>
      <c r="AB53" s="12">
        <f t="shared" si="12"/>
        <v>9803</v>
      </c>
      <c r="AC53" s="12">
        <f t="shared" si="12"/>
        <v>9912</v>
      </c>
      <c r="AD53" s="12">
        <f t="shared" si="12"/>
        <v>10341</v>
      </c>
      <c r="AE53" s="12">
        <f t="shared" si="12"/>
        <v>10664.5</v>
      </c>
      <c r="AF53" s="12">
        <f t="shared" si="12"/>
        <v>11093.5</v>
      </c>
      <c r="AG53" s="30">
        <f t="shared" si="12"/>
        <v>11413.5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428.36399999999998</v>
      </c>
      <c r="E54" s="12">
        <f t="shared" si="13"/>
        <v>428.36399999999998</v>
      </c>
      <c r="F54" s="12">
        <f t="shared" si="13"/>
        <v>428.36399999999998</v>
      </c>
      <c r="G54" s="12">
        <f t="shared" si="13"/>
        <v>428.36399999999998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468.70650000000001</v>
      </c>
      <c r="AA54" s="12">
        <f t="shared" si="13"/>
        <v>468.70650000000001</v>
      </c>
      <c r="AB54" s="12">
        <f t="shared" si="13"/>
        <v>468.70650000000001</v>
      </c>
      <c r="AC54" s="12">
        <f t="shared" si="13"/>
        <v>468.70650000000001</v>
      </c>
      <c r="AD54" s="12">
        <f t="shared" si="13"/>
        <v>468.70650000000001</v>
      </c>
      <c r="AE54" s="12">
        <f t="shared" si="13"/>
        <v>468.70650000000001</v>
      </c>
      <c r="AF54" s="12">
        <f t="shared" si="13"/>
        <v>468.70650000000001</v>
      </c>
      <c r="AG54" s="30">
        <f t="shared" si="13"/>
        <v>522.00749999999994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8331.6360000000004</v>
      </c>
      <c r="E55" s="17">
        <f t="shared" si="14"/>
        <v>8331.6360000000004</v>
      </c>
      <c r="F55" s="17">
        <f t="shared" si="14"/>
        <v>8331.6360000000004</v>
      </c>
      <c r="G55" s="17">
        <f t="shared" si="14"/>
        <v>8331.6360000000004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8496.6360000000004</v>
      </c>
      <c r="V55" s="17">
        <f t="shared" si="14"/>
        <v>8579.1360000000004</v>
      </c>
      <c r="W55" s="17">
        <f t="shared" si="14"/>
        <v>8744.1360000000004</v>
      </c>
      <c r="X55" s="17">
        <f t="shared" si="14"/>
        <v>8909.1360000000004</v>
      </c>
      <c r="Y55" s="17">
        <f t="shared" si="14"/>
        <v>9074.1360000000004</v>
      </c>
      <c r="Z55" s="17">
        <f t="shared" si="14"/>
        <v>9116.2934999999998</v>
      </c>
      <c r="AA55" s="17">
        <f t="shared" si="14"/>
        <v>9116.2934999999998</v>
      </c>
      <c r="AB55" s="17">
        <f t="shared" si="14"/>
        <v>9334.2934999999998</v>
      </c>
      <c r="AC55" s="17">
        <f t="shared" si="14"/>
        <v>9443.2934999999998</v>
      </c>
      <c r="AD55" s="17">
        <f t="shared" si="14"/>
        <v>9872.2934999999998</v>
      </c>
      <c r="AE55" s="17">
        <f t="shared" si="14"/>
        <v>10195.7935</v>
      </c>
      <c r="AF55" s="17">
        <f t="shared" si="14"/>
        <v>10624.7935</v>
      </c>
      <c r="AG55" s="31">
        <f t="shared" si="14"/>
        <v>10891.4925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8801.1846333333324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  <c r="O60" s="115">
        <v>0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115">
        <v>0</v>
      </c>
      <c r="AG60" s="116">
        <v>0</v>
      </c>
    </row>
    <row r="61" spans="1:34" s="1" customFormat="1" ht="15.95" customHeight="1" x14ac:dyDescent="0.2">
      <c r="A61" s="92">
        <f t="shared" si="15"/>
        <v>3</v>
      </c>
      <c r="B61" s="93" t="s">
        <v>39</v>
      </c>
      <c r="C61" s="92">
        <v>1116</v>
      </c>
      <c r="D61" s="123">
        <v>0</v>
      </c>
      <c r="E61" s="115">
        <v>0</v>
      </c>
      <c r="F61" s="115">
        <v>0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116">
        <v>0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6">
        <v>0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10133.82</v>
      </c>
      <c r="E73" s="12">
        <f t="shared" si="16"/>
        <v>10133.82</v>
      </c>
      <c r="F73" s="12">
        <f t="shared" si="16"/>
        <v>10133.82</v>
      </c>
      <c r="G73" s="12">
        <f t="shared" si="16"/>
        <v>10133.82</v>
      </c>
      <c r="H73" s="12">
        <f t="shared" si="16"/>
        <v>10133.82</v>
      </c>
      <c r="I73" s="12">
        <f t="shared" si="16"/>
        <v>7754.84</v>
      </c>
      <c r="J73" s="12">
        <f t="shared" si="16"/>
        <v>7754.84</v>
      </c>
      <c r="K73" s="12">
        <f t="shared" si="16"/>
        <v>7754.84</v>
      </c>
      <c r="L73" s="12">
        <f t="shared" si="16"/>
        <v>7754.84</v>
      </c>
      <c r="M73" s="12">
        <f t="shared" si="16"/>
        <v>7754.84</v>
      </c>
      <c r="N73" s="12">
        <f t="shared" si="16"/>
        <v>7754.84</v>
      </c>
      <c r="O73" s="12">
        <f t="shared" si="16"/>
        <v>7754.84</v>
      </c>
      <c r="P73" s="12">
        <f t="shared" si="16"/>
        <v>7754.84</v>
      </c>
      <c r="Q73" s="12">
        <f t="shared" si="16"/>
        <v>7754.84</v>
      </c>
      <c r="R73" s="12">
        <f t="shared" si="16"/>
        <v>7754.84</v>
      </c>
      <c r="S73" s="12">
        <f t="shared" si="16"/>
        <v>7754.84</v>
      </c>
      <c r="T73" s="12">
        <f t="shared" si="16"/>
        <v>7754.84</v>
      </c>
      <c r="U73" s="12">
        <f t="shared" si="16"/>
        <v>7754.84</v>
      </c>
      <c r="V73" s="12">
        <f t="shared" si="16"/>
        <v>7754.84</v>
      </c>
      <c r="W73" s="12">
        <f t="shared" si="16"/>
        <v>7754.84</v>
      </c>
      <c r="X73" s="12">
        <f t="shared" si="16"/>
        <v>7754.84</v>
      </c>
      <c r="Y73" s="12">
        <f t="shared" si="16"/>
        <v>7754.84</v>
      </c>
      <c r="Z73" s="12">
        <f t="shared" si="16"/>
        <v>7754.84</v>
      </c>
      <c r="AA73" s="12">
        <f t="shared" si="16"/>
        <v>7754.84</v>
      </c>
      <c r="AB73" s="12">
        <f t="shared" si="16"/>
        <v>7754.84</v>
      </c>
      <c r="AC73" s="12">
        <f t="shared" si="16"/>
        <v>7754.84</v>
      </c>
      <c r="AD73" s="12">
        <f t="shared" si="16"/>
        <v>7754.84</v>
      </c>
      <c r="AE73" s="12">
        <f t="shared" si="16"/>
        <v>7754.84</v>
      </c>
      <c r="AF73" s="12">
        <f t="shared" si="16"/>
        <v>7754.84</v>
      </c>
      <c r="AG73" s="30">
        <f t="shared" si="16"/>
        <v>7754.84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225.18360000000001</v>
      </c>
      <c r="E74" s="12">
        <f t="shared" si="17"/>
        <v>225.18360000000001</v>
      </c>
      <c r="F74" s="12">
        <f t="shared" si="17"/>
        <v>225.18360000000001</v>
      </c>
      <c r="G74" s="12">
        <f t="shared" si="17"/>
        <v>225.18360000000001</v>
      </c>
      <c r="H74" s="12">
        <f t="shared" si="17"/>
        <v>225.18360000000001</v>
      </c>
      <c r="I74" s="12">
        <f t="shared" si="17"/>
        <v>188.86</v>
      </c>
      <c r="J74" s="12">
        <f t="shared" si="17"/>
        <v>188.86</v>
      </c>
      <c r="K74" s="12">
        <f t="shared" si="17"/>
        <v>188.86</v>
      </c>
      <c r="L74" s="12">
        <f t="shared" si="17"/>
        <v>188.86</v>
      </c>
      <c r="M74" s="12">
        <f t="shared" si="17"/>
        <v>188.86</v>
      </c>
      <c r="N74" s="12">
        <f t="shared" si="17"/>
        <v>188.86</v>
      </c>
      <c r="O74" s="12">
        <f t="shared" si="17"/>
        <v>188.86</v>
      </c>
      <c r="P74" s="12">
        <f t="shared" si="17"/>
        <v>188.86</v>
      </c>
      <c r="Q74" s="12">
        <f t="shared" si="17"/>
        <v>188.86</v>
      </c>
      <c r="R74" s="12">
        <f t="shared" si="17"/>
        <v>188.86</v>
      </c>
      <c r="S74" s="12">
        <f t="shared" si="17"/>
        <v>188.86</v>
      </c>
      <c r="T74" s="12">
        <f t="shared" si="17"/>
        <v>188.86</v>
      </c>
      <c r="U74" s="12">
        <f t="shared" si="17"/>
        <v>188.86</v>
      </c>
      <c r="V74" s="12">
        <f t="shared" si="17"/>
        <v>188.86</v>
      </c>
      <c r="W74" s="12">
        <f t="shared" si="17"/>
        <v>188.86</v>
      </c>
      <c r="X74" s="12">
        <f t="shared" si="17"/>
        <v>188.86</v>
      </c>
      <c r="Y74" s="12">
        <f t="shared" si="17"/>
        <v>188.86</v>
      </c>
      <c r="Z74" s="12">
        <f t="shared" si="17"/>
        <v>188.86</v>
      </c>
      <c r="AA74" s="12">
        <f t="shared" si="17"/>
        <v>188.86</v>
      </c>
      <c r="AB74" s="12">
        <f t="shared" si="17"/>
        <v>188.86</v>
      </c>
      <c r="AC74" s="12">
        <f t="shared" si="17"/>
        <v>188.86</v>
      </c>
      <c r="AD74" s="12">
        <f t="shared" si="17"/>
        <v>188.86</v>
      </c>
      <c r="AE74" s="12">
        <f t="shared" si="17"/>
        <v>188.86</v>
      </c>
      <c r="AF74" s="12">
        <f t="shared" si="17"/>
        <v>188.86</v>
      </c>
      <c r="AG74" s="30">
        <f t="shared" si="17"/>
        <v>188.86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9908.6363999999994</v>
      </c>
      <c r="E75" s="17">
        <f t="shared" si="18"/>
        <v>9908.6363999999994</v>
      </c>
      <c r="F75" s="17">
        <f t="shared" si="18"/>
        <v>9908.6363999999994</v>
      </c>
      <c r="G75" s="17">
        <f t="shared" si="18"/>
        <v>9908.6363999999994</v>
      </c>
      <c r="H75" s="17">
        <f t="shared" si="18"/>
        <v>9908.6363999999994</v>
      </c>
      <c r="I75" s="17">
        <f t="shared" si="18"/>
        <v>7565.9800000000005</v>
      </c>
      <c r="J75" s="17">
        <f t="shared" si="18"/>
        <v>7565.9800000000005</v>
      </c>
      <c r="K75" s="17">
        <f t="shared" si="18"/>
        <v>7565.9800000000005</v>
      </c>
      <c r="L75" s="17">
        <f t="shared" si="18"/>
        <v>7565.9800000000005</v>
      </c>
      <c r="M75" s="17">
        <f t="shared" si="18"/>
        <v>7565.9800000000005</v>
      </c>
      <c r="N75" s="17">
        <f t="shared" si="18"/>
        <v>7565.9800000000005</v>
      </c>
      <c r="O75" s="17">
        <f t="shared" si="18"/>
        <v>7565.9800000000005</v>
      </c>
      <c r="P75" s="17">
        <f t="shared" si="18"/>
        <v>7565.9800000000005</v>
      </c>
      <c r="Q75" s="17">
        <f t="shared" si="18"/>
        <v>7565.9800000000005</v>
      </c>
      <c r="R75" s="17">
        <f t="shared" si="18"/>
        <v>7565.9800000000005</v>
      </c>
      <c r="S75" s="17">
        <f t="shared" si="18"/>
        <v>7565.9800000000005</v>
      </c>
      <c r="T75" s="17">
        <f t="shared" si="18"/>
        <v>7565.9800000000005</v>
      </c>
      <c r="U75" s="17">
        <f t="shared" si="18"/>
        <v>7565.9800000000005</v>
      </c>
      <c r="V75" s="17">
        <f t="shared" si="18"/>
        <v>7565.9800000000005</v>
      </c>
      <c r="W75" s="17">
        <f t="shared" si="18"/>
        <v>7565.9800000000005</v>
      </c>
      <c r="X75" s="17">
        <f t="shared" si="18"/>
        <v>7565.9800000000005</v>
      </c>
      <c r="Y75" s="17">
        <f t="shared" si="18"/>
        <v>7565.9800000000005</v>
      </c>
      <c r="Z75" s="17">
        <f t="shared" si="18"/>
        <v>7565.9800000000005</v>
      </c>
      <c r="AA75" s="17">
        <f t="shared" si="18"/>
        <v>7565.9800000000005</v>
      </c>
      <c r="AB75" s="17">
        <f t="shared" si="18"/>
        <v>7565.9800000000005</v>
      </c>
      <c r="AC75" s="17">
        <f t="shared" si="18"/>
        <v>7565.9800000000005</v>
      </c>
      <c r="AD75" s="17">
        <f t="shared" si="18"/>
        <v>7565.9800000000005</v>
      </c>
      <c r="AE75" s="17">
        <f t="shared" si="18"/>
        <v>7565.9800000000005</v>
      </c>
      <c r="AF75" s="17">
        <f t="shared" si="18"/>
        <v>7565.9800000000005</v>
      </c>
      <c r="AG75" s="31">
        <f t="shared" si="18"/>
        <v>7565.9800000000005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7956.4227333333374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3">
        <v>1</v>
      </c>
      <c r="B91" s="194" t="s">
        <v>58</v>
      </c>
      <c r="C91" s="193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60">
        <v>0.2</v>
      </c>
      <c r="Y103" s="60">
        <v>0.3</v>
      </c>
      <c r="Z103" s="60">
        <v>0.5</v>
      </c>
      <c r="AA103" s="60">
        <v>0.7</v>
      </c>
      <c r="AB103" s="60">
        <v>0.9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63">
        <v>0.2</v>
      </c>
      <c r="J107" s="63">
        <v>0.3</v>
      </c>
      <c r="K107" s="63">
        <v>0.5</v>
      </c>
      <c r="L107" s="63">
        <v>0.7</v>
      </c>
      <c r="M107" s="63">
        <v>0.9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3557.4</v>
      </c>
      <c r="J108" s="39">
        <f t="shared" si="25"/>
        <v>3671.1</v>
      </c>
      <c r="K108" s="39">
        <f t="shared" si="25"/>
        <v>3898.5</v>
      </c>
      <c r="L108" s="39">
        <f t="shared" si="25"/>
        <v>4125.8999999999996</v>
      </c>
      <c r="M108" s="39">
        <f t="shared" si="25"/>
        <v>4353.3</v>
      </c>
      <c r="N108" s="39">
        <f t="shared" si="25"/>
        <v>4467</v>
      </c>
      <c r="O108" s="39">
        <f t="shared" si="25"/>
        <v>4467</v>
      </c>
      <c r="P108" s="39">
        <f t="shared" si="25"/>
        <v>4467</v>
      </c>
      <c r="Q108" s="39">
        <f t="shared" si="25"/>
        <v>4467</v>
      </c>
      <c r="R108" s="39">
        <f t="shared" si="25"/>
        <v>4467</v>
      </c>
      <c r="S108" s="39">
        <f t="shared" si="25"/>
        <v>4467</v>
      </c>
      <c r="T108" s="39">
        <f t="shared" si="25"/>
        <v>4467</v>
      </c>
      <c r="U108" s="39">
        <f t="shared" si="25"/>
        <v>4467</v>
      </c>
      <c r="V108" s="39">
        <f t="shared" si="25"/>
        <v>4467</v>
      </c>
      <c r="W108" s="39">
        <f t="shared" si="25"/>
        <v>4467</v>
      </c>
      <c r="X108" s="39">
        <f t="shared" si="25"/>
        <v>4561</v>
      </c>
      <c r="Y108" s="39">
        <f t="shared" si="25"/>
        <v>4608</v>
      </c>
      <c r="Z108" s="39">
        <f t="shared" si="25"/>
        <v>4702</v>
      </c>
      <c r="AA108" s="39">
        <f t="shared" si="25"/>
        <v>4796</v>
      </c>
      <c r="AB108" s="39">
        <f t="shared" si="25"/>
        <v>4890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225.58350000000002</v>
      </c>
      <c r="O109" s="12">
        <f t="shared" si="26"/>
        <v>225.58350000000002</v>
      </c>
      <c r="P109" s="12">
        <f t="shared" si="26"/>
        <v>225.58350000000002</v>
      </c>
      <c r="Q109" s="12">
        <f t="shared" si="26"/>
        <v>225.58350000000002</v>
      </c>
      <c r="R109" s="12">
        <f t="shared" si="26"/>
        <v>225.58350000000002</v>
      </c>
      <c r="S109" s="12">
        <f t="shared" si="26"/>
        <v>225.58350000000002</v>
      </c>
      <c r="T109" s="12">
        <f t="shared" si="26"/>
        <v>225.58350000000002</v>
      </c>
      <c r="U109" s="12">
        <f t="shared" si="26"/>
        <v>225.58350000000002</v>
      </c>
      <c r="V109" s="12">
        <f t="shared" si="26"/>
        <v>225.58350000000002</v>
      </c>
      <c r="W109" s="12">
        <f t="shared" si="26"/>
        <v>225.58350000000002</v>
      </c>
      <c r="X109" s="12">
        <f t="shared" si="26"/>
        <v>225.58350000000002</v>
      </c>
      <c r="Y109" s="12">
        <f t="shared" si="26"/>
        <v>225.58350000000002</v>
      </c>
      <c r="Z109" s="12">
        <f t="shared" si="26"/>
        <v>225.58350000000002</v>
      </c>
      <c r="AA109" s="12">
        <f t="shared" si="26"/>
        <v>225.58350000000002</v>
      </c>
      <c r="AB109" s="12">
        <f t="shared" si="26"/>
        <v>225.58350000000002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3389.2350000000001</v>
      </c>
      <c r="J110" s="17">
        <f t="shared" si="27"/>
        <v>3502.9349999999999</v>
      </c>
      <c r="K110" s="17">
        <f t="shared" si="27"/>
        <v>3730.335</v>
      </c>
      <c r="L110" s="17">
        <f t="shared" si="27"/>
        <v>3957.7349999999997</v>
      </c>
      <c r="M110" s="17">
        <f t="shared" si="27"/>
        <v>4185.1350000000002</v>
      </c>
      <c r="N110" s="17">
        <f t="shared" si="27"/>
        <v>4241.4165000000003</v>
      </c>
      <c r="O110" s="17">
        <f t="shared" si="27"/>
        <v>4241.4165000000003</v>
      </c>
      <c r="P110" s="17">
        <f t="shared" si="27"/>
        <v>4241.4165000000003</v>
      </c>
      <c r="Q110" s="17">
        <f t="shared" si="27"/>
        <v>4241.4165000000003</v>
      </c>
      <c r="R110" s="17">
        <f t="shared" si="27"/>
        <v>4241.4165000000003</v>
      </c>
      <c r="S110" s="17">
        <f t="shared" si="27"/>
        <v>4241.4165000000003</v>
      </c>
      <c r="T110" s="17">
        <f t="shared" si="27"/>
        <v>4241.4165000000003</v>
      </c>
      <c r="U110" s="17">
        <f t="shared" si="27"/>
        <v>4241.4165000000003</v>
      </c>
      <c r="V110" s="17">
        <f t="shared" si="27"/>
        <v>4241.4165000000003</v>
      </c>
      <c r="W110" s="17">
        <f t="shared" si="27"/>
        <v>4241.4165000000003</v>
      </c>
      <c r="X110" s="17">
        <f t="shared" si="27"/>
        <v>4335.4165000000003</v>
      </c>
      <c r="Y110" s="17">
        <f t="shared" si="27"/>
        <v>4382.4165000000003</v>
      </c>
      <c r="Z110" s="17">
        <f t="shared" si="27"/>
        <v>4476.4165000000003</v>
      </c>
      <c r="AA110" s="17">
        <f t="shared" si="27"/>
        <v>4570.4165000000003</v>
      </c>
      <c r="AB110" s="17">
        <f t="shared" si="27"/>
        <v>4664.4165000000003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4095.2068333333359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5" customHeight="1" x14ac:dyDescent="0.2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6">
        <v>0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6">
        <v>0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60">
        <v>0.2</v>
      </c>
      <c r="X126" s="60">
        <v>0.3</v>
      </c>
      <c r="Y126" s="60">
        <v>0.5</v>
      </c>
      <c r="Z126" s="60">
        <v>0.7</v>
      </c>
      <c r="AA126" s="60">
        <v>0.9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6">
        <v>0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5" customHeight="1" x14ac:dyDescent="0.2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8">
        <v>1</v>
      </c>
      <c r="J138" s="198">
        <v>1</v>
      </c>
      <c r="K138" s="198">
        <v>1</v>
      </c>
      <c r="L138" s="198">
        <v>1</v>
      </c>
      <c r="M138" s="198">
        <v>1</v>
      </c>
      <c r="N138" s="198">
        <v>1</v>
      </c>
      <c r="O138" s="198">
        <v>1</v>
      </c>
      <c r="P138" s="198">
        <v>1</v>
      </c>
      <c r="Q138" s="198">
        <v>1</v>
      </c>
      <c r="R138" s="198">
        <v>1</v>
      </c>
      <c r="S138" s="198">
        <v>1</v>
      </c>
      <c r="T138" s="198">
        <v>1</v>
      </c>
      <c r="U138" s="198">
        <v>1</v>
      </c>
      <c r="V138" s="198">
        <v>1</v>
      </c>
      <c r="W138" s="198">
        <v>1</v>
      </c>
      <c r="X138" s="198">
        <v>1</v>
      </c>
      <c r="Y138" s="198">
        <v>1</v>
      </c>
      <c r="Z138" s="198">
        <v>1</v>
      </c>
      <c r="AA138" s="198">
        <v>1</v>
      </c>
      <c r="AB138" s="198">
        <v>1</v>
      </c>
      <c r="AC138" s="198">
        <v>1</v>
      </c>
      <c r="AD138" s="198">
        <v>1</v>
      </c>
      <c r="AE138" s="198">
        <v>1</v>
      </c>
      <c r="AF138" s="198">
        <v>1</v>
      </c>
      <c r="AG138" s="203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203">
        <v>1</v>
      </c>
    </row>
    <row r="140" spans="1:34" s="1" customFormat="1" ht="15.95" customHeight="1" thickBot="1" x14ac:dyDescent="0.25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125">
        <v>0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63">
        <v>0.2</v>
      </c>
      <c r="AA140" s="63">
        <v>0.3</v>
      </c>
      <c r="AB140" s="63">
        <v>0.5</v>
      </c>
      <c r="AC140" s="63">
        <v>0.7</v>
      </c>
      <c r="AD140" s="63">
        <v>0.9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20966.800000000003</v>
      </c>
      <c r="E141" s="12">
        <f t="shared" si="29"/>
        <v>21159.699999999997</v>
      </c>
      <c r="F141" s="12">
        <f t="shared" si="29"/>
        <v>21545.5</v>
      </c>
      <c r="G141" s="12">
        <f t="shared" si="29"/>
        <v>21931.300000000003</v>
      </c>
      <c r="H141" s="12">
        <f t="shared" si="29"/>
        <v>22317.1</v>
      </c>
      <c r="I141" s="12">
        <f t="shared" si="29"/>
        <v>21709</v>
      </c>
      <c r="J141" s="12">
        <f t="shared" si="29"/>
        <v>21709</v>
      </c>
      <c r="K141" s="12">
        <f t="shared" si="29"/>
        <v>21709</v>
      </c>
      <c r="L141" s="12">
        <f t="shared" si="29"/>
        <v>21709</v>
      </c>
      <c r="M141" s="12">
        <f t="shared" si="29"/>
        <v>21709</v>
      </c>
      <c r="N141" s="12">
        <f t="shared" si="29"/>
        <v>21709</v>
      </c>
      <c r="O141" s="12">
        <f t="shared" si="29"/>
        <v>21709</v>
      </c>
      <c r="P141" s="12">
        <f t="shared" si="29"/>
        <v>20863</v>
      </c>
      <c r="Q141" s="12">
        <f t="shared" si="29"/>
        <v>18669</v>
      </c>
      <c r="R141" s="12">
        <f t="shared" si="29"/>
        <v>18669</v>
      </c>
      <c r="S141" s="12">
        <f t="shared" si="29"/>
        <v>18669</v>
      </c>
      <c r="T141" s="12">
        <f t="shared" si="29"/>
        <v>18669</v>
      </c>
      <c r="U141" s="12">
        <f t="shared" si="29"/>
        <v>18669</v>
      </c>
      <c r="V141" s="12">
        <f t="shared" si="29"/>
        <v>18669</v>
      </c>
      <c r="W141" s="12">
        <f t="shared" si="29"/>
        <v>17746.8</v>
      </c>
      <c r="X141" s="12">
        <f t="shared" si="29"/>
        <v>17859.7</v>
      </c>
      <c r="Y141" s="12">
        <f t="shared" si="29"/>
        <v>18085.5</v>
      </c>
      <c r="Z141" s="12">
        <f t="shared" si="29"/>
        <v>18541.3</v>
      </c>
      <c r="AA141" s="12">
        <f t="shared" si="29"/>
        <v>18882.099999999999</v>
      </c>
      <c r="AB141" s="12">
        <f t="shared" si="29"/>
        <v>19225</v>
      </c>
      <c r="AC141" s="12">
        <f t="shared" si="29"/>
        <v>19455</v>
      </c>
      <c r="AD141" s="12">
        <f t="shared" si="29"/>
        <v>19685</v>
      </c>
      <c r="AE141" s="12">
        <f t="shared" si="29"/>
        <v>19800</v>
      </c>
      <c r="AF141" s="12">
        <f t="shared" si="29"/>
        <v>19800</v>
      </c>
      <c r="AG141" s="30">
        <f t="shared" si="29"/>
        <v>19800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557.74509999999998</v>
      </c>
      <c r="E142" s="12">
        <f t="shared" si="30"/>
        <v>557.74509999999998</v>
      </c>
      <c r="F142" s="12">
        <f t="shared" si="30"/>
        <v>557.74509999999998</v>
      </c>
      <c r="G142" s="12">
        <f t="shared" si="30"/>
        <v>557.74509999999998</v>
      </c>
      <c r="H142" s="12">
        <f t="shared" si="30"/>
        <v>557.74509999999998</v>
      </c>
      <c r="I142" s="12">
        <f t="shared" si="30"/>
        <v>588.31389999999999</v>
      </c>
      <c r="J142" s="12">
        <f t="shared" si="30"/>
        <v>588.31389999999999</v>
      </c>
      <c r="K142" s="12">
        <f t="shared" si="30"/>
        <v>588.31389999999999</v>
      </c>
      <c r="L142" s="12">
        <f t="shared" si="30"/>
        <v>588.31389999999999</v>
      </c>
      <c r="M142" s="12">
        <f t="shared" si="30"/>
        <v>588.31389999999999</v>
      </c>
      <c r="N142" s="12">
        <f t="shared" si="30"/>
        <v>588.31389999999999</v>
      </c>
      <c r="O142" s="12">
        <f t="shared" si="30"/>
        <v>588.31389999999999</v>
      </c>
      <c r="P142" s="12">
        <f t="shared" si="30"/>
        <v>565.38729999999998</v>
      </c>
      <c r="Q142" s="12">
        <f t="shared" si="30"/>
        <v>505.92989999999998</v>
      </c>
      <c r="R142" s="12">
        <f t="shared" si="30"/>
        <v>505.92989999999998</v>
      </c>
      <c r="S142" s="12">
        <f t="shared" si="30"/>
        <v>505.92989999999998</v>
      </c>
      <c r="T142" s="12">
        <f t="shared" si="30"/>
        <v>505.92989999999998</v>
      </c>
      <c r="U142" s="12">
        <f t="shared" si="30"/>
        <v>505.92989999999998</v>
      </c>
      <c r="V142" s="12">
        <f t="shared" si="30"/>
        <v>505.92989999999998</v>
      </c>
      <c r="W142" s="12">
        <f t="shared" si="30"/>
        <v>474.81909999999999</v>
      </c>
      <c r="X142" s="12">
        <f t="shared" si="30"/>
        <v>474.81909999999999</v>
      </c>
      <c r="Y142" s="12">
        <f t="shared" si="30"/>
        <v>474.81909999999999</v>
      </c>
      <c r="Z142" s="12">
        <f t="shared" si="30"/>
        <v>474.81909999999999</v>
      </c>
      <c r="AA142" s="12">
        <f t="shared" si="30"/>
        <v>474.81909999999999</v>
      </c>
      <c r="AB142" s="12">
        <f t="shared" si="30"/>
        <v>505.41499999999996</v>
      </c>
      <c r="AC142" s="12">
        <f t="shared" si="30"/>
        <v>505.41499999999996</v>
      </c>
      <c r="AD142" s="12">
        <f t="shared" si="30"/>
        <v>505.41499999999996</v>
      </c>
      <c r="AE142" s="12">
        <f t="shared" si="30"/>
        <v>536.57999999999993</v>
      </c>
      <c r="AF142" s="12">
        <f t="shared" si="30"/>
        <v>536.57999999999993</v>
      </c>
      <c r="AG142" s="30">
        <f t="shared" si="30"/>
        <v>536.57999999999993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20409.054900000003</v>
      </c>
      <c r="E143" s="17">
        <f t="shared" si="31"/>
        <v>20601.954899999997</v>
      </c>
      <c r="F143" s="17">
        <f t="shared" si="31"/>
        <v>20987.7549</v>
      </c>
      <c r="G143" s="17">
        <f t="shared" si="31"/>
        <v>21373.554900000003</v>
      </c>
      <c r="H143" s="17">
        <f t="shared" si="31"/>
        <v>21759.354899999998</v>
      </c>
      <c r="I143" s="17">
        <f t="shared" si="31"/>
        <v>21120.686099999999</v>
      </c>
      <c r="J143" s="17">
        <f t="shared" si="31"/>
        <v>21120.686099999999</v>
      </c>
      <c r="K143" s="17">
        <f t="shared" si="31"/>
        <v>21120.686099999999</v>
      </c>
      <c r="L143" s="17">
        <f t="shared" si="31"/>
        <v>21120.686099999999</v>
      </c>
      <c r="M143" s="17">
        <f t="shared" si="31"/>
        <v>21120.686099999999</v>
      </c>
      <c r="N143" s="17">
        <f t="shared" si="31"/>
        <v>21120.686099999999</v>
      </c>
      <c r="O143" s="17">
        <f t="shared" si="31"/>
        <v>21120.686099999999</v>
      </c>
      <c r="P143" s="17">
        <f t="shared" si="31"/>
        <v>20297.612700000001</v>
      </c>
      <c r="Q143" s="17">
        <f t="shared" si="31"/>
        <v>18163.070100000001</v>
      </c>
      <c r="R143" s="17">
        <f t="shared" si="31"/>
        <v>18163.070100000001</v>
      </c>
      <c r="S143" s="17">
        <f t="shared" si="31"/>
        <v>18163.070100000001</v>
      </c>
      <c r="T143" s="17">
        <f t="shared" si="31"/>
        <v>18163.070100000001</v>
      </c>
      <c r="U143" s="17">
        <f t="shared" si="31"/>
        <v>18163.070100000001</v>
      </c>
      <c r="V143" s="17">
        <f t="shared" si="31"/>
        <v>18163.070100000001</v>
      </c>
      <c r="W143" s="17">
        <f t="shared" si="31"/>
        <v>17271.980899999999</v>
      </c>
      <c r="X143" s="17">
        <f t="shared" si="31"/>
        <v>17384.8809</v>
      </c>
      <c r="Y143" s="17">
        <f t="shared" si="31"/>
        <v>17610.680899999999</v>
      </c>
      <c r="Z143" s="17">
        <f t="shared" si="31"/>
        <v>18066.480899999999</v>
      </c>
      <c r="AA143" s="17">
        <f t="shared" si="31"/>
        <v>18407.280899999998</v>
      </c>
      <c r="AB143" s="17">
        <f t="shared" si="31"/>
        <v>18719.584999999999</v>
      </c>
      <c r="AC143" s="17">
        <f t="shared" si="31"/>
        <v>18949.584999999999</v>
      </c>
      <c r="AD143" s="17">
        <f t="shared" si="31"/>
        <v>19179.584999999999</v>
      </c>
      <c r="AE143" s="17">
        <f t="shared" si="31"/>
        <v>19263.419999999998</v>
      </c>
      <c r="AF143" s="17">
        <f t="shared" si="31"/>
        <v>19263.419999999998</v>
      </c>
      <c r="AG143" s="31">
        <f t="shared" si="31"/>
        <v>19263.419999999998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19521.094333333338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60">
        <v>0.2</v>
      </c>
      <c r="L148" s="60">
        <v>0.3</v>
      </c>
      <c r="M148" s="60">
        <v>0.5</v>
      </c>
      <c r="N148" s="60">
        <v>0.7</v>
      </c>
      <c r="O148" s="60">
        <v>0.9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115">
        <v>0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6">
        <v>0</v>
      </c>
    </row>
    <row r="153" spans="1:34" s="1" customFormat="1" ht="15.95" customHeight="1" thickBot="1" x14ac:dyDescent="0.25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6">
        <v>0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5224</v>
      </c>
      <c r="E154" s="12">
        <f t="shared" si="33"/>
        <v>5224</v>
      </c>
      <c r="F154" s="12">
        <f t="shared" si="33"/>
        <v>5224</v>
      </c>
      <c r="G154" s="12">
        <f t="shared" si="33"/>
        <v>5224</v>
      </c>
      <c r="H154" s="12">
        <f t="shared" si="33"/>
        <v>5224</v>
      </c>
      <c r="I154" s="12">
        <f t="shared" si="33"/>
        <v>4149</v>
      </c>
      <c r="J154" s="12">
        <f t="shared" si="33"/>
        <v>4149</v>
      </c>
      <c r="K154" s="12">
        <f t="shared" si="33"/>
        <v>4320.6000000000004</v>
      </c>
      <c r="L154" s="12">
        <f t="shared" si="33"/>
        <v>4406.3999999999996</v>
      </c>
      <c r="M154" s="12">
        <f t="shared" si="33"/>
        <v>4578</v>
      </c>
      <c r="N154" s="12">
        <f t="shared" si="33"/>
        <v>4749.6000000000004</v>
      </c>
      <c r="O154" s="12">
        <f t="shared" si="33"/>
        <v>4921.2</v>
      </c>
      <c r="P154" s="12">
        <f t="shared" si="33"/>
        <v>5007</v>
      </c>
      <c r="Q154" s="12">
        <f t="shared" si="33"/>
        <v>5007</v>
      </c>
      <c r="R154" s="12">
        <f t="shared" si="33"/>
        <v>5007</v>
      </c>
      <c r="S154" s="12">
        <f t="shared" si="33"/>
        <v>5007</v>
      </c>
      <c r="T154" s="12">
        <f t="shared" si="33"/>
        <v>5007</v>
      </c>
      <c r="U154" s="12">
        <f t="shared" si="33"/>
        <v>5007</v>
      </c>
      <c r="V154" s="12">
        <f t="shared" si="33"/>
        <v>5007</v>
      </c>
      <c r="W154" s="12">
        <f t="shared" si="33"/>
        <v>5007</v>
      </c>
      <c r="X154" s="12">
        <f t="shared" si="33"/>
        <v>5007</v>
      </c>
      <c r="Y154" s="12">
        <f t="shared" si="33"/>
        <v>5007</v>
      </c>
      <c r="Z154" s="12">
        <f t="shared" si="33"/>
        <v>5007</v>
      </c>
      <c r="AA154" s="12">
        <f t="shared" si="33"/>
        <v>5007</v>
      </c>
      <c r="AB154" s="12">
        <f t="shared" si="33"/>
        <v>5007</v>
      </c>
      <c r="AC154" s="12">
        <f t="shared" si="33"/>
        <v>5007</v>
      </c>
      <c r="AD154" s="12">
        <f t="shared" si="33"/>
        <v>5007</v>
      </c>
      <c r="AE154" s="12">
        <f t="shared" si="33"/>
        <v>5007</v>
      </c>
      <c r="AF154" s="12">
        <f t="shared" si="33"/>
        <v>5007</v>
      </c>
      <c r="AG154" s="30">
        <f t="shared" si="33"/>
        <v>5007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166.1232</v>
      </c>
      <c r="E155" s="12">
        <f t="shared" si="34"/>
        <v>166.1232</v>
      </c>
      <c r="F155" s="12">
        <f t="shared" si="34"/>
        <v>166.1232</v>
      </c>
      <c r="G155" s="12">
        <f t="shared" si="34"/>
        <v>166.1232</v>
      </c>
      <c r="H155" s="12">
        <f t="shared" si="34"/>
        <v>166.1232</v>
      </c>
      <c r="I155" s="12">
        <f t="shared" si="34"/>
        <v>131.93819999999999</v>
      </c>
      <c r="J155" s="12">
        <f t="shared" si="34"/>
        <v>131.93819999999999</v>
      </c>
      <c r="K155" s="12">
        <f t="shared" si="34"/>
        <v>131.93819999999999</v>
      </c>
      <c r="L155" s="12">
        <f t="shared" si="34"/>
        <v>131.93819999999999</v>
      </c>
      <c r="M155" s="12">
        <f t="shared" si="34"/>
        <v>131.93819999999999</v>
      </c>
      <c r="N155" s="12">
        <f t="shared" si="34"/>
        <v>131.93819999999999</v>
      </c>
      <c r="O155" s="12">
        <f t="shared" si="34"/>
        <v>131.93819999999999</v>
      </c>
      <c r="P155" s="12">
        <f t="shared" si="34"/>
        <v>159.2226</v>
      </c>
      <c r="Q155" s="12">
        <f t="shared" si="34"/>
        <v>159.2226</v>
      </c>
      <c r="R155" s="12">
        <f t="shared" si="34"/>
        <v>159.2226</v>
      </c>
      <c r="S155" s="12">
        <f t="shared" si="34"/>
        <v>159.2226</v>
      </c>
      <c r="T155" s="12">
        <f t="shared" si="34"/>
        <v>159.2226</v>
      </c>
      <c r="U155" s="12">
        <f t="shared" si="34"/>
        <v>159.2226</v>
      </c>
      <c r="V155" s="12">
        <f t="shared" si="34"/>
        <v>159.2226</v>
      </c>
      <c r="W155" s="12">
        <f t="shared" si="34"/>
        <v>159.2226</v>
      </c>
      <c r="X155" s="12">
        <f t="shared" si="34"/>
        <v>159.2226</v>
      </c>
      <c r="Y155" s="12">
        <f t="shared" si="34"/>
        <v>159.2226</v>
      </c>
      <c r="Z155" s="12">
        <f t="shared" si="34"/>
        <v>159.2226</v>
      </c>
      <c r="AA155" s="12">
        <f t="shared" si="34"/>
        <v>159.2226</v>
      </c>
      <c r="AB155" s="12">
        <f t="shared" si="34"/>
        <v>159.2226</v>
      </c>
      <c r="AC155" s="12">
        <f t="shared" si="34"/>
        <v>159.2226</v>
      </c>
      <c r="AD155" s="12">
        <f t="shared" si="34"/>
        <v>159.2226</v>
      </c>
      <c r="AE155" s="12">
        <f t="shared" si="34"/>
        <v>159.2226</v>
      </c>
      <c r="AF155" s="12">
        <f t="shared" si="34"/>
        <v>159.2226</v>
      </c>
      <c r="AG155" s="30">
        <f t="shared" si="34"/>
        <v>159.2226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5057.8768</v>
      </c>
      <c r="E156" s="17">
        <f t="shared" si="35"/>
        <v>5057.8768</v>
      </c>
      <c r="F156" s="17">
        <f t="shared" si="35"/>
        <v>5057.8768</v>
      </c>
      <c r="G156" s="17">
        <f t="shared" si="35"/>
        <v>5057.8768</v>
      </c>
      <c r="H156" s="17">
        <f t="shared" si="35"/>
        <v>5057.8768</v>
      </c>
      <c r="I156" s="17">
        <f t="shared" si="35"/>
        <v>4017.0617999999999</v>
      </c>
      <c r="J156" s="17">
        <f t="shared" si="35"/>
        <v>4017.0617999999999</v>
      </c>
      <c r="K156" s="17">
        <f t="shared" si="35"/>
        <v>4188.6618000000008</v>
      </c>
      <c r="L156" s="17">
        <f t="shared" si="35"/>
        <v>4274.4618</v>
      </c>
      <c r="M156" s="17">
        <f t="shared" si="35"/>
        <v>4446.0618000000004</v>
      </c>
      <c r="N156" s="17">
        <f t="shared" si="35"/>
        <v>4617.6618000000008</v>
      </c>
      <c r="O156" s="17">
        <f t="shared" si="35"/>
        <v>4789.2618000000002</v>
      </c>
      <c r="P156" s="17">
        <f t="shared" si="35"/>
        <v>4847.7773999999999</v>
      </c>
      <c r="Q156" s="17">
        <f t="shared" si="35"/>
        <v>4847.7773999999999</v>
      </c>
      <c r="R156" s="17">
        <f t="shared" si="35"/>
        <v>4847.7773999999999</v>
      </c>
      <c r="S156" s="17">
        <f t="shared" si="35"/>
        <v>4847.7773999999999</v>
      </c>
      <c r="T156" s="17">
        <f t="shared" si="35"/>
        <v>4847.7773999999999</v>
      </c>
      <c r="U156" s="17">
        <f t="shared" si="35"/>
        <v>4847.7773999999999</v>
      </c>
      <c r="V156" s="17">
        <f t="shared" si="35"/>
        <v>4847.7773999999999</v>
      </c>
      <c r="W156" s="17">
        <f t="shared" si="35"/>
        <v>4847.7773999999999</v>
      </c>
      <c r="X156" s="17">
        <f t="shared" si="35"/>
        <v>4847.7773999999999</v>
      </c>
      <c r="Y156" s="17">
        <f t="shared" si="35"/>
        <v>4847.7773999999999</v>
      </c>
      <c r="Z156" s="17">
        <f t="shared" si="35"/>
        <v>4847.7773999999999</v>
      </c>
      <c r="AA156" s="17">
        <f t="shared" si="35"/>
        <v>4847.7773999999999</v>
      </c>
      <c r="AB156" s="17">
        <f t="shared" si="35"/>
        <v>4847.7773999999999</v>
      </c>
      <c r="AC156" s="17">
        <f t="shared" si="35"/>
        <v>4847.7773999999999</v>
      </c>
      <c r="AD156" s="17">
        <f t="shared" si="35"/>
        <v>4847.7773999999999</v>
      </c>
      <c r="AE156" s="17">
        <f t="shared" si="35"/>
        <v>4847.7773999999999</v>
      </c>
      <c r="AF156" s="17">
        <f t="shared" si="35"/>
        <v>4847.7773999999999</v>
      </c>
      <c r="AG156" s="31">
        <f t="shared" si="35"/>
        <v>4847.7773999999999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4763.3203266666687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65285.755700000002</v>
      </c>
      <c r="E160" s="43">
        <f t="shared" si="36"/>
        <v>65645.255699999994</v>
      </c>
      <c r="F160" s="43">
        <f t="shared" si="36"/>
        <v>66197.655700000003</v>
      </c>
      <c r="G160" s="43">
        <f t="shared" si="36"/>
        <v>66630.770100000009</v>
      </c>
      <c r="H160" s="43">
        <f t="shared" si="36"/>
        <v>67016.570099999997</v>
      </c>
      <c r="I160" s="43">
        <f t="shared" si="36"/>
        <v>63221.829900000004</v>
      </c>
      <c r="J160" s="43">
        <f t="shared" si="36"/>
        <v>63335.529900000001</v>
      </c>
      <c r="K160" s="43">
        <f t="shared" si="36"/>
        <v>63734.529900000001</v>
      </c>
      <c r="L160" s="43">
        <f t="shared" si="36"/>
        <v>64047.729899999998</v>
      </c>
      <c r="M160" s="43">
        <f t="shared" si="36"/>
        <v>64446.729900000006</v>
      </c>
      <c r="N160" s="43">
        <f t="shared" si="36"/>
        <v>64674.611400000002</v>
      </c>
      <c r="O160" s="43">
        <f t="shared" si="36"/>
        <v>64846.2114</v>
      </c>
      <c r="P160" s="43">
        <f t="shared" si="36"/>
        <v>64081.653599999998</v>
      </c>
      <c r="Q160" s="43">
        <f t="shared" si="36"/>
        <v>61947.110999999997</v>
      </c>
      <c r="R160" s="43">
        <f t="shared" si="36"/>
        <v>61947.110999999997</v>
      </c>
      <c r="S160" s="43">
        <f t="shared" si="36"/>
        <v>61947.110999999997</v>
      </c>
      <c r="T160" s="43">
        <f t="shared" si="36"/>
        <v>61947.110999999997</v>
      </c>
      <c r="U160" s="43">
        <f t="shared" si="36"/>
        <v>62112.110999999997</v>
      </c>
      <c r="V160" s="43">
        <f t="shared" si="36"/>
        <v>62194.610999999997</v>
      </c>
      <c r="W160" s="43">
        <f t="shared" si="36"/>
        <v>61468.521799999995</v>
      </c>
      <c r="X160" s="43">
        <f t="shared" si="36"/>
        <v>61840.421800000004</v>
      </c>
      <c r="Y160" s="43">
        <f t="shared" si="36"/>
        <v>62278.221799999999</v>
      </c>
      <c r="Z160" s="43">
        <f t="shared" si="36"/>
        <v>62870.179299999996</v>
      </c>
      <c r="AA160" s="43">
        <f t="shared" si="36"/>
        <v>63304.979299999992</v>
      </c>
      <c r="AB160" s="43">
        <f t="shared" si="36"/>
        <v>63929.283399999993</v>
      </c>
      <c r="AC160" s="43">
        <f t="shared" si="36"/>
        <v>64291.548399999992</v>
      </c>
      <c r="AD160" s="43">
        <f t="shared" si="36"/>
        <v>65319.148399999998</v>
      </c>
      <c r="AE160" s="43">
        <f t="shared" si="36"/>
        <v>65910.7834</v>
      </c>
      <c r="AF160" s="43">
        <f t="shared" si="36"/>
        <v>66708.383399999992</v>
      </c>
      <c r="AG160" s="44">
        <f t="shared" si="36"/>
        <v>67343.682400000005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64017.505086666672</v>
      </c>
      <c r="D162" s="53">
        <f t="shared" ref="D162:AG162" si="37">(D13+D23+D34+D53+D73+D85+D96+D141+D154)/87012</f>
        <v>0.73521031581850782</v>
      </c>
      <c r="E162" s="25">
        <f t="shared" si="37"/>
        <v>0.73934192984875646</v>
      </c>
      <c r="F162" s="25">
        <f t="shared" si="37"/>
        <v>0.74569047947409561</v>
      </c>
      <c r="G162" s="25">
        <f t="shared" si="37"/>
        <v>0.75108168988185542</v>
      </c>
      <c r="H162" s="25">
        <f t="shared" si="37"/>
        <v>0.75551556107203599</v>
      </c>
      <c r="I162" s="25">
        <f t="shared" si="37"/>
        <v>0.70883142555049872</v>
      </c>
      <c r="J162" s="25">
        <f t="shared" si="37"/>
        <v>0.70883142555049872</v>
      </c>
      <c r="K162" s="25">
        <f t="shared" si="37"/>
        <v>0.71080356732404715</v>
      </c>
      <c r="L162" s="25">
        <f t="shared" si="37"/>
        <v>0.71178963821082142</v>
      </c>
      <c r="M162" s="25">
        <f t="shared" si="37"/>
        <v>0.71376177998436996</v>
      </c>
      <c r="N162" s="25">
        <f t="shared" si="37"/>
        <v>0.71573392175791839</v>
      </c>
      <c r="O162" s="25">
        <f t="shared" si="37"/>
        <v>0.71770606353146682</v>
      </c>
      <c r="P162" s="25">
        <f t="shared" si="37"/>
        <v>0.70896933756263503</v>
      </c>
      <c r="Q162" s="25">
        <f t="shared" si="37"/>
        <v>0.68375442467705605</v>
      </c>
      <c r="R162" s="25">
        <f t="shared" si="37"/>
        <v>0.68375442467705605</v>
      </c>
      <c r="S162" s="25">
        <f t="shared" si="37"/>
        <v>0.68375442467705605</v>
      </c>
      <c r="T162" s="25">
        <f t="shared" si="37"/>
        <v>0.68375442467705605</v>
      </c>
      <c r="U162" s="25">
        <f t="shared" si="37"/>
        <v>0.68565071484392959</v>
      </c>
      <c r="V162" s="25">
        <f t="shared" si="37"/>
        <v>0.68659885992736625</v>
      </c>
      <c r="W162" s="25">
        <f t="shared" si="37"/>
        <v>0.67789661196156847</v>
      </c>
      <c r="X162" s="25">
        <f t="shared" si="37"/>
        <v>0.68109042430929057</v>
      </c>
      <c r="Y162" s="25">
        <f t="shared" si="37"/>
        <v>0.68558175883786143</v>
      </c>
      <c r="Z162" s="25">
        <f t="shared" si="37"/>
        <v>0.69176826184894036</v>
      </c>
      <c r="AA162" s="25">
        <f t="shared" si="37"/>
        <v>0.69568496299361005</v>
      </c>
      <c r="AB162" s="25">
        <f t="shared" si="37"/>
        <v>0.70213120029421228</v>
      </c>
      <c r="AC162" s="25">
        <f t="shared" si="37"/>
        <v>0.70602721463706153</v>
      </c>
      <c r="AD162" s="25">
        <f t="shared" si="37"/>
        <v>0.71783707994299639</v>
      </c>
      <c r="AE162" s="25">
        <f t="shared" si="37"/>
        <v>0.72499471337286814</v>
      </c>
      <c r="AF162" s="25">
        <f t="shared" si="37"/>
        <v>0.73416126511285795</v>
      </c>
      <c r="AG162" s="32">
        <f t="shared" si="37"/>
        <v>0.74207511607594356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5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6837</v>
      </c>
      <c r="U174" s="12">
        <f t="shared" si="39"/>
        <v>6837</v>
      </c>
      <c r="V174" s="12">
        <f t="shared" si="39"/>
        <v>6837</v>
      </c>
      <c r="W174" s="12">
        <f t="shared" si="39"/>
        <v>6837</v>
      </c>
      <c r="X174" s="12">
        <f t="shared" si="39"/>
        <v>6837</v>
      </c>
      <c r="Y174" s="12">
        <f t="shared" si="39"/>
        <v>6837</v>
      </c>
      <c r="Z174" s="12">
        <f t="shared" si="39"/>
        <v>6837</v>
      </c>
      <c r="AA174" s="12">
        <f t="shared" si="39"/>
        <v>6837</v>
      </c>
      <c r="AB174" s="12">
        <f t="shared" si="39"/>
        <v>6837</v>
      </c>
      <c r="AC174" s="12">
        <f t="shared" si="39"/>
        <v>6837</v>
      </c>
      <c r="AD174" s="12">
        <f t="shared" si="39"/>
        <v>6837</v>
      </c>
      <c r="AE174" s="12">
        <f t="shared" si="39"/>
        <v>6837</v>
      </c>
      <c r="AF174" s="12">
        <f t="shared" si="39"/>
        <v>6837</v>
      </c>
      <c r="AG174" s="30">
        <f t="shared" si="39"/>
        <v>6837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495.68249999999995</v>
      </c>
      <c r="Z175" s="34">
        <f t="shared" si="40"/>
        <v>495.68249999999995</v>
      </c>
      <c r="AA175" s="34">
        <f t="shared" si="40"/>
        <v>495.68249999999995</v>
      </c>
      <c r="AB175" s="34">
        <f t="shared" si="40"/>
        <v>495.68249999999995</v>
      </c>
      <c r="AC175" s="34">
        <f t="shared" si="40"/>
        <v>495.68249999999995</v>
      </c>
      <c r="AD175" s="34">
        <f t="shared" si="40"/>
        <v>495.68249999999995</v>
      </c>
      <c r="AE175" s="34">
        <f t="shared" si="40"/>
        <v>495.68249999999995</v>
      </c>
      <c r="AF175" s="34">
        <f t="shared" si="40"/>
        <v>495.68249999999995</v>
      </c>
      <c r="AG175" s="30">
        <f t="shared" si="40"/>
        <v>495.68249999999995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6341.3175000000001</v>
      </c>
      <c r="U176" s="17">
        <f t="shared" si="41"/>
        <v>6341.3175000000001</v>
      </c>
      <c r="V176" s="17">
        <f t="shared" si="41"/>
        <v>6341.3175000000001</v>
      </c>
      <c r="W176" s="17">
        <f t="shared" si="41"/>
        <v>6341.3175000000001</v>
      </c>
      <c r="X176" s="17">
        <f t="shared" si="41"/>
        <v>6341.3175000000001</v>
      </c>
      <c r="Y176" s="17">
        <f t="shared" si="41"/>
        <v>6341.3175000000001</v>
      </c>
      <c r="Z176" s="17">
        <f t="shared" si="41"/>
        <v>6341.3175000000001</v>
      </c>
      <c r="AA176" s="17">
        <f t="shared" si="41"/>
        <v>6341.3175000000001</v>
      </c>
      <c r="AB176" s="17">
        <f t="shared" si="41"/>
        <v>6341.3175000000001</v>
      </c>
      <c r="AC176" s="17">
        <f t="shared" si="41"/>
        <v>6341.3175000000001</v>
      </c>
      <c r="AD176" s="17">
        <f t="shared" si="41"/>
        <v>6341.3175000000001</v>
      </c>
      <c r="AE176" s="17">
        <f t="shared" si="41"/>
        <v>6341.3175000000001</v>
      </c>
      <c r="AF176" s="17">
        <f t="shared" si="41"/>
        <v>6341.3175000000001</v>
      </c>
      <c r="AG176" s="31">
        <f t="shared" si="41"/>
        <v>6341.3175000000001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6506.7216666666691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3">
        <f t="shared" ref="A6:A12" si="1">+A5+1</f>
        <v>2</v>
      </c>
      <c r="B6" s="194" t="s">
        <v>4</v>
      </c>
      <c r="C6" s="193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60">
        <v>0.2</v>
      </c>
      <c r="R7" s="60">
        <v>0.3</v>
      </c>
      <c r="S7" s="60">
        <v>0.5</v>
      </c>
      <c r="T7" s="60">
        <v>0.7</v>
      </c>
      <c r="U7" s="60">
        <v>0.9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60">
        <v>0.2</v>
      </c>
      <c r="M8" s="60">
        <v>0.3</v>
      </c>
      <c r="N8" s="60">
        <v>0.5</v>
      </c>
      <c r="O8" s="60">
        <v>0.7</v>
      </c>
      <c r="P8" s="60">
        <v>0.9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6009</v>
      </c>
      <c r="M13" s="12">
        <f t="shared" si="2"/>
        <v>6111</v>
      </c>
      <c r="N13" s="12">
        <f t="shared" si="2"/>
        <v>6315</v>
      </c>
      <c r="O13" s="12">
        <f t="shared" si="2"/>
        <v>6519</v>
      </c>
      <c r="P13" s="12">
        <f t="shared" si="2"/>
        <v>6723</v>
      </c>
      <c r="Q13" s="12">
        <f t="shared" si="2"/>
        <v>7000.4</v>
      </c>
      <c r="R13" s="12">
        <f t="shared" si="2"/>
        <v>7088.1</v>
      </c>
      <c r="S13" s="12">
        <f t="shared" si="2"/>
        <v>7263.5</v>
      </c>
      <c r="T13" s="12">
        <f t="shared" si="2"/>
        <v>7438.9</v>
      </c>
      <c r="U13" s="12">
        <f t="shared" si="2"/>
        <v>7614.3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294.84000000000003</v>
      </c>
      <c r="R14" s="12">
        <f t="shared" si="3"/>
        <v>294.84000000000003</v>
      </c>
      <c r="S14" s="12">
        <f t="shared" si="3"/>
        <v>294.84000000000003</v>
      </c>
      <c r="T14" s="12">
        <f t="shared" si="3"/>
        <v>294.84000000000003</v>
      </c>
      <c r="U14" s="12">
        <f t="shared" si="3"/>
        <v>294.84000000000003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5758.2240000000002</v>
      </c>
      <c r="M15" s="17">
        <f t="shared" si="4"/>
        <v>5860.2240000000002</v>
      </c>
      <c r="N15" s="17">
        <f t="shared" si="4"/>
        <v>6064.2240000000002</v>
      </c>
      <c r="O15" s="17">
        <f t="shared" si="4"/>
        <v>6268.2240000000002</v>
      </c>
      <c r="P15" s="17">
        <f t="shared" si="4"/>
        <v>6472.2240000000002</v>
      </c>
      <c r="Q15" s="17">
        <f t="shared" si="4"/>
        <v>6705.5599999999995</v>
      </c>
      <c r="R15" s="17">
        <f t="shared" si="4"/>
        <v>6793.26</v>
      </c>
      <c r="S15" s="17">
        <f t="shared" si="4"/>
        <v>6968.66</v>
      </c>
      <c r="T15" s="17">
        <f t="shared" si="4"/>
        <v>7144.0599999999995</v>
      </c>
      <c r="U15" s="17">
        <f t="shared" si="4"/>
        <v>7319.46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6631.886090322585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54">
        <f>+A19+1</f>
        <v>2</v>
      </c>
      <c r="B20" s="55" t="s">
        <v>14</v>
      </c>
      <c r="C20" s="54">
        <v>1150</v>
      </c>
      <c r="D20" s="112">
        <v>0.9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4685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4632.0749999999998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4727.2282258064488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195">
        <f>+A32+1</f>
        <v>5</v>
      </c>
      <c r="B33" s="196" t="s">
        <v>22</v>
      </c>
      <c r="C33" s="195">
        <v>693</v>
      </c>
      <c r="D33" s="210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54">
        <f t="shared" si="11"/>
        <v>4</v>
      </c>
      <c r="B43" s="55" t="s">
        <v>27</v>
      </c>
      <c r="C43" s="54">
        <v>1055</v>
      </c>
      <c r="D43" s="112">
        <v>0.9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60">
        <v>0.2</v>
      </c>
      <c r="W49" s="60">
        <v>0.3</v>
      </c>
      <c r="X49" s="60">
        <v>0.5</v>
      </c>
      <c r="Y49" s="60">
        <v>0.7</v>
      </c>
      <c r="Z49" s="60">
        <v>0.9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11624.5</v>
      </c>
      <c r="E53" s="12">
        <f t="shared" si="12"/>
        <v>11730</v>
      </c>
      <c r="F53" s="12">
        <f t="shared" si="12"/>
        <v>11730</v>
      </c>
      <c r="G53" s="12">
        <f t="shared" si="12"/>
        <v>11730</v>
      </c>
      <c r="H53" s="12">
        <f t="shared" si="12"/>
        <v>11730</v>
      </c>
      <c r="I53" s="12">
        <f t="shared" si="12"/>
        <v>11730</v>
      </c>
      <c r="J53" s="12">
        <f t="shared" si="12"/>
        <v>11730</v>
      </c>
      <c r="K53" s="12">
        <f t="shared" si="12"/>
        <v>11730</v>
      </c>
      <c r="L53" s="12">
        <f t="shared" si="12"/>
        <v>11730</v>
      </c>
      <c r="M53" s="12">
        <f t="shared" si="12"/>
        <v>11730</v>
      </c>
      <c r="N53" s="12">
        <f t="shared" si="12"/>
        <v>11730</v>
      </c>
      <c r="O53" s="12">
        <f t="shared" si="12"/>
        <v>11730</v>
      </c>
      <c r="P53" s="12">
        <f t="shared" si="12"/>
        <v>11730</v>
      </c>
      <c r="Q53" s="12">
        <f t="shared" si="12"/>
        <v>11730</v>
      </c>
      <c r="R53" s="12">
        <f t="shared" si="12"/>
        <v>11730</v>
      </c>
      <c r="S53" s="12">
        <f t="shared" si="12"/>
        <v>11730</v>
      </c>
      <c r="T53" s="12">
        <f t="shared" si="12"/>
        <v>11730</v>
      </c>
      <c r="U53" s="12">
        <f t="shared" si="12"/>
        <v>11730</v>
      </c>
      <c r="V53" s="12">
        <f t="shared" si="12"/>
        <v>11951.2</v>
      </c>
      <c r="W53" s="12">
        <f t="shared" si="12"/>
        <v>12061.8</v>
      </c>
      <c r="X53" s="12">
        <f t="shared" si="12"/>
        <v>12283</v>
      </c>
      <c r="Y53" s="12">
        <f t="shared" si="12"/>
        <v>12504.2</v>
      </c>
      <c r="Z53" s="12">
        <f t="shared" si="12"/>
        <v>12725.4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522.00749999999994</v>
      </c>
      <c r="E54" s="12">
        <f t="shared" si="13"/>
        <v>573.59699999999998</v>
      </c>
      <c r="F54" s="12">
        <f t="shared" si="13"/>
        <v>573.59699999999998</v>
      </c>
      <c r="G54" s="12">
        <f t="shared" si="13"/>
        <v>573.59699999999998</v>
      </c>
      <c r="H54" s="12">
        <f t="shared" si="13"/>
        <v>573.59699999999998</v>
      </c>
      <c r="I54" s="12">
        <f t="shared" si="13"/>
        <v>573.59699999999998</v>
      </c>
      <c r="J54" s="12">
        <f t="shared" si="13"/>
        <v>573.59699999999998</v>
      </c>
      <c r="K54" s="12">
        <f t="shared" si="13"/>
        <v>573.59699999999998</v>
      </c>
      <c r="L54" s="12">
        <f t="shared" si="13"/>
        <v>573.59699999999998</v>
      </c>
      <c r="M54" s="12">
        <f t="shared" si="13"/>
        <v>573.59699999999998</v>
      </c>
      <c r="N54" s="12">
        <f t="shared" si="13"/>
        <v>573.59699999999998</v>
      </c>
      <c r="O54" s="12">
        <f t="shared" si="13"/>
        <v>573.59699999999998</v>
      </c>
      <c r="P54" s="12">
        <f t="shared" si="13"/>
        <v>573.59699999999998</v>
      </c>
      <c r="Q54" s="12">
        <f t="shared" si="13"/>
        <v>573.59699999999998</v>
      </c>
      <c r="R54" s="12">
        <f t="shared" si="13"/>
        <v>573.59699999999998</v>
      </c>
      <c r="S54" s="12">
        <f t="shared" si="13"/>
        <v>573.59699999999998</v>
      </c>
      <c r="T54" s="12">
        <f t="shared" si="13"/>
        <v>573.59699999999998</v>
      </c>
      <c r="U54" s="12">
        <f t="shared" si="13"/>
        <v>573.59699999999998</v>
      </c>
      <c r="V54" s="12">
        <f t="shared" si="13"/>
        <v>573.59699999999998</v>
      </c>
      <c r="W54" s="12">
        <f t="shared" si="13"/>
        <v>573.59699999999998</v>
      </c>
      <c r="X54" s="12">
        <f t="shared" si="13"/>
        <v>573.59699999999998</v>
      </c>
      <c r="Y54" s="12">
        <f t="shared" si="13"/>
        <v>573.59699999999998</v>
      </c>
      <c r="Z54" s="12">
        <f t="shared" si="13"/>
        <v>573.59699999999998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11102.4925</v>
      </c>
      <c r="E55" s="17">
        <f t="shared" si="14"/>
        <v>11156.403</v>
      </c>
      <c r="F55" s="17">
        <f t="shared" si="14"/>
        <v>11156.403</v>
      </c>
      <c r="G55" s="17">
        <f t="shared" si="14"/>
        <v>11156.403</v>
      </c>
      <c r="H55" s="17">
        <f t="shared" si="14"/>
        <v>11156.403</v>
      </c>
      <c r="I55" s="17">
        <f t="shared" si="14"/>
        <v>11156.403</v>
      </c>
      <c r="J55" s="17">
        <f t="shared" si="14"/>
        <v>11156.403</v>
      </c>
      <c r="K55" s="17">
        <f t="shared" si="14"/>
        <v>11156.403</v>
      </c>
      <c r="L55" s="17">
        <f t="shared" si="14"/>
        <v>11156.403</v>
      </c>
      <c r="M55" s="17">
        <f t="shared" si="14"/>
        <v>11156.403</v>
      </c>
      <c r="N55" s="17">
        <f t="shared" si="14"/>
        <v>11156.403</v>
      </c>
      <c r="O55" s="17">
        <f t="shared" si="14"/>
        <v>11156.403</v>
      </c>
      <c r="P55" s="17">
        <f t="shared" si="14"/>
        <v>11156.403</v>
      </c>
      <c r="Q55" s="17">
        <f t="shared" si="14"/>
        <v>11156.403</v>
      </c>
      <c r="R55" s="17">
        <f t="shared" si="14"/>
        <v>11156.403</v>
      </c>
      <c r="S55" s="17">
        <f t="shared" si="14"/>
        <v>11156.403</v>
      </c>
      <c r="T55" s="17">
        <f t="shared" si="14"/>
        <v>11156.403</v>
      </c>
      <c r="U55" s="17">
        <f t="shared" si="14"/>
        <v>11156.403</v>
      </c>
      <c r="V55" s="17">
        <f t="shared" si="14"/>
        <v>11377.603000000001</v>
      </c>
      <c r="W55" s="17">
        <f t="shared" si="14"/>
        <v>11488.203</v>
      </c>
      <c r="X55" s="17">
        <f t="shared" si="14"/>
        <v>11709.403</v>
      </c>
      <c r="Y55" s="17">
        <f t="shared" si="14"/>
        <v>11930.603000000001</v>
      </c>
      <c r="Z55" s="17">
        <f t="shared" si="14"/>
        <v>12151.803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11518.887590322576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92">
        <f t="shared" ref="A60:A72" si="15">+A59+1</f>
        <v>2</v>
      </c>
      <c r="B60" s="93" t="s">
        <v>38</v>
      </c>
      <c r="C60" s="92">
        <v>1134</v>
      </c>
      <c r="D60" s="123">
        <v>0</v>
      </c>
      <c r="E60" s="115">
        <v>0</v>
      </c>
      <c r="F60" s="115">
        <v>0</v>
      </c>
      <c r="G60" s="115">
        <v>0</v>
      </c>
      <c r="H60" s="115">
        <v>0</v>
      </c>
      <c r="I60" s="60">
        <v>0.2</v>
      </c>
      <c r="J60" s="60">
        <v>0.3</v>
      </c>
      <c r="K60" s="60">
        <v>0.5</v>
      </c>
      <c r="L60" s="60">
        <v>0.7</v>
      </c>
      <c r="M60" s="60">
        <v>0.9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92">
        <f t="shared" si="15"/>
        <v>3</v>
      </c>
      <c r="B61" s="93" t="s">
        <v>39</v>
      </c>
      <c r="C61" s="92">
        <v>1116</v>
      </c>
      <c r="D61" s="123">
        <v>0</v>
      </c>
      <c r="E61" s="115">
        <v>0</v>
      </c>
      <c r="F61" s="115">
        <v>0</v>
      </c>
      <c r="G61" s="115">
        <v>0</v>
      </c>
      <c r="H61" s="60">
        <v>0.2</v>
      </c>
      <c r="I61" s="60">
        <v>0.3</v>
      </c>
      <c r="J61" s="60">
        <v>0.5</v>
      </c>
      <c r="K61" s="60">
        <v>0.7</v>
      </c>
      <c r="L61" s="60">
        <v>0.9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60">
        <v>0.2</v>
      </c>
      <c r="S63" s="60">
        <v>0.3</v>
      </c>
      <c r="T63" s="60">
        <v>0.5</v>
      </c>
      <c r="U63" s="60">
        <v>0.7</v>
      </c>
      <c r="V63" s="60">
        <v>0.9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60">
        <v>0.2</v>
      </c>
      <c r="T70" s="60">
        <v>0.3</v>
      </c>
      <c r="U70" s="60">
        <v>0.5</v>
      </c>
      <c r="V70" s="60">
        <v>0.7</v>
      </c>
      <c r="W70" s="60">
        <v>0.9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7754.84</v>
      </c>
      <c r="E73" s="12">
        <f t="shared" si="16"/>
        <v>7754.84</v>
      </c>
      <c r="F73" s="12">
        <f t="shared" si="16"/>
        <v>7754.84</v>
      </c>
      <c r="G73" s="12">
        <f t="shared" si="16"/>
        <v>7754.84</v>
      </c>
      <c r="H73" s="12">
        <f t="shared" si="16"/>
        <v>7978.04</v>
      </c>
      <c r="I73" s="12">
        <f t="shared" si="16"/>
        <v>8316.4399999999987</v>
      </c>
      <c r="J73" s="12">
        <f t="shared" si="16"/>
        <v>8653.0400000000009</v>
      </c>
      <c r="K73" s="12">
        <f t="shared" si="16"/>
        <v>9103.0400000000009</v>
      </c>
      <c r="L73" s="12">
        <f t="shared" si="16"/>
        <v>9553.0400000000009</v>
      </c>
      <c r="M73" s="12">
        <f t="shared" si="16"/>
        <v>9891.4399999999987</v>
      </c>
      <c r="N73" s="12">
        <f t="shared" si="16"/>
        <v>10163.64</v>
      </c>
      <c r="O73" s="12">
        <f t="shared" si="16"/>
        <v>10243.040000000001</v>
      </c>
      <c r="P73" s="12">
        <f t="shared" si="16"/>
        <v>10401.84</v>
      </c>
      <c r="Q73" s="12">
        <f t="shared" si="16"/>
        <v>10560.64</v>
      </c>
      <c r="R73" s="12">
        <f t="shared" si="16"/>
        <v>10905.44</v>
      </c>
      <c r="S73" s="12">
        <f t="shared" si="16"/>
        <v>11174.84</v>
      </c>
      <c r="T73" s="12">
        <f t="shared" si="16"/>
        <v>11409.34</v>
      </c>
      <c r="U73" s="12">
        <f t="shared" si="16"/>
        <v>11692.34</v>
      </c>
      <c r="V73" s="12">
        <f t="shared" si="16"/>
        <v>11975.34</v>
      </c>
      <c r="W73" s="12">
        <f t="shared" si="16"/>
        <v>12165.34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188.86</v>
      </c>
      <c r="E74" s="12">
        <f t="shared" si="17"/>
        <v>188.86</v>
      </c>
      <c r="F74" s="12">
        <f t="shared" si="17"/>
        <v>188.86</v>
      </c>
      <c r="G74" s="12">
        <f t="shared" si="17"/>
        <v>188.86</v>
      </c>
      <c r="H74" s="12">
        <f t="shared" si="17"/>
        <v>188.86</v>
      </c>
      <c r="I74" s="12">
        <f t="shared" si="17"/>
        <v>188.86</v>
      </c>
      <c r="J74" s="12">
        <f t="shared" si="17"/>
        <v>188.86</v>
      </c>
      <c r="K74" s="12">
        <f t="shared" si="17"/>
        <v>188.86</v>
      </c>
      <c r="L74" s="12">
        <f t="shared" si="17"/>
        <v>188.86</v>
      </c>
      <c r="M74" s="12">
        <f t="shared" si="17"/>
        <v>220.55440000000002</v>
      </c>
      <c r="N74" s="12">
        <f t="shared" si="17"/>
        <v>252.76000000000002</v>
      </c>
      <c r="O74" s="12">
        <f t="shared" si="17"/>
        <v>252.76000000000002</v>
      </c>
      <c r="P74" s="12">
        <f t="shared" si="17"/>
        <v>252.76000000000002</v>
      </c>
      <c r="Q74" s="12">
        <f t="shared" si="17"/>
        <v>252.76000000000002</v>
      </c>
      <c r="R74" s="12">
        <f t="shared" si="17"/>
        <v>252.76000000000002</v>
      </c>
      <c r="S74" s="12">
        <f t="shared" si="17"/>
        <v>275.30959999999999</v>
      </c>
      <c r="T74" s="12">
        <f t="shared" si="17"/>
        <v>275.30959999999999</v>
      </c>
      <c r="U74" s="12">
        <f t="shared" si="17"/>
        <v>275.30959999999999</v>
      </c>
      <c r="V74" s="12">
        <f t="shared" si="17"/>
        <v>275.30959999999999</v>
      </c>
      <c r="W74" s="12">
        <f t="shared" si="17"/>
        <v>301.72160000000002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 t="shared" si="17"/>
        <v>315.49560000000002</v>
      </c>
      <c r="AH74" s="30">
        <f t="shared" si="17"/>
        <v>315.49560000000002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7565.9800000000005</v>
      </c>
      <c r="E75" s="17">
        <f t="shared" si="18"/>
        <v>7565.9800000000005</v>
      </c>
      <c r="F75" s="17">
        <f t="shared" si="18"/>
        <v>7565.9800000000005</v>
      </c>
      <c r="G75" s="17">
        <f t="shared" si="18"/>
        <v>7565.9800000000005</v>
      </c>
      <c r="H75" s="17">
        <f t="shared" si="18"/>
        <v>7789.18</v>
      </c>
      <c r="I75" s="17">
        <f t="shared" si="18"/>
        <v>8127.579999999999</v>
      </c>
      <c r="J75" s="17">
        <f t="shared" si="18"/>
        <v>8464.18</v>
      </c>
      <c r="K75" s="17">
        <f t="shared" si="18"/>
        <v>8914.18</v>
      </c>
      <c r="L75" s="17">
        <f t="shared" si="18"/>
        <v>9364.18</v>
      </c>
      <c r="M75" s="17">
        <f t="shared" si="18"/>
        <v>9670.8855999999978</v>
      </c>
      <c r="N75" s="17">
        <f t="shared" si="18"/>
        <v>9910.8799999999992</v>
      </c>
      <c r="O75" s="17">
        <f t="shared" si="18"/>
        <v>9990.2800000000007</v>
      </c>
      <c r="P75" s="17">
        <f t="shared" si="18"/>
        <v>10149.08</v>
      </c>
      <c r="Q75" s="17">
        <f t="shared" si="18"/>
        <v>10307.879999999999</v>
      </c>
      <c r="R75" s="17">
        <f t="shared" si="18"/>
        <v>10652.68</v>
      </c>
      <c r="S75" s="17">
        <f t="shared" si="18"/>
        <v>10899.5304</v>
      </c>
      <c r="T75" s="17">
        <f t="shared" si="18"/>
        <v>11134.0304</v>
      </c>
      <c r="U75" s="17">
        <f t="shared" si="18"/>
        <v>11417.0304</v>
      </c>
      <c r="V75" s="17">
        <f t="shared" si="18"/>
        <v>11700.0304</v>
      </c>
      <c r="W75" s="17">
        <f t="shared" si="18"/>
        <v>11863.618399999999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10370.99787096774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211">
        <v>1</v>
      </c>
      <c r="F107" s="211">
        <v>1</v>
      </c>
      <c r="G107" s="211">
        <v>1</v>
      </c>
      <c r="H107" s="211">
        <v>1</v>
      </c>
      <c r="I107" s="211">
        <v>1</v>
      </c>
      <c r="J107" s="211">
        <v>1</v>
      </c>
      <c r="K107" s="211">
        <v>1</v>
      </c>
      <c r="L107" s="211">
        <v>1</v>
      </c>
      <c r="M107" s="211">
        <v>1</v>
      </c>
      <c r="N107" s="211">
        <v>1</v>
      </c>
      <c r="O107" s="211">
        <v>1</v>
      </c>
      <c r="P107" s="211">
        <v>1</v>
      </c>
      <c r="Q107" s="211">
        <v>1</v>
      </c>
      <c r="R107" s="211">
        <v>1</v>
      </c>
      <c r="S107" s="211">
        <v>1</v>
      </c>
      <c r="T107" s="211">
        <v>1</v>
      </c>
      <c r="U107" s="211">
        <v>1</v>
      </c>
      <c r="V107" s="211">
        <v>1</v>
      </c>
      <c r="W107" s="211">
        <v>1</v>
      </c>
      <c r="X107" s="211">
        <v>1</v>
      </c>
      <c r="Y107" s="211">
        <v>1</v>
      </c>
      <c r="Z107" s="211">
        <v>1</v>
      </c>
      <c r="AA107" s="211">
        <v>1</v>
      </c>
      <c r="AB107" s="211">
        <v>1</v>
      </c>
      <c r="AC107" s="211">
        <v>1</v>
      </c>
      <c r="AD107" s="211">
        <v>1</v>
      </c>
      <c r="AE107" s="211">
        <v>1</v>
      </c>
      <c r="AF107" s="211">
        <v>1</v>
      </c>
      <c r="AG107" s="211">
        <v>1</v>
      </c>
      <c r="AH107" s="212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60">
        <v>0.2</v>
      </c>
      <c r="W118" s="60">
        <v>0.3</v>
      </c>
      <c r="X118" s="60">
        <v>0.5</v>
      </c>
      <c r="Y118" s="60">
        <v>0.7</v>
      </c>
      <c r="Z118" s="60">
        <v>0.9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60">
        <v>0.2</v>
      </c>
      <c r="S123" s="60">
        <v>0.3</v>
      </c>
      <c r="T123" s="60">
        <v>0.5</v>
      </c>
      <c r="U123" s="60">
        <v>0.7</v>
      </c>
      <c r="V123" s="60">
        <v>0.9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60">
        <v>0.2</v>
      </c>
      <c r="AF129" s="60">
        <v>0.3</v>
      </c>
      <c r="AG129" s="60">
        <v>0.5</v>
      </c>
      <c r="AH129" s="61">
        <v>0.7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92">
        <f t="shared" si="28"/>
        <v>21</v>
      </c>
      <c r="B134" s="93" t="s">
        <v>90</v>
      </c>
      <c r="C134" s="92">
        <v>1148</v>
      </c>
      <c r="D134" s="213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60">
        <v>0.2</v>
      </c>
      <c r="X134" s="60">
        <v>0.3</v>
      </c>
      <c r="Y134" s="60">
        <v>0.5</v>
      </c>
      <c r="Z134" s="60">
        <v>0.7</v>
      </c>
      <c r="AA134" s="60">
        <v>0.9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8">
        <v>1</v>
      </c>
      <c r="F138" s="198">
        <v>1</v>
      </c>
      <c r="G138" s="198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198">
        <v>1</v>
      </c>
      <c r="AH139" s="203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11">
        <v>1</v>
      </c>
      <c r="I140" s="211">
        <v>1</v>
      </c>
      <c r="J140" s="211">
        <v>1</v>
      </c>
      <c r="K140" s="211">
        <v>1</v>
      </c>
      <c r="L140" s="211">
        <v>1</v>
      </c>
      <c r="M140" s="211">
        <v>1</v>
      </c>
      <c r="N140" s="211">
        <v>1</v>
      </c>
      <c r="O140" s="211">
        <v>1</v>
      </c>
      <c r="P140" s="211">
        <v>1</v>
      </c>
      <c r="Q140" s="211">
        <v>1</v>
      </c>
      <c r="R140" s="211">
        <v>1</v>
      </c>
      <c r="S140" s="211">
        <v>1</v>
      </c>
      <c r="T140" s="211">
        <v>1</v>
      </c>
      <c r="U140" s="211">
        <v>1</v>
      </c>
      <c r="V140" s="211">
        <v>1</v>
      </c>
      <c r="W140" s="211">
        <v>1</v>
      </c>
      <c r="X140" s="211">
        <v>1</v>
      </c>
      <c r="Y140" s="211">
        <v>1</v>
      </c>
      <c r="Z140" s="211">
        <v>1</v>
      </c>
      <c r="AA140" s="211">
        <v>1</v>
      </c>
      <c r="AB140" s="211">
        <v>1</v>
      </c>
      <c r="AC140" s="211">
        <v>1</v>
      </c>
      <c r="AD140" s="211">
        <v>1</v>
      </c>
      <c r="AE140" s="211">
        <v>1</v>
      </c>
      <c r="AF140" s="211">
        <v>1</v>
      </c>
      <c r="AG140" s="211">
        <v>1</v>
      </c>
      <c r="AH140" s="212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19800</v>
      </c>
      <c r="E141" s="12">
        <f t="shared" si="29"/>
        <v>19800</v>
      </c>
      <c r="F141" s="12">
        <f t="shared" si="29"/>
        <v>19800</v>
      </c>
      <c r="G141" s="12">
        <f t="shared" si="29"/>
        <v>19800</v>
      </c>
      <c r="H141" s="12">
        <f t="shared" si="29"/>
        <v>19800</v>
      </c>
      <c r="I141" s="12">
        <f t="shared" si="29"/>
        <v>19800</v>
      </c>
      <c r="J141" s="12">
        <f t="shared" si="29"/>
        <v>19800</v>
      </c>
      <c r="K141" s="12">
        <f t="shared" si="29"/>
        <v>19800</v>
      </c>
      <c r="L141" s="12">
        <f t="shared" si="29"/>
        <v>19800</v>
      </c>
      <c r="M141" s="12">
        <f t="shared" si="29"/>
        <v>19800</v>
      </c>
      <c r="N141" s="12">
        <f t="shared" si="29"/>
        <v>19960.2</v>
      </c>
      <c r="O141" s="12">
        <f t="shared" si="29"/>
        <v>20040.3</v>
      </c>
      <c r="P141" s="12">
        <f t="shared" si="29"/>
        <v>20200.5</v>
      </c>
      <c r="Q141" s="12">
        <f t="shared" si="29"/>
        <v>20573.7</v>
      </c>
      <c r="R141" s="12">
        <f t="shared" si="29"/>
        <v>21000.400000000001</v>
      </c>
      <c r="S141" s="12">
        <f t="shared" si="29"/>
        <v>21373.5</v>
      </c>
      <c r="T141" s="12">
        <f t="shared" si="29"/>
        <v>21746.5</v>
      </c>
      <c r="U141" s="12">
        <f t="shared" si="29"/>
        <v>22119.5</v>
      </c>
      <c r="V141" s="12">
        <f t="shared" si="29"/>
        <v>22611.8</v>
      </c>
      <c r="W141" s="12">
        <f t="shared" si="29"/>
        <v>23034.3</v>
      </c>
      <c r="X141" s="12">
        <f t="shared" si="29"/>
        <v>23374.9</v>
      </c>
      <c r="Y141" s="12">
        <f t="shared" si="29"/>
        <v>23830.3</v>
      </c>
      <c r="Z141" s="12">
        <f t="shared" si="29"/>
        <v>24285.699999999997</v>
      </c>
      <c r="AA141" s="12">
        <f t="shared" si="29"/>
        <v>24628.2</v>
      </c>
      <c r="AB141" s="12">
        <f t="shared" si="29"/>
        <v>24743</v>
      </c>
      <c r="AC141" s="12">
        <f t="shared" si="29"/>
        <v>24743</v>
      </c>
      <c r="AD141" s="12">
        <f t="shared" si="29"/>
        <v>24743</v>
      </c>
      <c r="AE141" s="12">
        <f t="shared" si="29"/>
        <v>24912.2</v>
      </c>
      <c r="AF141" s="12">
        <f t="shared" si="29"/>
        <v>24996.799999999999</v>
      </c>
      <c r="AG141" s="12">
        <f t="shared" si="29"/>
        <v>25166</v>
      </c>
      <c r="AH141" s="30">
        <f t="shared" si="29"/>
        <v>25335.200000000001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536.57999999999993</v>
      </c>
      <c r="E142" s="12">
        <f t="shared" si="30"/>
        <v>536.57999999999993</v>
      </c>
      <c r="F142" s="12">
        <f t="shared" si="30"/>
        <v>536.57999999999993</v>
      </c>
      <c r="G142" s="12">
        <f t="shared" si="30"/>
        <v>536.57999999999993</v>
      </c>
      <c r="H142" s="12">
        <f t="shared" si="30"/>
        <v>536.57999999999993</v>
      </c>
      <c r="I142" s="12">
        <f t="shared" si="30"/>
        <v>536.57999999999993</v>
      </c>
      <c r="J142" s="12">
        <f t="shared" si="30"/>
        <v>536.57999999999993</v>
      </c>
      <c r="K142" s="12">
        <f t="shared" si="30"/>
        <v>536.57999999999993</v>
      </c>
      <c r="L142" s="12">
        <f t="shared" si="30"/>
        <v>536.57999999999993</v>
      </c>
      <c r="M142" s="12">
        <f t="shared" si="30"/>
        <v>536.57999999999993</v>
      </c>
      <c r="N142" s="12">
        <f t="shared" si="30"/>
        <v>536.57999999999993</v>
      </c>
      <c r="O142" s="12">
        <f t="shared" si="30"/>
        <v>536.57999999999993</v>
      </c>
      <c r="P142" s="12">
        <f t="shared" si="30"/>
        <v>536.57999999999993</v>
      </c>
      <c r="Q142" s="12">
        <f t="shared" si="30"/>
        <v>536.57999999999993</v>
      </c>
      <c r="R142" s="12">
        <f t="shared" si="30"/>
        <v>536.57999999999993</v>
      </c>
      <c r="S142" s="12">
        <f t="shared" si="30"/>
        <v>558.28710000000001</v>
      </c>
      <c r="T142" s="12">
        <f t="shared" si="30"/>
        <v>558.28710000000001</v>
      </c>
      <c r="U142" s="12">
        <f t="shared" si="30"/>
        <v>558.28710000000001</v>
      </c>
      <c r="V142" s="12">
        <f t="shared" si="30"/>
        <v>587.14859999999999</v>
      </c>
      <c r="W142" s="12">
        <f t="shared" si="30"/>
        <v>608.82859999999994</v>
      </c>
      <c r="X142" s="12">
        <f t="shared" si="30"/>
        <v>608.82859999999994</v>
      </c>
      <c r="Y142" s="12">
        <f t="shared" si="30"/>
        <v>608.82859999999994</v>
      </c>
      <c r="Z142" s="12">
        <f t="shared" si="30"/>
        <v>608.82859999999994</v>
      </c>
      <c r="AA142" s="12">
        <f t="shared" si="30"/>
        <v>639.42449999999997</v>
      </c>
      <c r="AB142" s="12">
        <f t="shared" si="30"/>
        <v>670.53530000000001</v>
      </c>
      <c r="AC142" s="12">
        <f t="shared" si="30"/>
        <v>670.53530000000001</v>
      </c>
      <c r="AD142" s="12">
        <f t="shared" si="30"/>
        <v>670.53530000000001</v>
      </c>
      <c r="AE142" s="12">
        <f t="shared" si="30"/>
        <v>670.53530000000001</v>
      </c>
      <c r="AF142" s="12">
        <f t="shared" si="30"/>
        <v>670.53530000000001</v>
      </c>
      <c r="AG142" s="12">
        <f t="shared" si="30"/>
        <v>670.53530000000001</v>
      </c>
      <c r="AH142" s="30">
        <f t="shared" si="30"/>
        <v>670.53530000000001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19263.419999999998</v>
      </c>
      <c r="E143" s="17">
        <f t="shared" si="31"/>
        <v>19263.419999999998</v>
      </c>
      <c r="F143" s="17">
        <f t="shared" si="31"/>
        <v>19263.419999999998</v>
      </c>
      <c r="G143" s="17">
        <f t="shared" si="31"/>
        <v>19263.419999999998</v>
      </c>
      <c r="H143" s="17">
        <f t="shared" si="31"/>
        <v>19263.419999999998</v>
      </c>
      <c r="I143" s="17">
        <f t="shared" si="31"/>
        <v>19263.419999999998</v>
      </c>
      <c r="J143" s="17">
        <f t="shared" si="31"/>
        <v>19263.419999999998</v>
      </c>
      <c r="K143" s="17">
        <f t="shared" si="31"/>
        <v>19263.419999999998</v>
      </c>
      <c r="L143" s="17">
        <f t="shared" si="31"/>
        <v>19263.419999999998</v>
      </c>
      <c r="M143" s="17">
        <f t="shared" si="31"/>
        <v>19263.419999999998</v>
      </c>
      <c r="N143" s="17">
        <f t="shared" si="31"/>
        <v>19423.620000000003</v>
      </c>
      <c r="O143" s="17">
        <f t="shared" si="31"/>
        <v>19503.72</v>
      </c>
      <c r="P143" s="17">
        <f t="shared" si="31"/>
        <v>19663.919999999998</v>
      </c>
      <c r="Q143" s="17">
        <f t="shared" si="31"/>
        <v>20037.120000000003</v>
      </c>
      <c r="R143" s="17">
        <f t="shared" si="31"/>
        <v>20463.82</v>
      </c>
      <c r="S143" s="17">
        <f t="shared" si="31"/>
        <v>20815.212899999999</v>
      </c>
      <c r="T143" s="17">
        <f t="shared" si="31"/>
        <v>21188.212899999999</v>
      </c>
      <c r="U143" s="17">
        <f t="shared" si="31"/>
        <v>21561.212899999999</v>
      </c>
      <c r="V143" s="17">
        <f t="shared" si="31"/>
        <v>22024.651399999999</v>
      </c>
      <c r="W143" s="17">
        <f t="shared" si="31"/>
        <v>22425.471399999999</v>
      </c>
      <c r="X143" s="17">
        <f t="shared" si="31"/>
        <v>22766.071400000001</v>
      </c>
      <c r="Y143" s="17">
        <f t="shared" si="31"/>
        <v>23221.471399999999</v>
      </c>
      <c r="Z143" s="17">
        <f t="shared" si="31"/>
        <v>23676.871399999996</v>
      </c>
      <c r="AA143" s="17">
        <f t="shared" si="31"/>
        <v>23988.7755</v>
      </c>
      <c r="AB143" s="17">
        <f t="shared" si="31"/>
        <v>24072.4647</v>
      </c>
      <c r="AC143" s="17">
        <f t="shared" si="31"/>
        <v>24072.4647</v>
      </c>
      <c r="AD143" s="17">
        <f t="shared" si="31"/>
        <v>24072.4647</v>
      </c>
      <c r="AE143" s="17">
        <f t="shared" si="31"/>
        <v>24241.664700000001</v>
      </c>
      <c r="AF143" s="17">
        <f t="shared" si="31"/>
        <v>24326.2647</v>
      </c>
      <c r="AG143" s="17">
        <f t="shared" si="31"/>
        <v>24495.4647</v>
      </c>
      <c r="AH143" s="31">
        <f t="shared" si="31"/>
        <v>24664.664700000001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21398.058196774189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63">
        <v>0.2</v>
      </c>
      <c r="S153" s="63">
        <v>0.3</v>
      </c>
      <c r="T153" s="63">
        <v>0.5</v>
      </c>
      <c r="U153" s="63">
        <v>0.7</v>
      </c>
      <c r="V153" s="63">
        <v>0.9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5007</v>
      </c>
      <c r="Q154" s="12">
        <f t="shared" si="33"/>
        <v>5007</v>
      </c>
      <c r="R154" s="12">
        <f t="shared" si="33"/>
        <v>5234</v>
      </c>
      <c r="S154" s="12">
        <f t="shared" si="33"/>
        <v>5347.5</v>
      </c>
      <c r="T154" s="12">
        <f t="shared" si="33"/>
        <v>5574.5</v>
      </c>
      <c r="U154" s="12">
        <f t="shared" si="33"/>
        <v>5801.5</v>
      </c>
      <c r="V154" s="12">
        <f t="shared" si="33"/>
        <v>6028.5</v>
      </c>
      <c r="W154" s="12">
        <f t="shared" si="33"/>
        <v>6142</v>
      </c>
      <c r="X154" s="12">
        <f t="shared" si="33"/>
        <v>6357</v>
      </c>
      <c r="Y154" s="12">
        <f t="shared" si="33"/>
        <v>6464.5</v>
      </c>
      <c r="Z154" s="12">
        <f t="shared" si="33"/>
        <v>6679.5</v>
      </c>
      <c r="AA154" s="12">
        <f t="shared" si="33"/>
        <v>6894.5</v>
      </c>
      <c r="AB154" s="12">
        <f t="shared" si="33"/>
        <v>7109.5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159.2226</v>
      </c>
      <c r="Q155" s="12">
        <f t="shared" si="34"/>
        <v>159.2226</v>
      </c>
      <c r="R155" s="12">
        <f t="shared" si="34"/>
        <v>159.2226</v>
      </c>
      <c r="S155" s="12">
        <f t="shared" si="34"/>
        <v>159.2226</v>
      </c>
      <c r="T155" s="12">
        <f t="shared" si="34"/>
        <v>159.2226</v>
      </c>
      <c r="U155" s="12">
        <f t="shared" si="34"/>
        <v>159.2226</v>
      </c>
      <c r="V155" s="12">
        <f t="shared" si="34"/>
        <v>159.2226</v>
      </c>
      <c r="W155" s="12">
        <f t="shared" si="34"/>
        <v>195.31560000000002</v>
      </c>
      <c r="X155" s="12">
        <f t="shared" si="34"/>
        <v>195.31560000000002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4847.7773999999999</v>
      </c>
      <c r="Q156" s="17">
        <f t="shared" si="35"/>
        <v>4847.7773999999999</v>
      </c>
      <c r="R156" s="17">
        <f t="shared" si="35"/>
        <v>5074.7773999999999</v>
      </c>
      <c r="S156" s="17">
        <f t="shared" si="35"/>
        <v>5188.2773999999999</v>
      </c>
      <c r="T156" s="17">
        <f t="shared" si="35"/>
        <v>5415.2773999999999</v>
      </c>
      <c r="U156" s="17">
        <f t="shared" si="35"/>
        <v>5642.2773999999999</v>
      </c>
      <c r="V156" s="17">
        <f t="shared" si="35"/>
        <v>5869.2773999999999</v>
      </c>
      <c r="W156" s="17">
        <f t="shared" si="35"/>
        <v>5946.6844000000001</v>
      </c>
      <c r="X156" s="17">
        <f t="shared" si="35"/>
        <v>6161.6844000000001</v>
      </c>
      <c r="Y156" s="17">
        <f t="shared" si="35"/>
        <v>6269.1844000000001</v>
      </c>
      <c r="Z156" s="17">
        <f t="shared" si="35"/>
        <v>6484.1844000000001</v>
      </c>
      <c r="AA156" s="17">
        <f t="shared" si="35"/>
        <v>6699.1844000000001</v>
      </c>
      <c r="AB156" s="17">
        <f t="shared" si="35"/>
        <v>6914.1844000000001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5659.9636580645174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67923.282399999996</v>
      </c>
      <c r="E160" s="43">
        <f t="shared" si="36"/>
        <v>68132.967600000004</v>
      </c>
      <c r="F160" s="43">
        <f t="shared" si="36"/>
        <v>68132.967600000004</v>
      </c>
      <c r="G160" s="43">
        <f t="shared" si="36"/>
        <v>68132.967600000004</v>
      </c>
      <c r="H160" s="43">
        <f t="shared" si="36"/>
        <v>68356.167600000001</v>
      </c>
      <c r="I160" s="43">
        <f t="shared" si="36"/>
        <v>68694.567599999995</v>
      </c>
      <c r="J160" s="43">
        <f t="shared" si="36"/>
        <v>69031.167600000001</v>
      </c>
      <c r="K160" s="43">
        <f t="shared" si="36"/>
        <v>69481.167600000001</v>
      </c>
      <c r="L160" s="43">
        <f t="shared" si="36"/>
        <v>70135.167600000001</v>
      </c>
      <c r="M160" s="43">
        <f t="shared" si="36"/>
        <v>70543.873199999987</v>
      </c>
      <c r="N160" s="43">
        <f t="shared" si="36"/>
        <v>71148.067599999995</v>
      </c>
      <c r="O160" s="43">
        <f t="shared" si="36"/>
        <v>71511.567599999995</v>
      </c>
      <c r="P160" s="43">
        <f t="shared" si="36"/>
        <v>72034.567599999995</v>
      </c>
      <c r="Q160" s="43">
        <f t="shared" si="36"/>
        <v>73032.303599999999</v>
      </c>
      <c r="R160" s="43">
        <f t="shared" si="36"/>
        <v>74234.703599999993</v>
      </c>
      <c r="S160" s="43">
        <f t="shared" si="36"/>
        <v>75354.246900000013</v>
      </c>
      <c r="T160" s="43">
        <f t="shared" si="36"/>
        <v>76596.546900000001</v>
      </c>
      <c r="U160" s="43">
        <f t="shared" si="36"/>
        <v>77887.346900000019</v>
      </c>
      <c r="V160" s="43">
        <f t="shared" si="36"/>
        <v>79223.829400000002</v>
      </c>
      <c r="W160" s="43">
        <f t="shared" si="36"/>
        <v>79976.244399999996</v>
      </c>
      <c r="X160" s="43">
        <f t="shared" si="36"/>
        <v>80787.770399999994</v>
      </c>
      <c r="Y160" s="43">
        <f t="shared" si="36"/>
        <v>81571.8704</v>
      </c>
      <c r="Z160" s="43">
        <f t="shared" si="36"/>
        <v>82463.470399999991</v>
      </c>
      <c r="AA160" s="43">
        <f t="shared" si="36"/>
        <v>83046.891099999993</v>
      </c>
      <c r="AB160" s="43">
        <f t="shared" si="36"/>
        <v>83345.580300000001</v>
      </c>
      <c r="AC160" s="43">
        <f t="shared" si="36"/>
        <v>83418.895300000004</v>
      </c>
      <c r="AD160" s="43">
        <f t="shared" si="36"/>
        <v>83418.895300000004</v>
      </c>
      <c r="AE160" s="43">
        <f t="shared" si="36"/>
        <v>83588.095300000001</v>
      </c>
      <c r="AF160" s="43">
        <f t="shared" si="36"/>
        <v>83672.695299999992</v>
      </c>
      <c r="AG160" s="43">
        <f t="shared" si="36"/>
        <v>83841.895300000004</v>
      </c>
      <c r="AH160" s="44">
        <f t="shared" si="36"/>
        <v>84011.095300000001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75894.544364516114</v>
      </c>
      <c r="D162" s="53">
        <f t="shared" ref="D162:AH162" si="37">(D13+D23+D34+D53+D73+D85+D96+D141+D154)/87012</f>
        <v>0.74873626626212475</v>
      </c>
      <c r="E162" s="25">
        <f t="shared" si="37"/>
        <v>0.75206684135521529</v>
      </c>
      <c r="F162" s="25">
        <f t="shared" si="37"/>
        <v>0.75206684135521529</v>
      </c>
      <c r="G162" s="25">
        <f t="shared" si="37"/>
        <v>0.75206684135521529</v>
      </c>
      <c r="H162" s="25">
        <f t="shared" si="37"/>
        <v>0.75463200478094983</v>
      </c>
      <c r="I162" s="25">
        <f t="shared" si="37"/>
        <v>0.75852112352319223</v>
      </c>
      <c r="J162" s="25">
        <f t="shared" si="37"/>
        <v>0.76238955546361431</v>
      </c>
      <c r="K162" s="25">
        <f t="shared" si="37"/>
        <v>0.76756125591872393</v>
      </c>
      <c r="L162" s="25">
        <f t="shared" si="37"/>
        <v>0.77507746058014992</v>
      </c>
      <c r="M162" s="25">
        <f t="shared" si="37"/>
        <v>0.78013883142555052</v>
      </c>
      <c r="N162" s="25">
        <f t="shared" si="37"/>
        <v>0.78745276513584328</v>
      </c>
      <c r="O162" s="25">
        <f t="shared" si="37"/>
        <v>0.79163034983680403</v>
      </c>
      <c r="P162" s="25">
        <f t="shared" si="37"/>
        <v>0.79764101503240925</v>
      </c>
      <c r="Q162" s="25">
        <f t="shared" si="37"/>
        <v>0.80961407621937198</v>
      </c>
      <c r="R162" s="25">
        <f t="shared" si="37"/>
        <v>0.82343285983542513</v>
      </c>
      <c r="S162" s="25">
        <f t="shared" si="37"/>
        <v>0.83680802647910624</v>
      </c>
      <c r="T162" s="25">
        <f t="shared" si="37"/>
        <v>0.85108536753551245</v>
      </c>
      <c r="U162" s="25">
        <f t="shared" si="37"/>
        <v>0.86592010297430244</v>
      </c>
      <c r="V162" s="25">
        <f t="shared" si="37"/>
        <v>0.88232473681791013</v>
      </c>
      <c r="W162" s="25">
        <f t="shared" si="37"/>
        <v>0.89193950259734289</v>
      </c>
      <c r="X162" s="25">
        <f t="shared" si="37"/>
        <v>0.90142440123201384</v>
      </c>
      <c r="Y162" s="25">
        <f t="shared" si="37"/>
        <v>0.9104358019583505</v>
      </c>
      <c r="Z162" s="25">
        <f t="shared" si="37"/>
        <v>0.92068266446007452</v>
      </c>
      <c r="AA162" s="25">
        <f t="shared" si="37"/>
        <v>0.92836091573576052</v>
      </c>
      <c r="AB162" s="25">
        <f t="shared" si="37"/>
        <v>0.93215119753597198</v>
      </c>
      <c r="AC162" s="25">
        <f t="shared" si="37"/>
        <v>0.93338665931135933</v>
      </c>
      <c r="AD162" s="25">
        <f t="shared" si="37"/>
        <v>0.93338665931135933</v>
      </c>
      <c r="AE162" s="25">
        <f t="shared" si="37"/>
        <v>0.93533121868248048</v>
      </c>
      <c r="AF162" s="25">
        <f t="shared" si="37"/>
        <v>0.93630349836804116</v>
      </c>
      <c r="AG162" s="25">
        <f t="shared" si="37"/>
        <v>0.93824805773916242</v>
      </c>
      <c r="AH162" s="32">
        <f t="shared" si="37"/>
        <v>0.94019261711028357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60">
        <v>0.2</v>
      </c>
      <c r="AG167" s="174">
        <v>0.3</v>
      </c>
      <c r="AH167" s="182">
        <v>0.5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60">
        <v>0.2</v>
      </c>
      <c r="F170" s="60">
        <v>0.3</v>
      </c>
      <c r="G170" s="60">
        <v>0.5</v>
      </c>
      <c r="H170" s="174">
        <v>0.7</v>
      </c>
      <c r="I170" s="179">
        <v>0.9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4">
        <v>0.2</v>
      </c>
      <c r="AD172" s="174">
        <v>0.3</v>
      </c>
      <c r="AE172" s="174">
        <v>0.5</v>
      </c>
      <c r="AF172" s="174">
        <v>0.7</v>
      </c>
      <c r="AG172" s="174">
        <v>0.9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6837</v>
      </c>
      <c r="E174" s="12">
        <f t="shared" si="39"/>
        <v>7085.6</v>
      </c>
      <c r="F174" s="12">
        <f t="shared" si="39"/>
        <v>7209.9</v>
      </c>
      <c r="G174" s="12">
        <f t="shared" si="39"/>
        <v>6385.5</v>
      </c>
      <c r="H174" s="34">
        <f t="shared" si="39"/>
        <v>6634.1</v>
      </c>
      <c r="I174" s="22">
        <f t="shared" si="39"/>
        <v>6882.7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7970.6</v>
      </c>
      <c r="AG174" s="34">
        <f t="shared" si="39"/>
        <v>8291.9</v>
      </c>
      <c r="AH174" s="38">
        <f t="shared" si="39"/>
        <v>8613.5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495.68249999999995</v>
      </c>
      <c r="E175" s="37">
        <f t="shared" si="40"/>
        <v>495.68249999999995</v>
      </c>
      <c r="F175" s="37">
        <f t="shared" si="40"/>
        <v>495.68249999999995</v>
      </c>
      <c r="G175" s="37">
        <f t="shared" si="40"/>
        <v>417.89</v>
      </c>
      <c r="H175" s="37">
        <f t="shared" si="40"/>
        <v>417.89</v>
      </c>
      <c r="I175" s="37">
        <f t="shared" si="40"/>
        <v>417.89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6341.3175000000001</v>
      </c>
      <c r="E176" s="17">
        <f t="shared" si="41"/>
        <v>6589.9175000000005</v>
      </c>
      <c r="F176" s="17">
        <f t="shared" si="41"/>
        <v>6714.2174999999997</v>
      </c>
      <c r="G176" s="17">
        <f t="shared" si="41"/>
        <v>5967.61</v>
      </c>
      <c r="H176" s="35">
        <f t="shared" si="41"/>
        <v>6216.21</v>
      </c>
      <c r="I176" s="23">
        <f t="shared" si="41"/>
        <v>6464.8099999999995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7462.5925000000007</v>
      </c>
      <c r="AG176" s="35">
        <f t="shared" si="41"/>
        <v>7783.8924999999999</v>
      </c>
      <c r="AH176" s="150">
        <f t="shared" si="41"/>
        <v>8027.9174999999996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6632.7845161290288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7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4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3">
        <f t="shared" ref="A6:A12" si="1">+A5+1</f>
        <v>2</v>
      </c>
      <c r="B6" s="194" t="s">
        <v>4</v>
      </c>
      <c r="C6" s="193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30">
        <f t="shared" si="16"/>
        <v>12213.84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30">
        <f t="shared" si="17"/>
        <v>315.49560000000002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31">
        <f t="shared" si="18"/>
        <v>11898.3444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3">
        <v>1</v>
      </c>
      <c r="B91" s="194" t="s">
        <v>58</v>
      </c>
      <c r="C91" s="193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8">
        <v>1</v>
      </c>
      <c r="J138" s="198">
        <v>1</v>
      </c>
      <c r="K138" s="198">
        <v>1</v>
      </c>
      <c r="L138" s="198">
        <v>1</v>
      </c>
      <c r="M138" s="198">
        <v>1</v>
      </c>
      <c r="N138" s="198">
        <v>1</v>
      </c>
      <c r="O138" s="198">
        <v>1</v>
      </c>
      <c r="P138" s="198">
        <v>1</v>
      </c>
      <c r="Q138" s="198">
        <v>1</v>
      </c>
      <c r="R138" s="198">
        <v>1</v>
      </c>
      <c r="S138" s="198">
        <v>1</v>
      </c>
      <c r="T138" s="198">
        <v>1</v>
      </c>
      <c r="U138" s="198">
        <v>1</v>
      </c>
      <c r="V138" s="198">
        <v>1</v>
      </c>
      <c r="W138" s="198">
        <v>1</v>
      </c>
      <c r="X138" s="198">
        <v>1</v>
      </c>
      <c r="Y138" s="198">
        <v>1</v>
      </c>
      <c r="Z138" s="198">
        <v>1</v>
      </c>
      <c r="AA138" s="198">
        <v>1</v>
      </c>
      <c r="AB138" s="198">
        <v>1</v>
      </c>
      <c r="AC138" s="198">
        <v>1</v>
      </c>
      <c r="AD138" s="198">
        <v>1</v>
      </c>
      <c r="AE138" s="198">
        <v>1</v>
      </c>
      <c r="AF138" s="198">
        <v>1</v>
      </c>
      <c r="AG138" s="203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203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25504.400000000001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670.53530000000001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24833.864700000002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24893.482320000003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84180.295299999998</v>
      </c>
      <c r="E160" s="43">
        <f t="shared" si="36"/>
        <v>84241.968699999998</v>
      </c>
      <c r="F160" s="43">
        <f t="shared" si="36"/>
        <v>84241.968699999998</v>
      </c>
      <c r="G160" s="43">
        <f t="shared" si="36"/>
        <v>84241.968699999998</v>
      </c>
      <c r="H160" s="43">
        <f t="shared" si="36"/>
        <v>84241.968699999998</v>
      </c>
      <c r="I160" s="43">
        <f t="shared" si="36"/>
        <v>84241.968699999998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4">
        <f t="shared" si="36"/>
        <v>84241.968699999998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84239.912920000032</v>
      </c>
      <c r="D162" s="53">
        <f t="shared" ref="D162:AG162" si="37">(D13+D23+D34+D53+D73+D85+D96+D141+D154)/87012</f>
        <v>0.94213717648140471</v>
      </c>
      <c r="E162" s="25">
        <f t="shared" si="37"/>
        <v>0.9431094561669654</v>
      </c>
      <c r="F162" s="25">
        <f t="shared" si="37"/>
        <v>0.9431094561669654</v>
      </c>
      <c r="G162" s="25">
        <f t="shared" si="37"/>
        <v>0.9431094561669654</v>
      </c>
      <c r="H162" s="25">
        <f t="shared" si="37"/>
        <v>0.9431094561669654</v>
      </c>
      <c r="I162" s="25">
        <f t="shared" si="37"/>
        <v>0.9431094561669654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32">
        <f t="shared" si="37"/>
        <v>0.9431094561669654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5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54">
        <f t="shared" ref="A167:A173" si="38">+A166+1</f>
        <v>2</v>
      </c>
      <c r="B167" s="55" t="s">
        <v>116</v>
      </c>
      <c r="C167" s="54">
        <v>1073</v>
      </c>
      <c r="D167" s="112">
        <v>0.7</v>
      </c>
      <c r="E167" s="60">
        <v>0.9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8828.1</v>
      </c>
      <c r="E174" s="12">
        <f t="shared" si="39"/>
        <v>9042.7000000000007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8242.5174999999999</v>
      </c>
      <c r="E176" s="17">
        <f t="shared" si="41"/>
        <v>8457.1175000000003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8477.5045000000009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170" sqref="E170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4"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3">
        <f t="shared" ref="A6:A12" si="1">+A5+1</f>
        <v>2</v>
      </c>
      <c r="B6" s="194" t="s">
        <v>4</v>
      </c>
      <c r="C6" s="193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315.49560000000002</v>
      </c>
      <c r="AH74" s="30">
        <f t="shared" si="17"/>
        <v>315.49560000000002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193">
        <v>1</v>
      </c>
      <c r="B91" s="194" t="s">
        <v>58</v>
      </c>
      <c r="C91" s="193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8">
        <v>1</v>
      </c>
      <c r="J138" s="198">
        <v>1</v>
      </c>
      <c r="K138" s="198">
        <v>1</v>
      </c>
      <c r="L138" s="198">
        <v>1</v>
      </c>
      <c r="M138" s="198">
        <v>1</v>
      </c>
      <c r="N138" s="198">
        <v>1</v>
      </c>
      <c r="O138" s="198">
        <v>1</v>
      </c>
      <c r="P138" s="198">
        <v>1</v>
      </c>
      <c r="Q138" s="198">
        <v>1</v>
      </c>
      <c r="R138" s="198">
        <v>1</v>
      </c>
      <c r="S138" s="198">
        <v>1</v>
      </c>
      <c r="T138" s="198">
        <v>1</v>
      </c>
      <c r="U138" s="198">
        <v>1</v>
      </c>
      <c r="V138" s="198">
        <v>1</v>
      </c>
      <c r="W138" s="198">
        <v>1</v>
      </c>
      <c r="X138" s="198">
        <v>1</v>
      </c>
      <c r="Y138" s="198">
        <v>1</v>
      </c>
      <c r="Z138" s="198">
        <v>1</v>
      </c>
      <c r="AA138" s="198">
        <v>1</v>
      </c>
      <c r="AB138" s="198">
        <v>1</v>
      </c>
      <c r="AC138" s="198">
        <v>1</v>
      </c>
      <c r="AD138" s="198">
        <v>1</v>
      </c>
      <c r="AE138" s="198">
        <v>1</v>
      </c>
      <c r="AF138" s="198">
        <v>1</v>
      </c>
      <c r="AG138" s="198">
        <v>1</v>
      </c>
      <c r="AH138" s="203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198">
        <v>1</v>
      </c>
      <c r="AH139" s="203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84241.968699999998</v>
      </c>
      <c r="E160" s="43">
        <f t="shared" si="36"/>
        <v>84241.968699999998</v>
      </c>
      <c r="F160" s="43">
        <f t="shared" si="36"/>
        <v>84241.968699999998</v>
      </c>
      <c r="G160" s="43">
        <f t="shared" si="36"/>
        <v>84241.968699999998</v>
      </c>
      <c r="H160" s="43">
        <f t="shared" si="36"/>
        <v>84241.968699999998</v>
      </c>
      <c r="I160" s="43">
        <f t="shared" si="36"/>
        <v>84241.968699999998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3">
        <f>AG15+AG25+AG36+AG55+AG75+AG87+AG98+AG110+AG143+AG156</f>
        <v>84241.968699999998</v>
      </c>
      <c r="AH160" s="44">
        <f t="shared" si="36"/>
        <v>84241.968699999998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SUM(D160:AH160)/30</f>
        <v>87050.03432333337</v>
      </c>
      <c r="D162" s="53">
        <f t="shared" ref="D162:AH162" si="37">(D13+D23+D34+D53+D73+D85+D96+D141+D154)/87012</f>
        <v>0.9431094561669654</v>
      </c>
      <c r="E162" s="25">
        <f t="shared" si="37"/>
        <v>0.9431094561669654</v>
      </c>
      <c r="F162" s="25">
        <f t="shared" si="37"/>
        <v>0.9431094561669654</v>
      </c>
      <c r="G162" s="25">
        <f t="shared" si="37"/>
        <v>0.9431094561669654</v>
      </c>
      <c r="H162" s="25">
        <f t="shared" si="37"/>
        <v>0.9431094561669654</v>
      </c>
      <c r="I162" s="25">
        <f t="shared" si="37"/>
        <v>0.9431094561669654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25">
        <f>(AG13+AG23+AG34+AG53+AG73+AG85+AG96+AG141+AG154)/87012</f>
        <v>0.9431094561669654</v>
      </c>
      <c r="AH162" s="32">
        <f t="shared" si="37"/>
        <v>0.9431094561669654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5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U157" activePane="bottomRight" state="frozen"/>
      <selection pane="topRight" activeCell="E1" sqref="E1"/>
      <selection pane="bottomLeft" activeCell="A3" sqref="A3"/>
      <selection pane="bottomRight" activeCell="A64" sqref="A64:C6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90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7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5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5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5">
        <v>1</v>
      </c>
      <c r="AF9" s="102">
        <v>1</v>
      </c>
      <c r="AG9" s="101">
        <v>1</v>
      </c>
      <c r="AH9" s="102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5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5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5">
        <v>1</v>
      </c>
      <c r="AF10" s="102">
        <v>1</v>
      </c>
      <c r="AG10" s="101">
        <v>1</v>
      </c>
      <c r="AH10" s="102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8">
        <v>0</v>
      </c>
    </row>
    <row r="12" spans="1:35" s="1" customFormat="1" ht="15.95" customHeight="1" thickBot="1" x14ac:dyDescent="0.25">
      <c r="A12" s="195">
        <f t="shared" si="1"/>
        <v>8</v>
      </c>
      <c r="B12" s="196" t="s">
        <v>10</v>
      </c>
      <c r="C12" s="195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5">
        <v>0</v>
      </c>
      <c r="AF12" s="98">
        <v>0</v>
      </c>
      <c r="AG12" s="96">
        <v>0</v>
      </c>
      <c r="AH12" s="58">
        <v>0.19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5" customHeight="1" x14ac:dyDescent="0.2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5" customHeight="1" x14ac:dyDescent="0.2">
      <c r="A20" s="193">
        <f>+A19+1</f>
        <v>2</v>
      </c>
      <c r="B20" s="194" t="s">
        <v>14</v>
      </c>
      <c r="C20" s="193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5" customHeight="1" x14ac:dyDescent="0.2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5" customHeight="1" x14ac:dyDescent="0.2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9">
        <v>1</v>
      </c>
    </row>
    <row r="41" spans="1:35" s="1" customFormat="1" ht="15.95" customHeight="1" x14ac:dyDescent="0.2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9">
        <v>1</v>
      </c>
    </row>
    <row r="42" spans="1:35" s="1" customFormat="1" ht="15.95" customHeight="1" x14ac:dyDescent="0.2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5" customHeight="1" x14ac:dyDescent="0.2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5" customHeight="1" x14ac:dyDescent="0.2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5" customHeight="1" x14ac:dyDescent="0.2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5" customHeight="1" x14ac:dyDescent="0.2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5" customHeight="1" x14ac:dyDescent="0.2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5" customHeight="1" x14ac:dyDescent="0.2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5" customHeight="1" x14ac:dyDescent="0.2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5" customHeight="1" x14ac:dyDescent="0.2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5" customHeight="1" x14ac:dyDescent="0.2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5" customHeight="1" thickBot="1" x14ac:dyDescent="0.25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5" customHeight="1" x14ac:dyDescent="0.2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5" customHeight="1" x14ac:dyDescent="0.2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5" customHeight="1" x14ac:dyDescent="0.2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5" customHeight="1" x14ac:dyDescent="0.2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5" customHeight="1" x14ac:dyDescent="0.2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5" customHeight="1" x14ac:dyDescent="0.2">
      <c r="A63" s="193">
        <f t="shared" si="11"/>
        <v>5</v>
      </c>
      <c r="B63" s="194" t="s">
        <v>41</v>
      </c>
      <c r="C63" s="193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5" customHeight="1" x14ac:dyDescent="0.2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5" customHeight="1" x14ac:dyDescent="0.2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5" customHeight="1" x14ac:dyDescent="0.2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5" customHeight="1" x14ac:dyDescent="0.2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5" customHeight="1" x14ac:dyDescent="0.2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5" customHeight="1" x14ac:dyDescent="0.2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5" customHeight="1" x14ac:dyDescent="0.2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5" customHeight="1" x14ac:dyDescent="0.2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5" customHeight="1" thickBot="1" x14ac:dyDescent="0.25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5" customHeight="1" x14ac:dyDescent="0.2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5" customHeight="1" x14ac:dyDescent="0.2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6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6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6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6">
        <v>1</v>
      </c>
      <c r="AF84" s="108">
        <v>1</v>
      </c>
      <c r="AG84" s="107">
        <v>1</v>
      </c>
      <c r="AH84" s="108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5" customHeight="1" x14ac:dyDescent="0.2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5" customHeight="1" x14ac:dyDescent="0.2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5" customHeight="1" x14ac:dyDescent="0.2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5" customHeight="1" x14ac:dyDescent="0.25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5" customHeight="1" x14ac:dyDescent="0.2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5" customHeight="1" thickBot="1" x14ac:dyDescent="0.25">
      <c r="A107" s="200">
        <f>+A106+1</f>
        <v>6</v>
      </c>
      <c r="B107" s="201" t="s">
        <v>68</v>
      </c>
      <c r="C107" s="200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6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5" customHeight="1" x14ac:dyDescent="0.2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5" customHeight="1" x14ac:dyDescent="0.2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5" customHeight="1" x14ac:dyDescent="0.2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5" customHeight="1" x14ac:dyDescent="0.2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5" customHeight="1" x14ac:dyDescent="0.2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5" customHeight="1" x14ac:dyDescent="0.2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5" customHeight="1" x14ac:dyDescent="0.2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5" customHeight="1" x14ac:dyDescent="0.2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5" customHeight="1" x14ac:dyDescent="0.2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5" customHeight="1" x14ac:dyDescent="0.2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5" customHeight="1" x14ac:dyDescent="0.2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5" customHeight="1" x14ac:dyDescent="0.2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5" customHeight="1" x14ac:dyDescent="0.2">
      <c r="A126" s="193">
        <f t="shared" si="20"/>
        <v>13</v>
      </c>
      <c r="B126" s="194" t="s">
        <v>82</v>
      </c>
      <c r="C126" s="193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5" customHeight="1" x14ac:dyDescent="0.2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5" customHeight="1" x14ac:dyDescent="0.2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5" customHeight="1" x14ac:dyDescent="0.2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5" customHeight="1" x14ac:dyDescent="0.2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5" customHeight="1" x14ac:dyDescent="0.2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5" customHeight="1" x14ac:dyDescent="0.2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5" customHeight="1" x14ac:dyDescent="0.2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5" customHeight="1" x14ac:dyDescent="0.2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5" customHeight="1" x14ac:dyDescent="0.2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5" customHeight="1" x14ac:dyDescent="0.2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5" customHeight="1" x14ac:dyDescent="0.2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5" customHeight="1" x14ac:dyDescent="0.2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5" customHeight="1" x14ac:dyDescent="0.2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5" customHeight="1" thickBot="1" x14ac:dyDescent="0.25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5" customHeight="1" x14ac:dyDescent="0.2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5" customHeight="1" x14ac:dyDescent="0.2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5" customHeight="1" x14ac:dyDescent="0.2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5" customHeight="1" x14ac:dyDescent="0.2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5" customHeight="1" x14ac:dyDescent="0.2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5" customHeight="1" x14ac:dyDescent="0.2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5" customHeight="1" thickBot="1" x14ac:dyDescent="0.25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5" customHeight="1" x14ac:dyDescent="0.2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5" customHeight="1" x14ac:dyDescent="0.2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5" customHeight="1" x14ac:dyDescent="0.2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1">
        <f t="shared" si="26"/>
        <v>81140.98</v>
      </c>
      <c r="G160" s="180">
        <f t="shared" si="26"/>
        <v>82491.820000000007</v>
      </c>
      <c r="H160" s="43">
        <f t="shared" si="26"/>
        <v>84628.89</v>
      </c>
      <c r="I160" s="181">
        <f t="shared" si="26"/>
        <v>84073.489999999991</v>
      </c>
      <c r="J160" s="180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1">
        <f t="shared" si="26"/>
        <v>84806.1</v>
      </c>
      <c r="Q160" s="180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1">
        <f t="shared" si="26"/>
        <v>82988.25</v>
      </c>
      <c r="W160" s="180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1">
        <f t="shared" si="26"/>
        <v>82338.73</v>
      </c>
      <c r="AE160" s="180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1">
        <f t="shared" si="26"/>
        <v>84730.53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5" customHeight="1" x14ac:dyDescent="0.2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25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25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25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25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25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25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25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5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7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5">
        <v>1</v>
      </c>
      <c r="AF172" s="102">
        <v>1</v>
      </c>
      <c r="AG172" s="101">
        <v>1</v>
      </c>
      <c r="AH172" s="102">
        <v>1</v>
      </c>
    </row>
    <row r="173" spans="1:35" ht="16.5" thickBot="1" x14ac:dyDescent="0.3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25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25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25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25">
      <c r="AD179" s="214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225" t="s">
        <v>1</v>
      </c>
      <c r="D2" s="223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245">
        <f t="shared" si="0"/>
        <v>6</v>
      </c>
      <c r="J2" s="246">
        <f t="shared" si="0"/>
        <v>7</v>
      </c>
      <c r="K2" s="88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226"/>
      <c r="D3" s="137"/>
      <c r="E3" s="136"/>
      <c r="F3" s="137"/>
      <c r="G3" s="135"/>
      <c r="H3" s="135"/>
      <c r="I3" s="158"/>
      <c r="J3" s="159"/>
      <c r="K3" s="137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5" customHeight="1" x14ac:dyDescent="0.25">
      <c r="A4" s="3"/>
      <c r="B4" s="113" t="s">
        <v>3</v>
      </c>
      <c r="C4" s="227"/>
      <c r="D4" s="21"/>
      <c r="E4" s="33"/>
      <c r="F4" s="21"/>
      <c r="G4" s="5"/>
      <c r="H4" s="5"/>
      <c r="I4" s="247"/>
      <c r="J4" s="248"/>
      <c r="K4" s="2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228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264">
        <v>1</v>
      </c>
      <c r="J5" s="261">
        <v>1</v>
      </c>
      <c r="K5" s="64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228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264">
        <v>1</v>
      </c>
      <c r="J6" s="261">
        <v>1</v>
      </c>
      <c r="K6" s="64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228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264">
        <v>1</v>
      </c>
      <c r="J7" s="261">
        <v>1</v>
      </c>
      <c r="K7" s="64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54">
        <f t="shared" si="1"/>
        <v>4</v>
      </c>
      <c r="B8" s="55" t="s">
        <v>6</v>
      </c>
      <c r="C8" s="235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264">
        <v>1</v>
      </c>
      <c r="J8" s="267">
        <v>0.98</v>
      </c>
      <c r="K8" s="64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228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264">
        <v>1</v>
      </c>
      <c r="J9" s="261">
        <v>1</v>
      </c>
      <c r="K9" s="64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228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264">
        <v>1</v>
      </c>
      <c r="J10" s="261">
        <v>1</v>
      </c>
      <c r="K10" s="64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66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6">
        <v>1</v>
      </c>
      <c r="AG10" s="66">
        <v>1</v>
      </c>
      <c r="AH10" s="75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229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266">
        <v>0</v>
      </c>
      <c r="J11" s="262">
        <v>0</v>
      </c>
      <c r="K11" s="154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15">
        <v>0</v>
      </c>
      <c r="AG11" s="115">
        <v>0</v>
      </c>
      <c r="AH11" s="116">
        <v>0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234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265">
        <v>1</v>
      </c>
      <c r="J12" s="263">
        <v>1</v>
      </c>
      <c r="K12" s="69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230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249">
        <f t="shared" si="2"/>
        <v>6922</v>
      </c>
      <c r="J13" s="250">
        <f t="shared" si="2"/>
        <v>6901.6</v>
      </c>
      <c r="K13" s="22">
        <f t="shared" si="2"/>
        <v>6922</v>
      </c>
      <c r="L13" s="12">
        <f t="shared" si="2"/>
        <v>6922</v>
      </c>
      <c r="M13" s="12">
        <f t="shared" si="2"/>
        <v>6922</v>
      </c>
      <c r="N13" s="12">
        <f t="shared" si="2"/>
        <v>6922</v>
      </c>
      <c r="O13" s="12">
        <f t="shared" si="2"/>
        <v>6922</v>
      </c>
      <c r="P13" s="12">
        <f t="shared" si="2"/>
        <v>6922</v>
      </c>
      <c r="Q13" s="12">
        <f t="shared" si="2"/>
        <v>6922</v>
      </c>
      <c r="R13" s="12">
        <f t="shared" si="2"/>
        <v>6922</v>
      </c>
      <c r="S13" s="12">
        <f t="shared" si="2"/>
        <v>6922</v>
      </c>
      <c r="T13" s="12">
        <f t="shared" si="2"/>
        <v>6922</v>
      </c>
      <c r="U13" s="12">
        <f t="shared" si="2"/>
        <v>6922</v>
      </c>
      <c r="V13" s="12">
        <f t="shared" si="2"/>
        <v>6922</v>
      </c>
      <c r="W13" s="12">
        <f t="shared" si="2"/>
        <v>6922</v>
      </c>
      <c r="X13" s="12">
        <f t="shared" si="2"/>
        <v>6922</v>
      </c>
      <c r="Y13" s="12">
        <f t="shared" si="2"/>
        <v>6922</v>
      </c>
      <c r="Z13" s="12">
        <f t="shared" si="2"/>
        <v>6922</v>
      </c>
      <c r="AA13" s="12">
        <f t="shared" si="2"/>
        <v>6922</v>
      </c>
      <c r="AB13" s="12">
        <f t="shared" si="2"/>
        <v>6922</v>
      </c>
      <c r="AC13" s="12">
        <f t="shared" si="2"/>
        <v>6922</v>
      </c>
      <c r="AD13" s="12">
        <f t="shared" si="2"/>
        <v>6922</v>
      </c>
      <c r="AE13" s="12">
        <f t="shared" si="2"/>
        <v>6922</v>
      </c>
      <c r="AF13" s="12">
        <f t="shared" si="2"/>
        <v>6922</v>
      </c>
      <c r="AG13" s="12">
        <f t="shared" si="2"/>
        <v>6922</v>
      </c>
      <c r="AH13" s="30">
        <f t="shared" si="2"/>
        <v>6922</v>
      </c>
    </row>
    <row r="14" spans="1:35" s="18" customFormat="1" ht="15.95" customHeight="1" x14ac:dyDescent="0.2">
      <c r="A14" s="15"/>
      <c r="B14" s="13" t="s">
        <v>108</v>
      </c>
      <c r="C14" s="231">
        <v>4.3200000000000002E-2</v>
      </c>
      <c r="D14" s="22"/>
      <c r="E14" s="34"/>
      <c r="F14" s="22"/>
      <c r="G14" s="12"/>
      <c r="H14" s="12"/>
      <c r="I14" s="249"/>
      <c r="J14" s="250"/>
      <c r="K14" s="22">
        <f t="shared" ref="K14:R14" si="3">(IF(K5&lt;100%,0,K5*$C5)+IF(K6&lt;100%,0,K6*$C6)+IF(K7&lt;100%,0,K7*$C7)+IF(K8&lt;100%,0,K8*$C8)+IF(K9&lt;100%,0,K9*$C9)+IF(K10&lt;100%,0,K10*$C10)+IF(K11&lt;100%,0,K11*$C11)+IF(K12&lt;100%,0,K12*$C12))*$C14</f>
        <v>299.03040000000004</v>
      </c>
      <c r="L14" s="12">
        <f t="shared" si="3"/>
        <v>299.03040000000004</v>
      </c>
      <c r="M14" s="12">
        <f t="shared" si="3"/>
        <v>299.03040000000004</v>
      </c>
      <c r="N14" s="12">
        <f t="shared" si="3"/>
        <v>299.03040000000004</v>
      </c>
      <c r="O14" s="12">
        <f t="shared" si="3"/>
        <v>299.03040000000004</v>
      </c>
      <c r="P14" s="12">
        <f t="shared" si="3"/>
        <v>299.03040000000004</v>
      </c>
      <c r="Q14" s="12">
        <f t="shared" si="3"/>
        <v>299.03040000000004</v>
      </c>
      <c r="R14" s="12">
        <f t="shared" si="3"/>
        <v>299.03040000000004</v>
      </c>
      <c r="S14" s="12">
        <f t="shared" ref="S14:AH14" si="4">(IF(S5&lt;100%,0,S5*$C5)+IF(S6&lt;100%,0,S6*$C6)+IF(S7&lt;100%,0,S7*$C7)+IF(S8&lt;100%,0,S8*$C8)+IF(S9&lt;100%,0,S9*$C9)+IF(S10&lt;100%,0,S10*$C10)+IF(S11&lt;100%,0,S11*$C11)+IF(S12&lt;100%,0,S12*$C12))*$C14</f>
        <v>299.03040000000004</v>
      </c>
      <c r="T14" s="12">
        <f t="shared" si="4"/>
        <v>299.03040000000004</v>
      </c>
      <c r="U14" s="12">
        <f t="shared" si="4"/>
        <v>299.03040000000004</v>
      </c>
      <c r="V14" s="12">
        <f t="shared" si="4"/>
        <v>299.03040000000004</v>
      </c>
      <c r="W14" s="12">
        <f t="shared" si="4"/>
        <v>299.03040000000004</v>
      </c>
      <c r="X14" s="12">
        <f t="shared" si="4"/>
        <v>299.03040000000004</v>
      </c>
      <c r="Y14" s="12">
        <f t="shared" si="4"/>
        <v>299.03040000000004</v>
      </c>
      <c r="Z14" s="12">
        <f t="shared" si="4"/>
        <v>299.03040000000004</v>
      </c>
      <c r="AA14" s="12">
        <f t="shared" si="4"/>
        <v>299.03040000000004</v>
      </c>
      <c r="AB14" s="12">
        <f t="shared" si="4"/>
        <v>299.03040000000004</v>
      </c>
      <c r="AC14" s="12">
        <f t="shared" si="4"/>
        <v>299.03040000000004</v>
      </c>
      <c r="AD14" s="12">
        <f t="shared" si="4"/>
        <v>299.03040000000004</v>
      </c>
      <c r="AE14" s="12">
        <f t="shared" si="4"/>
        <v>299.03040000000004</v>
      </c>
      <c r="AF14" s="12">
        <f t="shared" si="4"/>
        <v>299.03040000000004</v>
      </c>
      <c r="AG14" s="12">
        <f t="shared" si="4"/>
        <v>299.03040000000004</v>
      </c>
      <c r="AH14" s="30">
        <f t="shared" si="4"/>
        <v>299.03040000000004</v>
      </c>
      <c r="AI14" s="28"/>
    </row>
    <row r="15" spans="1:35" s="18" customFormat="1" ht="15.95" customHeight="1" x14ac:dyDescent="0.2">
      <c r="A15" s="15"/>
      <c r="B15" s="14" t="s">
        <v>106</v>
      </c>
      <c r="C15" s="232"/>
      <c r="D15" s="23">
        <f t="shared" ref="D15:AH15" si="5">D13-D14</f>
        <v>6492.16</v>
      </c>
      <c r="E15" s="35">
        <f t="shared" si="5"/>
        <v>6874.24</v>
      </c>
      <c r="F15" s="23">
        <f t="shared" si="5"/>
        <v>6683.2</v>
      </c>
      <c r="G15" s="17">
        <f t="shared" si="5"/>
        <v>6922</v>
      </c>
      <c r="H15" s="17">
        <f t="shared" si="5"/>
        <v>6922</v>
      </c>
      <c r="I15" s="251">
        <f t="shared" si="5"/>
        <v>6922</v>
      </c>
      <c r="J15" s="252">
        <f t="shared" si="5"/>
        <v>6901.6</v>
      </c>
      <c r="K15" s="23">
        <f t="shared" si="5"/>
        <v>6622.9696000000004</v>
      </c>
      <c r="L15" s="17">
        <f t="shared" si="5"/>
        <v>6622.9696000000004</v>
      </c>
      <c r="M15" s="17">
        <f t="shared" si="5"/>
        <v>6622.9696000000004</v>
      </c>
      <c r="N15" s="17">
        <f t="shared" si="5"/>
        <v>6622.9696000000004</v>
      </c>
      <c r="O15" s="17">
        <f t="shared" si="5"/>
        <v>6622.9696000000004</v>
      </c>
      <c r="P15" s="17">
        <f t="shared" si="5"/>
        <v>6622.9696000000004</v>
      </c>
      <c r="Q15" s="17">
        <f t="shared" si="5"/>
        <v>6622.9696000000004</v>
      </c>
      <c r="R15" s="17">
        <f t="shared" si="5"/>
        <v>6622.9696000000004</v>
      </c>
      <c r="S15" s="17">
        <f t="shared" si="5"/>
        <v>6622.9696000000004</v>
      </c>
      <c r="T15" s="17">
        <f t="shared" si="5"/>
        <v>6622.9696000000004</v>
      </c>
      <c r="U15" s="17">
        <f t="shared" si="5"/>
        <v>6622.9696000000004</v>
      </c>
      <c r="V15" s="17">
        <f t="shared" si="5"/>
        <v>6622.9696000000004</v>
      </c>
      <c r="W15" s="17">
        <f t="shared" si="5"/>
        <v>6622.9696000000004</v>
      </c>
      <c r="X15" s="17">
        <f t="shared" si="5"/>
        <v>6622.9696000000004</v>
      </c>
      <c r="Y15" s="17">
        <f t="shared" si="5"/>
        <v>6622.9696000000004</v>
      </c>
      <c r="Z15" s="17">
        <f t="shared" si="5"/>
        <v>6622.9696000000004</v>
      </c>
      <c r="AA15" s="17">
        <f t="shared" si="5"/>
        <v>6622.9696000000004</v>
      </c>
      <c r="AB15" s="17">
        <f t="shared" si="5"/>
        <v>6622.9696000000004</v>
      </c>
      <c r="AC15" s="17">
        <f t="shared" si="5"/>
        <v>6622.9696000000004</v>
      </c>
      <c r="AD15" s="17">
        <f t="shared" si="5"/>
        <v>6622.9696000000004</v>
      </c>
      <c r="AE15" s="17">
        <f t="shared" si="5"/>
        <v>6622.9696000000004</v>
      </c>
      <c r="AF15" s="17">
        <f t="shared" si="5"/>
        <v>6622.9696000000004</v>
      </c>
      <c r="AG15" s="17">
        <f t="shared" si="5"/>
        <v>6622.9696000000004</v>
      </c>
      <c r="AH15" s="31">
        <f t="shared" si="5"/>
        <v>6622.9696000000004</v>
      </c>
      <c r="AI15" s="28"/>
    </row>
    <row r="16" spans="1:35" s="1" customFormat="1" ht="15.95" customHeight="1" x14ac:dyDescent="0.2">
      <c r="A16" s="3"/>
      <c r="B16" s="7" t="s">
        <v>105</v>
      </c>
      <c r="C16" s="233">
        <f>SUM(C5:C12)</f>
        <v>7702</v>
      </c>
      <c r="D16" s="21"/>
      <c r="E16" s="33"/>
      <c r="F16" s="21"/>
      <c r="G16" s="5"/>
      <c r="H16" s="5"/>
      <c r="I16" s="247"/>
      <c r="J16" s="248"/>
      <c r="K16" s="2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227">
        <f>SUM(D15:AH15)/31</f>
        <v>6666.7248516129057</v>
      </c>
      <c r="D17" s="21"/>
      <c r="E17" s="33"/>
      <c r="F17" s="21"/>
      <c r="G17" s="5"/>
      <c r="H17" s="5"/>
      <c r="I17" s="247"/>
      <c r="J17" s="248"/>
      <c r="K17" s="2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227"/>
      <c r="D18" s="21"/>
      <c r="E18" s="33"/>
      <c r="F18" s="21"/>
      <c r="G18" s="5"/>
      <c r="H18" s="5"/>
      <c r="I18" s="247"/>
      <c r="J18" s="248"/>
      <c r="K18" s="2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228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264">
        <v>1</v>
      </c>
      <c r="J19" s="261">
        <v>1</v>
      </c>
      <c r="K19" s="64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228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264">
        <v>1</v>
      </c>
      <c r="J20" s="261">
        <v>1</v>
      </c>
      <c r="K20" s="64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228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264">
        <v>1</v>
      </c>
      <c r="J21" s="261">
        <v>1</v>
      </c>
      <c r="K21" s="64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234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265">
        <v>1</v>
      </c>
      <c r="J22" s="263">
        <v>1</v>
      </c>
      <c r="K22" s="69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230"/>
      <c r="D23" s="22">
        <f t="shared" ref="D23:AH23" si="6">(D19*$C19)+(D20*$C20)+(D21*$C21)+(D22*$C22)</f>
        <v>4800</v>
      </c>
      <c r="E23" s="34">
        <f t="shared" si="6"/>
        <v>4800</v>
      </c>
      <c r="F23" s="22">
        <f t="shared" si="6"/>
        <v>4800</v>
      </c>
      <c r="G23" s="12">
        <f t="shared" si="6"/>
        <v>4800</v>
      </c>
      <c r="H23" s="12">
        <f t="shared" si="6"/>
        <v>4800</v>
      </c>
      <c r="I23" s="249">
        <f t="shared" si="6"/>
        <v>4800</v>
      </c>
      <c r="J23" s="250">
        <f t="shared" si="6"/>
        <v>4800</v>
      </c>
      <c r="K23" s="22">
        <f t="shared" si="6"/>
        <v>4800</v>
      </c>
      <c r="L23" s="12">
        <f t="shared" si="6"/>
        <v>4800</v>
      </c>
      <c r="M23" s="12">
        <f t="shared" si="6"/>
        <v>4800</v>
      </c>
      <c r="N23" s="12">
        <f t="shared" si="6"/>
        <v>4800</v>
      </c>
      <c r="O23" s="12">
        <f t="shared" si="6"/>
        <v>4800</v>
      </c>
      <c r="P23" s="12">
        <f t="shared" si="6"/>
        <v>4800</v>
      </c>
      <c r="Q23" s="12">
        <f t="shared" si="6"/>
        <v>4800</v>
      </c>
      <c r="R23" s="12">
        <f t="shared" si="6"/>
        <v>4800</v>
      </c>
      <c r="S23" s="12">
        <f t="shared" si="6"/>
        <v>4800</v>
      </c>
      <c r="T23" s="12">
        <f t="shared" si="6"/>
        <v>4800</v>
      </c>
      <c r="U23" s="12">
        <f t="shared" si="6"/>
        <v>4800</v>
      </c>
      <c r="V23" s="12">
        <f t="shared" si="6"/>
        <v>4800</v>
      </c>
      <c r="W23" s="12">
        <f t="shared" si="6"/>
        <v>4800</v>
      </c>
      <c r="X23" s="12">
        <f t="shared" si="6"/>
        <v>4800</v>
      </c>
      <c r="Y23" s="12">
        <f t="shared" si="6"/>
        <v>4800</v>
      </c>
      <c r="Z23" s="12">
        <f t="shared" si="6"/>
        <v>4800</v>
      </c>
      <c r="AA23" s="12">
        <f t="shared" si="6"/>
        <v>4800</v>
      </c>
      <c r="AB23" s="12">
        <f t="shared" si="6"/>
        <v>4800</v>
      </c>
      <c r="AC23" s="12">
        <f t="shared" si="6"/>
        <v>4800</v>
      </c>
      <c r="AD23" s="12">
        <f t="shared" si="6"/>
        <v>4800</v>
      </c>
      <c r="AE23" s="12">
        <f t="shared" si="6"/>
        <v>4800</v>
      </c>
      <c r="AF23" s="12">
        <f t="shared" si="6"/>
        <v>4800</v>
      </c>
      <c r="AG23" s="12">
        <f t="shared" si="6"/>
        <v>4800</v>
      </c>
      <c r="AH23" s="30">
        <f t="shared" si="6"/>
        <v>4800</v>
      </c>
    </row>
    <row r="24" spans="1:35" s="18" customFormat="1" ht="15.95" customHeight="1" x14ac:dyDescent="0.2">
      <c r="A24" s="15"/>
      <c r="B24" s="13" t="s">
        <v>108</v>
      </c>
      <c r="C24" s="231">
        <v>1.4500000000000001E-2</v>
      </c>
      <c r="D24" s="22"/>
      <c r="E24" s="34"/>
      <c r="F24" s="22"/>
      <c r="G24" s="12"/>
      <c r="H24" s="12"/>
      <c r="I24" s="249"/>
      <c r="J24" s="250"/>
      <c r="K24" s="22">
        <f t="shared" ref="K24:R24" si="7">(IF(K19&lt;100%,0,K19*$C19)+IF(K20&lt;100%,0,K20*$C20)+IF(K21&lt;100%,0,K21*$C21)+IF(K22&lt;100%,0,K22*$C22))*$C24</f>
        <v>69.600000000000009</v>
      </c>
      <c r="L24" s="12">
        <f t="shared" si="7"/>
        <v>69.600000000000009</v>
      </c>
      <c r="M24" s="12">
        <f t="shared" si="7"/>
        <v>69.600000000000009</v>
      </c>
      <c r="N24" s="12">
        <f t="shared" si="7"/>
        <v>69.600000000000009</v>
      </c>
      <c r="O24" s="12">
        <f t="shared" si="7"/>
        <v>69.600000000000009</v>
      </c>
      <c r="P24" s="12">
        <f t="shared" si="7"/>
        <v>69.600000000000009</v>
      </c>
      <c r="Q24" s="12">
        <f t="shared" si="7"/>
        <v>69.600000000000009</v>
      </c>
      <c r="R24" s="12">
        <f t="shared" si="7"/>
        <v>69.600000000000009</v>
      </c>
      <c r="S24" s="12">
        <f t="shared" ref="S24:AH24" si="8">(IF(S19&lt;100%,0,S19*$C19)+IF(S20&lt;100%,0,S20*$C20)+IF(S21&lt;100%,0,S21*$C21)+IF(S22&lt;100%,0,S22*$C22))*$C24</f>
        <v>69.600000000000009</v>
      </c>
      <c r="T24" s="12">
        <f t="shared" si="8"/>
        <v>69.600000000000009</v>
      </c>
      <c r="U24" s="12">
        <f t="shared" si="8"/>
        <v>69.600000000000009</v>
      </c>
      <c r="V24" s="12">
        <f t="shared" si="8"/>
        <v>69.600000000000009</v>
      </c>
      <c r="W24" s="12">
        <f t="shared" si="8"/>
        <v>69.600000000000009</v>
      </c>
      <c r="X24" s="12">
        <f t="shared" si="8"/>
        <v>69.600000000000009</v>
      </c>
      <c r="Y24" s="12">
        <f t="shared" si="8"/>
        <v>69.600000000000009</v>
      </c>
      <c r="Z24" s="12">
        <f t="shared" si="8"/>
        <v>69.600000000000009</v>
      </c>
      <c r="AA24" s="12">
        <f t="shared" si="8"/>
        <v>69.600000000000009</v>
      </c>
      <c r="AB24" s="12">
        <f t="shared" si="8"/>
        <v>69.600000000000009</v>
      </c>
      <c r="AC24" s="12">
        <f t="shared" si="8"/>
        <v>69.600000000000009</v>
      </c>
      <c r="AD24" s="12">
        <f t="shared" si="8"/>
        <v>69.600000000000009</v>
      </c>
      <c r="AE24" s="12">
        <f t="shared" si="8"/>
        <v>69.600000000000009</v>
      </c>
      <c r="AF24" s="12">
        <f t="shared" si="8"/>
        <v>69.600000000000009</v>
      </c>
      <c r="AG24" s="12">
        <f t="shared" si="8"/>
        <v>69.600000000000009</v>
      </c>
      <c r="AH24" s="30">
        <f t="shared" si="8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232"/>
      <c r="D25" s="23">
        <f t="shared" ref="D25:AH25" si="9">D23-D24</f>
        <v>4800</v>
      </c>
      <c r="E25" s="35">
        <f t="shared" si="9"/>
        <v>4800</v>
      </c>
      <c r="F25" s="23">
        <f t="shared" si="9"/>
        <v>4800</v>
      </c>
      <c r="G25" s="17">
        <f t="shared" si="9"/>
        <v>4800</v>
      </c>
      <c r="H25" s="17">
        <f t="shared" si="9"/>
        <v>4800</v>
      </c>
      <c r="I25" s="251">
        <f t="shared" si="9"/>
        <v>4800</v>
      </c>
      <c r="J25" s="252">
        <f t="shared" si="9"/>
        <v>4800</v>
      </c>
      <c r="K25" s="23">
        <f t="shared" si="9"/>
        <v>4730.3999999999996</v>
      </c>
      <c r="L25" s="17">
        <f t="shared" si="9"/>
        <v>4730.3999999999996</v>
      </c>
      <c r="M25" s="17">
        <f t="shared" si="9"/>
        <v>4730.3999999999996</v>
      </c>
      <c r="N25" s="17">
        <f t="shared" si="9"/>
        <v>4730.3999999999996</v>
      </c>
      <c r="O25" s="17">
        <f t="shared" si="9"/>
        <v>4730.3999999999996</v>
      </c>
      <c r="P25" s="17">
        <f t="shared" si="9"/>
        <v>4730.3999999999996</v>
      </c>
      <c r="Q25" s="17">
        <f t="shared" si="9"/>
        <v>4730.3999999999996</v>
      </c>
      <c r="R25" s="17">
        <f t="shared" si="9"/>
        <v>4730.3999999999996</v>
      </c>
      <c r="S25" s="17">
        <f t="shared" si="9"/>
        <v>4730.3999999999996</v>
      </c>
      <c r="T25" s="17">
        <f t="shared" si="9"/>
        <v>4730.3999999999996</v>
      </c>
      <c r="U25" s="17">
        <f t="shared" si="9"/>
        <v>4730.3999999999996</v>
      </c>
      <c r="V25" s="17">
        <f t="shared" si="9"/>
        <v>4730.3999999999996</v>
      </c>
      <c r="W25" s="17">
        <f t="shared" si="9"/>
        <v>4730.3999999999996</v>
      </c>
      <c r="X25" s="17">
        <f t="shared" si="9"/>
        <v>4730.3999999999996</v>
      </c>
      <c r="Y25" s="17">
        <f t="shared" si="9"/>
        <v>4730.3999999999996</v>
      </c>
      <c r="Z25" s="17">
        <f t="shared" si="9"/>
        <v>4730.3999999999996</v>
      </c>
      <c r="AA25" s="17">
        <f t="shared" si="9"/>
        <v>4730.3999999999996</v>
      </c>
      <c r="AB25" s="17">
        <f t="shared" si="9"/>
        <v>4730.3999999999996</v>
      </c>
      <c r="AC25" s="17">
        <f t="shared" si="9"/>
        <v>4730.3999999999996</v>
      </c>
      <c r="AD25" s="17">
        <f t="shared" si="9"/>
        <v>4730.3999999999996</v>
      </c>
      <c r="AE25" s="17">
        <f t="shared" si="9"/>
        <v>4730.3999999999996</v>
      </c>
      <c r="AF25" s="17">
        <f t="shared" si="9"/>
        <v>4730.3999999999996</v>
      </c>
      <c r="AG25" s="17">
        <f t="shared" si="9"/>
        <v>4730.3999999999996</v>
      </c>
      <c r="AH25" s="31">
        <f t="shared" si="9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233">
        <f>SUM(C19:C22)</f>
        <v>4800</v>
      </c>
      <c r="D26" s="21"/>
      <c r="E26" s="33"/>
      <c r="F26" s="21"/>
      <c r="G26" s="5"/>
      <c r="H26" s="5"/>
      <c r="I26" s="247"/>
      <c r="J26" s="248"/>
      <c r="K26" s="2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227">
        <f>SUM(D25:AH25)/31</f>
        <v>4746.1161290322552</v>
      </c>
      <c r="D27" s="21"/>
      <c r="E27" s="33"/>
      <c r="F27" s="21"/>
      <c r="G27" s="5"/>
      <c r="H27" s="5"/>
      <c r="I27" s="247"/>
      <c r="J27" s="248"/>
      <c r="K27" s="2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227"/>
      <c r="D28" s="21"/>
      <c r="E28" s="33"/>
      <c r="F28" s="21"/>
      <c r="G28" s="5"/>
      <c r="H28" s="5"/>
      <c r="I28" s="247"/>
      <c r="J28" s="248"/>
      <c r="K28" s="2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228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264">
        <v>1</v>
      </c>
      <c r="J29" s="261">
        <v>1</v>
      </c>
      <c r="K29" s="64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0">
        <v>0.99</v>
      </c>
      <c r="AC29" s="60">
        <v>0.99</v>
      </c>
      <c r="AD29" s="60">
        <v>0.98</v>
      </c>
      <c r="AE29" s="60">
        <v>0.98</v>
      </c>
      <c r="AF29" s="60">
        <v>0.97</v>
      </c>
      <c r="AG29" s="60">
        <v>0.97</v>
      </c>
      <c r="AH29" s="61">
        <v>0.96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228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264">
        <v>1</v>
      </c>
      <c r="J30" s="261">
        <v>1</v>
      </c>
      <c r="K30" s="64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228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264">
        <v>1</v>
      </c>
      <c r="J31" s="261">
        <v>1</v>
      </c>
      <c r="K31" s="64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228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264">
        <v>1</v>
      </c>
      <c r="J32" s="261">
        <v>1</v>
      </c>
      <c r="K32" s="64">
        <v>1</v>
      </c>
      <c r="L32" s="65">
        <v>1</v>
      </c>
      <c r="M32" s="65">
        <v>1</v>
      </c>
      <c r="N32" s="60">
        <v>0.99</v>
      </c>
      <c r="O32" s="60">
        <v>0.98</v>
      </c>
      <c r="P32" s="60">
        <v>0.96</v>
      </c>
      <c r="Q32" s="60">
        <v>0.95</v>
      </c>
      <c r="R32" s="60">
        <v>0.93</v>
      </c>
      <c r="S32" s="60">
        <v>0.92</v>
      </c>
      <c r="T32" s="60">
        <v>0.9</v>
      </c>
      <c r="U32" s="60">
        <v>0.89</v>
      </c>
      <c r="V32" s="60">
        <v>0.87</v>
      </c>
      <c r="W32" s="60">
        <v>0.86</v>
      </c>
      <c r="X32" s="60">
        <v>0.84</v>
      </c>
      <c r="Y32" s="60">
        <v>0.83</v>
      </c>
      <c r="Z32" s="60">
        <v>0.81</v>
      </c>
      <c r="AA32" s="60">
        <v>0.8</v>
      </c>
      <c r="AB32" s="60">
        <v>0.78</v>
      </c>
      <c r="AC32" s="60">
        <v>0.77</v>
      </c>
      <c r="AD32" s="60">
        <v>0.75</v>
      </c>
      <c r="AE32" s="60">
        <v>0.74</v>
      </c>
      <c r="AF32" s="60">
        <v>0.72</v>
      </c>
      <c r="AG32" s="60">
        <v>0.71</v>
      </c>
      <c r="AH32" s="62">
        <v>0.69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234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265">
        <v>1</v>
      </c>
      <c r="J33" s="263">
        <v>1</v>
      </c>
      <c r="K33" s="69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230"/>
      <c r="D34" s="22">
        <f t="shared" ref="D34:AH34" si="10">(D29*$C29)+(D30*$C30)+(D31*$C31)+(D32*$C32)+(D33*$C33)</f>
        <v>3889</v>
      </c>
      <c r="E34" s="34">
        <f t="shared" si="10"/>
        <v>3889</v>
      </c>
      <c r="F34" s="22">
        <f t="shared" si="10"/>
        <v>3889</v>
      </c>
      <c r="G34" s="12">
        <f t="shared" si="10"/>
        <v>3889</v>
      </c>
      <c r="H34" s="12">
        <f t="shared" si="10"/>
        <v>3889</v>
      </c>
      <c r="I34" s="249">
        <f t="shared" si="10"/>
        <v>3889</v>
      </c>
      <c r="J34" s="250">
        <f t="shared" si="10"/>
        <v>3889</v>
      </c>
      <c r="K34" s="22">
        <f t="shared" si="10"/>
        <v>3889</v>
      </c>
      <c r="L34" s="12">
        <f t="shared" si="10"/>
        <v>3889</v>
      </c>
      <c r="M34" s="12">
        <f t="shared" si="10"/>
        <v>3889</v>
      </c>
      <c r="N34" s="12">
        <f t="shared" si="10"/>
        <v>3882.07</v>
      </c>
      <c r="O34" s="12">
        <f t="shared" si="10"/>
        <v>3875.14</v>
      </c>
      <c r="P34" s="12">
        <f t="shared" si="10"/>
        <v>3861.2799999999997</v>
      </c>
      <c r="Q34" s="12">
        <f t="shared" si="10"/>
        <v>3854.35</v>
      </c>
      <c r="R34" s="12">
        <f t="shared" si="10"/>
        <v>3840.49</v>
      </c>
      <c r="S34" s="12">
        <f t="shared" si="10"/>
        <v>3833.56</v>
      </c>
      <c r="T34" s="12">
        <f t="shared" si="10"/>
        <v>3819.7</v>
      </c>
      <c r="U34" s="12">
        <f t="shared" si="10"/>
        <v>3812.77</v>
      </c>
      <c r="V34" s="12">
        <f t="shared" si="10"/>
        <v>3798.91</v>
      </c>
      <c r="W34" s="12">
        <f t="shared" si="10"/>
        <v>3791.98</v>
      </c>
      <c r="X34" s="12">
        <f t="shared" si="10"/>
        <v>3778.12</v>
      </c>
      <c r="Y34" s="12">
        <f t="shared" si="10"/>
        <v>3771.19</v>
      </c>
      <c r="Z34" s="12">
        <f t="shared" si="10"/>
        <v>3757.33</v>
      </c>
      <c r="AA34" s="12">
        <f t="shared" si="10"/>
        <v>3750.4</v>
      </c>
      <c r="AB34" s="12">
        <f t="shared" si="10"/>
        <v>3728.29</v>
      </c>
      <c r="AC34" s="12">
        <f t="shared" si="10"/>
        <v>3721.36</v>
      </c>
      <c r="AD34" s="12">
        <f t="shared" si="10"/>
        <v>3699.25</v>
      </c>
      <c r="AE34" s="12">
        <f t="shared" si="10"/>
        <v>3692.32</v>
      </c>
      <c r="AF34" s="12">
        <f t="shared" si="10"/>
        <v>3670.21</v>
      </c>
      <c r="AG34" s="12">
        <f t="shared" si="10"/>
        <v>3663.2799999999997</v>
      </c>
      <c r="AH34" s="30">
        <f t="shared" si="10"/>
        <v>3641.17</v>
      </c>
    </row>
    <row r="35" spans="1:35" s="18" customFormat="1" ht="15.95" customHeight="1" x14ac:dyDescent="0.2">
      <c r="A35" s="15"/>
      <c r="B35" s="13" t="s">
        <v>108</v>
      </c>
      <c r="C35" s="231">
        <v>1.7100000000000001E-2</v>
      </c>
      <c r="D35" s="22"/>
      <c r="E35" s="34"/>
      <c r="F35" s="22"/>
      <c r="G35" s="12"/>
      <c r="H35" s="12"/>
      <c r="I35" s="249"/>
      <c r="J35" s="250"/>
      <c r="K35" s="22">
        <f t="shared" ref="K35:R35" si="11">(IF(K29&lt;100%,0,K29*$C29)+IF(K30&lt;100%,0,K30*$C30)+IF(K31&lt;100%,0,K31*$C31)+IF(K32&lt;100%,0,K32*$C32)+IF(K33&lt;100%,0,K33*$C33))*$C35</f>
        <v>66.501900000000006</v>
      </c>
      <c r="L35" s="12">
        <f t="shared" si="11"/>
        <v>66.501900000000006</v>
      </c>
      <c r="M35" s="12">
        <f t="shared" si="11"/>
        <v>66.501900000000006</v>
      </c>
      <c r="N35" s="12">
        <f t="shared" si="11"/>
        <v>54.651600000000002</v>
      </c>
      <c r="O35" s="12">
        <f t="shared" si="11"/>
        <v>54.651600000000002</v>
      </c>
      <c r="P35" s="12">
        <f t="shared" si="11"/>
        <v>54.651600000000002</v>
      </c>
      <c r="Q35" s="12">
        <f t="shared" si="11"/>
        <v>54.651600000000002</v>
      </c>
      <c r="R35" s="12">
        <f t="shared" si="11"/>
        <v>54.651600000000002</v>
      </c>
      <c r="S35" s="12">
        <f t="shared" ref="S35:AH35" si="12">(IF(S29&lt;100%,0,S29*$C29)+IF(S30&lt;100%,0,S30*$C30)+IF(S31&lt;100%,0,S31*$C31)+IF(S32&lt;100%,0,S32*$C32)+IF(S33&lt;100%,0,S33*$C33))*$C35</f>
        <v>54.651600000000002</v>
      </c>
      <c r="T35" s="12">
        <f t="shared" si="12"/>
        <v>54.651600000000002</v>
      </c>
      <c r="U35" s="12">
        <f t="shared" si="12"/>
        <v>54.651600000000002</v>
      </c>
      <c r="V35" s="12">
        <f t="shared" si="12"/>
        <v>54.651600000000002</v>
      </c>
      <c r="W35" s="12">
        <f t="shared" si="12"/>
        <v>54.651600000000002</v>
      </c>
      <c r="X35" s="12">
        <f t="shared" si="12"/>
        <v>54.651600000000002</v>
      </c>
      <c r="Y35" s="12">
        <f t="shared" si="12"/>
        <v>54.651600000000002</v>
      </c>
      <c r="Z35" s="12">
        <f t="shared" si="12"/>
        <v>54.651600000000002</v>
      </c>
      <c r="AA35" s="12">
        <f t="shared" si="12"/>
        <v>54.651600000000002</v>
      </c>
      <c r="AB35" s="12">
        <f t="shared" si="12"/>
        <v>40.5441</v>
      </c>
      <c r="AC35" s="12">
        <f t="shared" si="12"/>
        <v>40.5441</v>
      </c>
      <c r="AD35" s="12">
        <f t="shared" si="12"/>
        <v>40.5441</v>
      </c>
      <c r="AE35" s="12">
        <f t="shared" si="12"/>
        <v>40.5441</v>
      </c>
      <c r="AF35" s="12">
        <f t="shared" si="12"/>
        <v>40.5441</v>
      </c>
      <c r="AG35" s="12">
        <f t="shared" si="12"/>
        <v>40.5441</v>
      </c>
      <c r="AH35" s="30">
        <f t="shared" si="12"/>
        <v>40.5441</v>
      </c>
      <c r="AI35" s="28"/>
    </row>
    <row r="36" spans="1:35" s="18" customFormat="1" ht="15.95" customHeight="1" x14ac:dyDescent="0.2">
      <c r="A36" s="15"/>
      <c r="B36" s="14" t="s">
        <v>106</v>
      </c>
      <c r="C36" s="232"/>
      <c r="D36" s="23">
        <f t="shared" ref="D36:AH36" si="13">D34-D35</f>
        <v>3889</v>
      </c>
      <c r="E36" s="35">
        <f t="shared" si="13"/>
        <v>3889</v>
      </c>
      <c r="F36" s="23">
        <f t="shared" si="13"/>
        <v>3889</v>
      </c>
      <c r="G36" s="17">
        <f t="shared" si="13"/>
        <v>3889</v>
      </c>
      <c r="H36" s="17">
        <f t="shared" si="13"/>
        <v>3889</v>
      </c>
      <c r="I36" s="251">
        <f t="shared" si="13"/>
        <v>3889</v>
      </c>
      <c r="J36" s="252">
        <f t="shared" si="13"/>
        <v>3889</v>
      </c>
      <c r="K36" s="23">
        <f t="shared" si="13"/>
        <v>3822.4980999999998</v>
      </c>
      <c r="L36" s="17">
        <f t="shared" si="13"/>
        <v>3822.4980999999998</v>
      </c>
      <c r="M36" s="17">
        <f t="shared" si="13"/>
        <v>3822.4980999999998</v>
      </c>
      <c r="N36" s="17">
        <f t="shared" si="13"/>
        <v>3827.4184</v>
      </c>
      <c r="O36" s="17">
        <f t="shared" si="13"/>
        <v>3820.4883999999997</v>
      </c>
      <c r="P36" s="17">
        <f t="shared" si="13"/>
        <v>3806.6283999999996</v>
      </c>
      <c r="Q36" s="17">
        <f t="shared" si="13"/>
        <v>3799.6983999999998</v>
      </c>
      <c r="R36" s="17">
        <f t="shared" si="13"/>
        <v>3785.8383999999996</v>
      </c>
      <c r="S36" s="17">
        <f t="shared" si="13"/>
        <v>3778.9083999999998</v>
      </c>
      <c r="T36" s="17">
        <f t="shared" si="13"/>
        <v>3765.0483999999997</v>
      </c>
      <c r="U36" s="17">
        <f t="shared" si="13"/>
        <v>3758.1183999999998</v>
      </c>
      <c r="V36" s="17">
        <f t="shared" si="13"/>
        <v>3744.2583999999997</v>
      </c>
      <c r="W36" s="17">
        <f t="shared" si="13"/>
        <v>3737.3283999999999</v>
      </c>
      <c r="X36" s="17">
        <f t="shared" si="13"/>
        <v>3723.4683999999997</v>
      </c>
      <c r="Y36" s="17">
        <f t="shared" si="13"/>
        <v>3716.5383999999999</v>
      </c>
      <c r="Z36" s="17">
        <f t="shared" si="13"/>
        <v>3702.6783999999998</v>
      </c>
      <c r="AA36" s="17">
        <f t="shared" si="13"/>
        <v>3695.7483999999999</v>
      </c>
      <c r="AB36" s="17">
        <f t="shared" si="13"/>
        <v>3687.7458999999999</v>
      </c>
      <c r="AC36" s="17">
        <f t="shared" si="13"/>
        <v>3680.8159000000001</v>
      </c>
      <c r="AD36" s="17">
        <f t="shared" si="13"/>
        <v>3658.7058999999999</v>
      </c>
      <c r="AE36" s="17">
        <f t="shared" si="13"/>
        <v>3651.7759000000001</v>
      </c>
      <c r="AF36" s="17">
        <f t="shared" si="13"/>
        <v>3629.6659</v>
      </c>
      <c r="AG36" s="17">
        <f t="shared" si="13"/>
        <v>3622.7358999999997</v>
      </c>
      <c r="AH36" s="31">
        <f t="shared" si="13"/>
        <v>3600.6259</v>
      </c>
      <c r="AI36" s="28"/>
    </row>
    <row r="37" spans="1:35" s="1" customFormat="1" ht="15.95" customHeight="1" x14ac:dyDescent="0.2">
      <c r="A37" s="3"/>
      <c r="B37" s="7" t="s">
        <v>105</v>
      </c>
      <c r="C37" s="233">
        <f>SUM(C29:C33)</f>
        <v>3889</v>
      </c>
      <c r="D37" s="21"/>
      <c r="E37" s="33"/>
      <c r="F37" s="21"/>
      <c r="G37" s="5"/>
      <c r="H37" s="5"/>
      <c r="I37" s="247"/>
      <c r="J37" s="248"/>
      <c r="K37" s="2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227">
        <f>SUM(D36:AH36)/31</f>
        <v>3770.4752645161293</v>
      </c>
      <c r="D38" s="21"/>
      <c r="E38" s="33"/>
      <c r="F38" s="21"/>
      <c r="G38" s="5"/>
      <c r="H38" s="5"/>
      <c r="I38" s="247"/>
      <c r="J38" s="248"/>
      <c r="K38" s="2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227"/>
      <c r="D39" s="21"/>
      <c r="E39" s="33"/>
      <c r="F39" s="21"/>
      <c r="G39" s="5"/>
      <c r="H39" s="5"/>
      <c r="I39" s="247"/>
      <c r="J39" s="248"/>
      <c r="K39" s="2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228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264">
        <v>1</v>
      </c>
      <c r="J40" s="261">
        <v>1</v>
      </c>
      <c r="K40" s="64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4">+A40+1</f>
        <v>2</v>
      </c>
      <c r="B41" s="72" t="s">
        <v>25</v>
      </c>
      <c r="C41" s="228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264">
        <v>1</v>
      </c>
      <c r="J41" s="261">
        <v>1</v>
      </c>
      <c r="K41" s="64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4"/>
        <v>3</v>
      </c>
      <c r="B42" s="72" t="s">
        <v>26</v>
      </c>
      <c r="C42" s="228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264">
        <v>1</v>
      </c>
      <c r="J42" s="261">
        <v>1</v>
      </c>
      <c r="K42" s="64">
        <v>1</v>
      </c>
      <c r="L42" s="65">
        <v>1</v>
      </c>
      <c r="M42" s="65">
        <v>1</v>
      </c>
      <c r="N42" s="60">
        <v>0.99</v>
      </c>
      <c r="O42" s="60">
        <v>0.98</v>
      </c>
      <c r="P42" s="60">
        <v>0.97</v>
      </c>
      <c r="Q42" s="60">
        <v>0.96</v>
      </c>
      <c r="R42" s="60">
        <v>0.95</v>
      </c>
      <c r="S42" s="60">
        <v>0.94</v>
      </c>
      <c r="T42" s="60">
        <v>0.93</v>
      </c>
      <c r="U42" s="60">
        <v>0.92</v>
      </c>
      <c r="V42" s="60">
        <v>0.91</v>
      </c>
      <c r="W42" s="60">
        <v>0.89</v>
      </c>
      <c r="X42" s="60">
        <v>0.88</v>
      </c>
      <c r="Y42" s="60">
        <v>0.87</v>
      </c>
      <c r="Z42" s="60">
        <v>0.85</v>
      </c>
      <c r="AA42" s="60">
        <v>0.84</v>
      </c>
      <c r="AB42" s="60">
        <v>0.82</v>
      </c>
      <c r="AC42" s="60">
        <v>0.81</v>
      </c>
      <c r="AD42" s="60">
        <v>0.79</v>
      </c>
      <c r="AE42" s="60">
        <v>0.78</v>
      </c>
      <c r="AF42" s="60">
        <v>0.76</v>
      </c>
      <c r="AG42" s="60">
        <v>0.75</v>
      </c>
      <c r="AH42" s="62">
        <v>0.73</v>
      </c>
    </row>
    <row r="43" spans="1:35" s="1" customFormat="1" ht="15.95" customHeight="1" x14ac:dyDescent="0.2">
      <c r="A43" s="71">
        <f t="shared" si="14"/>
        <v>4</v>
      </c>
      <c r="B43" s="72" t="s">
        <v>27</v>
      </c>
      <c r="C43" s="228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264">
        <v>1</v>
      </c>
      <c r="J43" s="261">
        <v>1</v>
      </c>
      <c r="K43" s="64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4"/>
        <v>5</v>
      </c>
      <c r="B44" s="72" t="s">
        <v>28</v>
      </c>
      <c r="C44" s="228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264">
        <v>1</v>
      </c>
      <c r="J44" s="261">
        <v>1</v>
      </c>
      <c r="K44" s="64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4"/>
        <v>6</v>
      </c>
      <c r="B45" s="72" t="s">
        <v>29</v>
      </c>
      <c r="C45" s="228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264">
        <v>1</v>
      </c>
      <c r="J45" s="261">
        <v>1</v>
      </c>
      <c r="K45" s="64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4"/>
        <v>7</v>
      </c>
      <c r="B46" s="72" t="s">
        <v>30</v>
      </c>
      <c r="C46" s="228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264">
        <v>1</v>
      </c>
      <c r="J46" s="261">
        <v>1</v>
      </c>
      <c r="K46" s="64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54">
        <f t="shared" si="14"/>
        <v>8</v>
      </c>
      <c r="B47" s="55" t="s">
        <v>31</v>
      </c>
      <c r="C47" s="235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268">
        <v>0.85</v>
      </c>
      <c r="J47" s="267">
        <v>0.85</v>
      </c>
      <c r="K47" s="179">
        <v>0.84</v>
      </c>
      <c r="L47" s="60">
        <v>0.84</v>
      </c>
      <c r="M47" s="60">
        <v>0.83</v>
      </c>
      <c r="N47" s="60">
        <v>0.83</v>
      </c>
      <c r="O47" s="60">
        <v>0.82</v>
      </c>
      <c r="P47" s="60">
        <v>0.82</v>
      </c>
      <c r="Q47" s="60">
        <v>0.81</v>
      </c>
      <c r="R47" s="60">
        <v>0.81</v>
      </c>
      <c r="S47" s="60">
        <v>0.8</v>
      </c>
      <c r="T47" s="60">
        <v>0.8</v>
      </c>
      <c r="U47" s="60">
        <v>0.79</v>
      </c>
      <c r="V47" s="60">
        <v>0.79</v>
      </c>
      <c r="W47" s="60">
        <v>0.78</v>
      </c>
      <c r="X47" s="60">
        <v>0.78</v>
      </c>
      <c r="Y47" s="60">
        <v>0.77</v>
      </c>
      <c r="Z47" s="60">
        <v>0.77</v>
      </c>
      <c r="AA47" s="60">
        <v>0.76</v>
      </c>
      <c r="AB47" s="60">
        <v>0.76</v>
      </c>
      <c r="AC47" s="60">
        <v>0.75</v>
      </c>
      <c r="AD47" s="60">
        <v>0.75</v>
      </c>
      <c r="AE47" s="60">
        <v>0.74</v>
      </c>
      <c r="AF47" s="60">
        <v>0.73</v>
      </c>
      <c r="AG47" s="60">
        <v>0.72</v>
      </c>
      <c r="AH47" s="61">
        <v>0.7</v>
      </c>
    </row>
    <row r="48" spans="1:35" s="1" customFormat="1" ht="15.95" customHeight="1" x14ac:dyDescent="0.2">
      <c r="A48" s="71">
        <f t="shared" si="14"/>
        <v>9</v>
      </c>
      <c r="B48" s="72" t="s">
        <v>32</v>
      </c>
      <c r="C48" s="228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264">
        <v>1</v>
      </c>
      <c r="J48" s="261">
        <v>1</v>
      </c>
      <c r="K48" s="64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4"/>
        <v>10</v>
      </c>
      <c r="B49" s="72" t="s">
        <v>33</v>
      </c>
      <c r="C49" s="228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264">
        <v>1</v>
      </c>
      <c r="J49" s="261">
        <v>1</v>
      </c>
      <c r="K49" s="64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4"/>
        <v>11</v>
      </c>
      <c r="B50" s="72" t="s">
        <v>34</v>
      </c>
      <c r="C50" s="228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264">
        <v>1</v>
      </c>
      <c r="J50" s="261">
        <v>1</v>
      </c>
      <c r="K50" s="64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4"/>
        <v>12</v>
      </c>
      <c r="B51" s="72" t="s">
        <v>35</v>
      </c>
      <c r="C51" s="228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264">
        <v>1</v>
      </c>
      <c r="J51" s="261">
        <v>1</v>
      </c>
      <c r="K51" s="64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4"/>
        <v>13</v>
      </c>
      <c r="B52" s="74" t="s">
        <v>11</v>
      </c>
      <c r="C52" s="234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265">
        <v>1</v>
      </c>
      <c r="J52" s="263">
        <v>1</v>
      </c>
      <c r="K52" s="69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230"/>
      <c r="D53" s="22">
        <f t="shared" ref="D53:AH53" si="15">(D40*$C40)+(D41*$C41)+(D42*$C42)+(D43*$C43)+(D44*$C44)+(D45*$C45)+(D46*$C46)+(D47*$C47)+(D48*$C48)+(D49*$C49)+(D50*$C50)+(D51*$C51)+(D52*$C52)</f>
        <v>12693</v>
      </c>
      <c r="E53" s="34">
        <f t="shared" si="15"/>
        <v>12682</v>
      </c>
      <c r="F53" s="22">
        <f t="shared" si="15"/>
        <v>12682</v>
      </c>
      <c r="G53" s="12">
        <f t="shared" si="15"/>
        <v>12682</v>
      </c>
      <c r="H53" s="12">
        <f t="shared" si="15"/>
        <v>12671</v>
      </c>
      <c r="I53" s="249">
        <f t="shared" si="15"/>
        <v>12671</v>
      </c>
      <c r="J53" s="250">
        <f t="shared" si="15"/>
        <v>12671</v>
      </c>
      <c r="K53" s="22">
        <f t="shared" si="15"/>
        <v>12660</v>
      </c>
      <c r="L53" s="12">
        <f t="shared" si="15"/>
        <v>12660</v>
      </c>
      <c r="M53" s="12">
        <f t="shared" si="15"/>
        <v>12649</v>
      </c>
      <c r="N53" s="12">
        <f t="shared" si="15"/>
        <v>12638.69</v>
      </c>
      <c r="O53" s="12">
        <f t="shared" si="15"/>
        <v>12617.380000000001</v>
      </c>
      <c r="P53" s="12">
        <f t="shared" si="15"/>
        <v>12607.07</v>
      </c>
      <c r="Q53" s="12">
        <f t="shared" si="15"/>
        <v>12585.76</v>
      </c>
      <c r="R53" s="12">
        <f t="shared" si="15"/>
        <v>12575.45</v>
      </c>
      <c r="S53" s="12">
        <f t="shared" si="15"/>
        <v>12554.14</v>
      </c>
      <c r="T53" s="12">
        <f t="shared" si="15"/>
        <v>12543.83</v>
      </c>
      <c r="U53" s="12">
        <f t="shared" si="15"/>
        <v>12522.52</v>
      </c>
      <c r="V53" s="12">
        <f t="shared" si="15"/>
        <v>12512.21</v>
      </c>
      <c r="W53" s="12">
        <f t="shared" si="15"/>
        <v>12480.59</v>
      </c>
      <c r="X53" s="12">
        <f t="shared" si="15"/>
        <v>12470.279999999999</v>
      </c>
      <c r="Y53" s="12">
        <f t="shared" si="15"/>
        <v>12448.970000000001</v>
      </c>
      <c r="Z53" s="12">
        <f t="shared" si="15"/>
        <v>12428.35</v>
      </c>
      <c r="AA53" s="12">
        <f t="shared" si="15"/>
        <v>12407.04</v>
      </c>
      <c r="AB53" s="12">
        <f t="shared" si="15"/>
        <v>12386.42</v>
      </c>
      <c r="AC53" s="12">
        <f t="shared" si="15"/>
        <v>12365.11</v>
      </c>
      <c r="AD53" s="12">
        <f t="shared" si="15"/>
        <v>12344.49</v>
      </c>
      <c r="AE53" s="12">
        <f t="shared" si="15"/>
        <v>12323.18</v>
      </c>
      <c r="AF53" s="12">
        <f t="shared" si="15"/>
        <v>12291.56</v>
      </c>
      <c r="AG53" s="12">
        <f t="shared" si="15"/>
        <v>12270.25</v>
      </c>
      <c r="AH53" s="30">
        <f t="shared" si="15"/>
        <v>12227.630000000001</v>
      </c>
    </row>
    <row r="54" spans="1:35" s="18" customFormat="1" ht="15.95" customHeight="1" x14ac:dyDescent="0.2">
      <c r="A54" s="15"/>
      <c r="B54" s="13" t="s">
        <v>108</v>
      </c>
      <c r="C54" s="231">
        <v>4.8899999999999999E-2</v>
      </c>
      <c r="D54" s="22"/>
      <c r="E54" s="34"/>
      <c r="F54" s="22"/>
      <c r="G54" s="12"/>
      <c r="H54" s="12"/>
      <c r="I54" s="249"/>
      <c r="J54" s="250"/>
      <c r="K54" s="22">
        <f t="shared" ref="K54:R54" si="16">(IF(K40&lt;100%,0,K40*$C40)+IF(K41&lt;100%,0,K41*$C41)+IF(K42&lt;100%,0,K42*$C42)+IF(K43&lt;100%,0,K43*$C43)+IF(K44&lt;100%,0,K44*$C44)+IF(K45&lt;100%,0,K45*$C45)+IF(K46&lt;100%,0,K46*$C46)+IF(K47&lt;100%,0,K47*$C47)+IF(K48&lt;100%,0,K48*$C48)+IF(K49&lt;100%,0,K49*$C49)+IF(K50&lt;100%,0,K50*$C50)+IF(K51&lt;100%,0,K51*$C51)+IF(K52&lt;100%,0,K52*$C52))*$C54</f>
        <v>573.8904</v>
      </c>
      <c r="L54" s="12">
        <f t="shared" si="16"/>
        <v>573.8904</v>
      </c>
      <c r="M54" s="12">
        <f t="shared" si="16"/>
        <v>573.8904</v>
      </c>
      <c r="N54" s="12">
        <f t="shared" si="16"/>
        <v>523.47450000000003</v>
      </c>
      <c r="O54" s="12">
        <f t="shared" si="16"/>
        <v>523.47450000000003</v>
      </c>
      <c r="P54" s="12">
        <f t="shared" si="16"/>
        <v>523.47450000000003</v>
      </c>
      <c r="Q54" s="12">
        <f t="shared" si="16"/>
        <v>523.47450000000003</v>
      </c>
      <c r="R54" s="12">
        <f t="shared" si="16"/>
        <v>523.47450000000003</v>
      </c>
      <c r="S54" s="12">
        <f t="shared" ref="S54:AH54" si="17">(IF(S40&lt;100%,0,S40*$C40)+IF(S41&lt;100%,0,S41*$C41)+IF(S42&lt;100%,0,S42*$C42)+IF(S43&lt;100%,0,S43*$C43)+IF(S44&lt;100%,0,S44*$C44)+IF(S45&lt;100%,0,S45*$C45)+IF(S46&lt;100%,0,S46*$C46)+IF(S47&lt;100%,0,S47*$C47)+IF(S48&lt;100%,0,S48*$C48)+IF(S49&lt;100%,0,S49*$C49)+IF(S50&lt;100%,0,S50*$C50)+IF(S51&lt;100%,0,S51*$C51)+IF(S52&lt;100%,0,S52*$C52))*$C54</f>
        <v>523.47450000000003</v>
      </c>
      <c r="T54" s="12">
        <f t="shared" si="17"/>
        <v>523.47450000000003</v>
      </c>
      <c r="U54" s="12">
        <f t="shared" si="17"/>
        <v>523.47450000000003</v>
      </c>
      <c r="V54" s="12">
        <f t="shared" si="17"/>
        <v>523.47450000000003</v>
      </c>
      <c r="W54" s="12">
        <f t="shared" si="17"/>
        <v>523.47450000000003</v>
      </c>
      <c r="X54" s="12">
        <f t="shared" si="17"/>
        <v>523.47450000000003</v>
      </c>
      <c r="Y54" s="12">
        <f t="shared" si="17"/>
        <v>523.47450000000003</v>
      </c>
      <c r="Z54" s="12">
        <f t="shared" si="17"/>
        <v>523.47450000000003</v>
      </c>
      <c r="AA54" s="12">
        <f t="shared" si="17"/>
        <v>523.47450000000003</v>
      </c>
      <c r="AB54" s="12">
        <f t="shared" si="17"/>
        <v>523.47450000000003</v>
      </c>
      <c r="AC54" s="12">
        <f t="shared" si="17"/>
        <v>523.47450000000003</v>
      </c>
      <c r="AD54" s="12">
        <f t="shared" si="17"/>
        <v>523.47450000000003</v>
      </c>
      <c r="AE54" s="12">
        <f t="shared" si="17"/>
        <v>523.47450000000003</v>
      </c>
      <c r="AF54" s="12">
        <f t="shared" si="17"/>
        <v>523.47450000000003</v>
      </c>
      <c r="AG54" s="12">
        <f t="shared" si="17"/>
        <v>523.47450000000003</v>
      </c>
      <c r="AH54" s="30">
        <f t="shared" si="17"/>
        <v>523.47450000000003</v>
      </c>
      <c r="AI54" s="28"/>
    </row>
    <row r="55" spans="1:35" s="18" customFormat="1" ht="15.95" customHeight="1" x14ac:dyDescent="0.2">
      <c r="A55" s="15"/>
      <c r="B55" s="14" t="s">
        <v>106</v>
      </c>
      <c r="C55" s="232"/>
      <c r="D55" s="23">
        <f t="shared" ref="D55:AH55" si="18">D53-D54</f>
        <v>12693</v>
      </c>
      <c r="E55" s="35">
        <f t="shared" si="18"/>
        <v>12682</v>
      </c>
      <c r="F55" s="23">
        <f t="shared" si="18"/>
        <v>12682</v>
      </c>
      <c r="G55" s="17">
        <f t="shared" si="18"/>
        <v>12682</v>
      </c>
      <c r="H55" s="17">
        <f t="shared" si="18"/>
        <v>12671</v>
      </c>
      <c r="I55" s="251">
        <f t="shared" si="18"/>
        <v>12671</v>
      </c>
      <c r="J55" s="252">
        <f t="shared" si="18"/>
        <v>12671</v>
      </c>
      <c r="K55" s="23">
        <f t="shared" si="18"/>
        <v>12086.1096</v>
      </c>
      <c r="L55" s="17">
        <f t="shared" si="18"/>
        <v>12086.1096</v>
      </c>
      <c r="M55" s="17">
        <f t="shared" si="18"/>
        <v>12075.1096</v>
      </c>
      <c r="N55" s="17">
        <f t="shared" si="18"/>
        <v>12115.2155</v>
      </c>
      <c r="O55" s="17">
        <f t="shared" si="18"/>
        <v>12093.905500000001</v>
      </c>
      <c r="P55" s="17">
        <f t="shared" si="18"/>
        <v>12083.595499999999</v>
      </c>
      <c r="Q55" s="17">
        <f t="shared" si="18"/>
        <v>12062.2855</v>
      </c>
      <c r="R55" s="17">
        <f t="shared" si="18"/>
        <v>12051.9755</v>
      </c>
      <c r="S55" s="17">
        <f t="shared" si="18"/>
        <v>12030.665499999999</v>
      </c>
      <c r="T55" s="17">
        <f t="shared" si="18"/>
        <v>12020.3555</v>
      </c>
      <c r="U55" s="17">
        <f t="shared" si="18"/>
        <v>11999.0455</v>
      </c>
      <c r="V55" s="17">
        <f t="shared" si="18"/>
        <v>11988.735499999999</v>
      </c>
      <c r="W55" s="17">
        <f t="shared" si="18"/>
        <v>11957.1155</v>
      </c>
      <c r="X55" s="17">
        <f t="shared" si="18"/>
        <v>11946.805499999999</v>
      </c>
      <c r="Y55" s="17">
        <f t="shared" si="18"/>
        <v>11925.495500000001</v>
      </c>
      <c r="Z55" s="17">
        <f t="shared" si="18"/>
        <v>11904.8755</v>
      </c>
      <c r="AA55" s="17">
        <f t="shared" si="18"/>
        <v>11883.565500000001</v>
      </c>
      <c r="AB55" s="17">
        <f t="shared" si="18"/>
        <v>11862.9455</v>
      </c>
      <c r="AC55" s="17">
        <f t="shared" si="18"/>
        <v>11841.6355</v>
      </c>
      <c r="AD55" s="17">
        <f t="shared" si="18"/>
        <v>11821.0155</v>
      </c>
      <c r="AE55" s="17">
        <f t="shared" si="18"/>
        <v>11799.7055</v>
      </c>
      <c r="AF55" s="17">
        <f t="shared" si="18"/>
        <v>11768.085499999999</v>
      </c>
      <c r="AG55" s="17">
        <f t="shared" si="18"/>
        <v>11746.7755</v>
      </c>
      <c r="AH55" s="31">
        <f t="shared" si="18"/>
        <v>11704.155500000001</v>
      </c>
      <c r="AI55" s="28"/>
    </row>
    <row r="56" spans="1:35" s="1" customFormat="1" ht="15.95" customHeight="1" x14ac:dyDescent="0.2">
      <c r="A56" s="3"/>
      <c r="B56" s="7" t="s">
        <v>105</v>
      </c>
      <c r="C56" s="233">
        <f>SUM(C40:C52)</f>
        <v>12836</v>
      </c>
      <c r="D56" s="21"/>
      <c r="E56" s="33"/>
      <c r="F56" s="21"/>
      <c r="G56" s="5"/>
      <c r="H56" s="5"/>
      <c r="I56" s="247"/>
      <c r="J56" s="248"/>
      <c r="K56" s="21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227">
        <f>SUM(D55:AH55)/31</f>
        <v>12116.364009677416</v>
      </c>
      <c r="D57" s="21"/>
      <c r="E57" s="33"/>
      <c r="F57" s="21"/>
      <c r="G57" s="5"/>
      <c r="H57" s="5"/>
      <c r="I57" s="247"/>
      <c r="J57" s="248"/>
      <c r="K57" s="2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227"/>
      <c r="D58" s="21"/>
      <c r="E58" s="33"/>
      <c r="F58" s="21"/>
      <c r="G58" s="5"/>
      <c r="H58" s="5"/>
      <c r="I58" s="247"/>
      <c r="J58" s="248"/>
      <c r="K58" s="2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54">
        <v>1</v>
      </c>
      <c r="B59" s="55" t="s">
        <v>36</v>
      </c>
      <c r="C59" s="235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268">
        <v>0.97</v>
      </c>
      <c r="J59" s="267">
        <v>0.97</v>
      </c>
      <c r="K59" s="179">
        <v>0.95</v>
      </c>
      <c r="L59" s="60">
        <v>0.95</v>
      </c>
      <c r="M59" s="60">
        <v>0.94</v>
      </c>
      <c r="N59" s="60">
        <v>0.94</v>
      </c>
      <c r="O59" s="60">
        <v>0.94</v>
      </c>
      <c r="P59" s="60">
        <v>0.94</v>
      </c>
      <c r="Q59" s="60">
        <v>0.93</v>
      </c>
      <c r="R59" s="60">
        <v>0.93</v>
      </c>
      <c r="S59" s="60">
        <v>0.93</v>
      </c>
      <c r="T59" s="60">
        <v>0.93</v>
      </c>
      <c r="U59" s="60">
        <v>0.92</v>
      </c>
      <c r="V59" s="60">
        <v>0.92</v>
      </c>
      <c r="W59" s="60">
        <v>0.92</v>
      </c>
      <c r="X59" s="60">
        <v>0.92</v>
      </c>
      <c r="Y59" s="60">
        <v>0.91</v>
      </c>
      <c r="Z59" s="60">
        <v>0.91</v>
      </c>
      <c r="AA59" s="60">
        <v>0.91</v>
      </c>
      <c r="AB59" s="60">
        <v>0.91</v>
      </c>
      <c r="AC59" s="60">
        <v>0.9</v>
      </c>
      <c r="AD59" s="60">
        <v>0.9</v>
      </c>
      <c r="AE59" s="60">
        <v>0.9</v>
      </c>
      <c r="AF59" s="60">
        <v>0.89</v>
      </c>
      <c r="AG59" s="60">
        <v>0.89</v>
      </c>
      <c r="AH59" s="61">
        <v>0.89</v>
      </c>
    </row>
    <row r="60" spans="1:35" s="1" customFormat="1" ht="15.95" customHeight="1" x14ac:dyDescent="0.2">
      <c r="A60" s="54">
        <f t="shared" ref="A60:A72" si="19">+A59+1</f>
        <v>2</v>
      </c>
      <c r="B60" s="55" t="s">
        <v>38</v>
      </c>
      <c r="C60" s="235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268">
        <v>0.97</v>
      </c>
      <c r="J60" s="267">
        <v>0.97</v>
      </c>
      <c r="K60" s="179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9"/>
        <v>3</v>
      </c>
      <c r="B61" s="55" t="s">
        <v>39</v>
      </c>
      <c r="C61" s="235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268">
        <v>0.99</v>
      </c>
      <c r="J61" s="267">
        <v>0.99</v>
      </c>
      <c r="K61" s="179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9"/>
        <v>4</v>
      </c>
      <c r="B62" s="72" t="s">
        <v>40</v>
      </c>
      <c r="C62" s="228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264">
        <v>1</v>
      </c>
      <c r="J62" s="261">
        <v>1</v>
      </c>
      <c r="K62" s="179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9"/>
        <v>5</v>
      </c>
      <c r="B63" s="72" t="s">
        <v>41</v>
      </c>
      <c r="C63" s="228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264">
        <v>1</v>
      </c>
      <c r="J63" s="261">
        <v>1</v>
      </c>
      <c r="K63" s="64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54">
        <f t="shared" si="19"/>
        <v>6</v>
      </c>
      <c r="B64" s="55" t="s">
        <v>42</v>
      </c>
      <c r="C64" s="235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268">
        <v>0.97</v>
      </c>
      <c r="J64" s="267">
        <v>0.76</v>
      </c>
      <c r="K64" s="64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54">
        <f t="shared" si="19"/>
        <v>7</v>
      </c>
      <c r="B65" s="55" t="s">
        <v>43</v>
      </c>
      <c r="C65" s="235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264">
        <v>1</v>
      </c>
      <c r="J65" s="267">
        <v>0.88</v>
      </c>
      <c r="K65" s="64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9"/>
        <v>8</v>
      </c>
      <c r="B66" s="55" t="s">
        <v>44</v>
      </c>
      <c r="C66" s="235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268">
        <v>0.96</v>
      </c>
      <c r="J66" s="267">
        <v>0.96</v>
      </c>
      <c r="K66" s="179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60">
        <v>0.96</v>
      </c>
      <c r="AE66" s="60">
        <v>0.96</v>
      </c>
      <c r="AF66" s="60">
        <v>0.96</v>
      </c>
      <c r="AG66" s="60">
        <v>0.96</v>
      </c>
      <c r="AH66" s="62">
        <v>0.96</v>
      </c>
    </row>
    <row r="67" spans="1:35" s="1" customFormat="1" ht="15.95" customHeight="1" x14ac:dyDescent="0.2">
      <c r="A67" s="71">
        <f t="shared" si="19"/>
        <v>9</v>
      </c>
      <c r="B67" s="72" t="s">
        <v>45</v>
      </c>
      <c r="C67" s="228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264">
        <v>1</v>
      </c>
      <c r="J67" s="261">
        <v>1</v>
      </c>
      <c r="K67" s="64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0">
        <v>0.99</v>
      </c>
      <c r="V67" s="60">
        <v>0.99</v>
      </c>
      <c r="W67" s="60">
        <v>0.99</v>
      </c>
      <c r="X67" s="60">
        <v>0.98</v>
      </c>
      <c r="Y67" s="60">
        <v>0.98</v>
      </c>
      <c r="Z67" s="60">
        <v>0.98</v>
      </c>
      <c r="AA67" s="60">
        <v>0.97</v>
      </c>
      <c r="AB67" s="60">
        <v>0.97</v>
      </c>
      <c r="AC67" s="60">
        <v>0.97</v>
      </c>
      <c r="AD67" s="60">
        <v>0.96</v>
      </c>
      <c r="AE67" s="60">
        <v>0.96</v>
      </c>
      <c r="AF67" s="60">
        <v>0.96</v>
      </c>
      <c r="AG67" s="60">
        <v>0.95</v>
      </c>
      <c r="AH67" s="62">
        <v>0.95</v>
      </c>
    </row>
    <row r="68" spans="1:35" s="1" customFormat="1" ht="15.95" customHeight="1" x14ac:dyDescent="0.2">
      <c r="A68" s="71">
        <f t="shared" si="19"/>
        <v>10</v>
      </c>
      <c r="B68" s="72" t="s">
        <v>46</v>
      </c>
      <c r="C68" s="228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264">
        <v>1</v>
      </c>
      <c r="J68" s="261">
        <v>1</v>
      </c>
      <c r="K68" s="64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9"/>
        <v>11</v>
      </c>
      <c r="B69" s="72" t="s">
        <v>47</v>
      </c>
      <c r="C69" s="228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264">
        <v>1</v>
      </c>
      <c r="J69" s="261">
        <v>1</v>
      </c>
      <c r="K69" s="64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9"/>
        <v>12</v>
      </c>
      <c r="B70" s="72" t="s">
        <v>48</v>
      </c>
      <c r="C70" s="228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264">
        <v>1</v>
      </c>
      <c r="J70" s="261">
        <v>1</v>
      </c>
      <c r="K70" s="64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9"/>
        <v>13</v>
      </c>
      <c r="B71" s="72" t="s">
        <v>49</v>
      </c>
      <c r="C71" s="228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264">
        <v>1</v>
      </c>
      <c r="J71" s="261">
        <v>1</v>
      </c>
      <c r="K71" s="64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94">
        <f t="shared" si="19"/>
        <v>14</v>
      </c>
      <c r="B72" s="95" t="s">
        <v>50</v>
      </c>
      <c r="C72" s="236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269">
        <v>0</v>
      </c>
      <c r="J72" s="270">
        <v>0</v>
      </c>
      <c r="K72" s="221">
        <v>0</v>
      </c>
      <c r="L72" s="125">
        <v>0</v>
      </c>
      <c r="M72" s="125">
        <v>0</v>
      </c>
      <c r="N72" s="63">
        <v>0.2</v>
      </c>
      <c r="O72" s="63">
        <v>0.3</v>
      </c>
      <c r="P72" s="63">
        <v>0.5</v>
      </c>
      <c r="Q72" s="63">
        <v>0.9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230"/>
      <c r="D73" s="22">
        <f t="shared" ref="D73:AH73" si="20">(D59*$C59)+(D60*$C60)+(D61*$C61)+(D62*$C62)+(D63*$C63)+(D64*$C64)+(D65*$C65)+(D66*$C66)+(D67*$C67)+(D68*$C68)+(D69*$C69)+(D70*$C70)+(D71*$C71)+(D72*$C72)</f>
        <v>12066.880000000001</v>
      </c>
      <c r="E73" s="34">
        <f t="shared" si="20"/>
        <v>11995.42</v>
      </c>
      <c r="F73" s="22">
        <f t="shared" si="20"/>
        <v>11222.3</v>
      </c>
      <c r="G73" s="12">
        <f t="shared" si="20"/>
        <v>11222.3</v>
      </c>
      <c r="H73" s="12">
        <f t="shared" si="20"/>
        <v>11301.7</v>
      </c>
      <c r="I73" s="249">
        <f t="shared" si="20"/>
        <v>11312.86</v>
      </c>
      <c r="J73" s="250">
        <f t="shared" si="20"/>
        <v>11050.84</v>
      </c>
      <c r="K73" s="22">
        <f t="shared" si="20"/>
        <v>11302.84</v>
      </c>
      <c r="L73" s="12">
        <f t="shared" si="20"/>
        <v>11302.84</v>
      </c>
      <c r="M73" s="12">
        <f t="shared" si="20"/>
        <v>11291.5</v>
      </c>
      <c r="N73" s="12">
        <f t="shared" si="20"/>
        <v>11449.3</v>
      </c>
      <c r="O73" s="12">
        <f t="shared" si="20"/>
        <v>11528.2</v>
      </c>
      <c r="P73" s="12">
        <f t="shared" si="20"/>
        <v>11686</v>
      </c>
      <c r="Q73" s="12">
        <f t="shared" si="20"/>
        <v>11990.26</v>
      </c>
      <c r="R73" s="12">
        <f t="shared" si="20"/>
        <v>12069.16</v>
      </c>
      <c r="S73" s="12">
        <f t="shared" si="20"/>
        <v>12069.16</v>
      </c>
      <c r="T73" s="12">
        <f t="shared" si="20"/>
        <v>12069.16</v>
      </c>
      <c r="U73" s="12">
        <f t="shared" si="20"/>
        <v>12047.04</v>
      </c>
      <c r="V73" s="12">
        <f t="shared" si="20"/>
        <v>12047.04</v>
      </c>
      <c r="W73" s="12">
        <f t="shared" si="20"/>
        <v>12047.04</v>
      </c>
      <c r="X73" s="12">
        <f t="shared" si="20"/>
        <v>12036.26</v>
      </c>
      <c r="Y73" s="12">
        <f t="shared" si="20"/>
        <v>12024.92</v>
      </c>
      <c r="Z73" s="12">
        <f t="shared" si="20"/>
        <v>12024.92</v>
      </c>
      <c r="AA73" s="12">
        <f t="shared" si="20"/>
        <v>12014.140000000001</v>
      </c>
      <c r="AB73" s="12">
        <f t="shared" si="20"/>
        <v>12014.140000000001</v>
      </c>
      <c r="AC73" s="12">
        <f t="shared" si="20"/>
        <v>12002.800000000001</v>
      </c>
      <c r="AD73" s="12">
        <f t="shared" si="20"/>
        <v>11992.02</v>
      </c>
      <c r="AE73" s="12">
        <f t="shared" si="20"/>
        <v>11992.02</v>
      </c>
      <c r="AF73" s="12">
        <f t="shared" si="20"/>
        <v>11980.68</v>
      </c>
      <c r="AG73" s="12">
        <f t="shared" si="20"/>
        <v>11969.9</v>
      </c>
      <c r="AH73" s="30">
        <f t="shared" si="20"/>
        <v>11969.9</v>
      </c>
    </row>
    <row r="74" spans="1:35" s="18" customFormat="1" ht="15.95" customHeight="1" x14ac:dyDescent="0.2">
      <c r="A74" s="15"/>
      <c r="B74" s="13" t="s">
        <v>108</v>
      </c>
      <c r="C74" s="231">
        <v>2.8400000000000002E-2</v>
      </c>
      <c r="D74" s="22"/>
      <c r="E74" s="34"/>
      <c r="F74" s="22"/>
      <c r="G74" s="12"/>
      <c r="H74" s="12"/>
      <c r="I74" s="249"/>
      <c r="J74" s="250"/>
      <c r="K74" s="22">
        <f t="shared" ref="K74:R74" si="21">(IF(K59&lt;100%,0,K59*$C59)+IF(K60&lt;100%,0,K60*$C60)+IF(K61&lt;100%,0,K61*$C61)+IF(K62&lt;100%,0,K62*$C62)+IF(K63&lt;100%,0,K63*$C63)+IF(K64&lt;100%,0,K64*$C64)+IF(K65&lt;100%,0,K65*$C65)+IF(K66&lt;96%,0,K66*$C66)+IF(K67&lt;100%,0,K67*$C67)+IF(K68&lt;100%,0,K68*$C68)+IF(K69&lt;100%,0,K69*$C69)+IF(K70&lt;100%,0,K70*$C70)+IF(K71&lt;100%,0,K71*$C71)+IF(K72&lt;100%,0,K72*$C72))*$C74</f>
        <v>196.41099200000002</v>
      </c>
      <c r="L74" s="12">
        <f t="shared" si="21"/>
        <v>196.41099200000002</v>
      </c>
      <c r="M74" s="12">
        <f t="shared" si="21"/>
        <v>196.41099200000002</v>
      </c>
      <c r="N74" s="12">
        <f t="shared" si="21"/>
        <v>196.41099200000002</v>
      </c>
      <c r="O74" s="12">
        <f t="shared" si="21"/>
        <v>196.41099200000002</v>
      </c>
      <c r="P74" s="12">
        <f t="shared" si="21"/>
        <v>196.41099200000002</v>
      </c>
      <c r="Q74" s="12">
        <f t="shared" si="21"/>
        <v>196.41099200000002</v>
      </c>
      <c r="R74" s="12">
        <f t="shared" si="21"/>
        <v>218.81859200000002</v>
      </c>
      <c r="S74" s="12">
        <f t="shared" ref="S74:AH74" si="22">(IF(S59&lt;100%,0,S59*$C59)+IF(S60&lt;100%,0,S60*$C60)+IF(S61&lt;100%,0,S61*$C61)+IF(S62&lt;100%,0,S62*$C62)+IF(S63&lt;100%,0,S63*$C63)+IF(S64&lt;100%,0,S64*$C64)+IF(S65&lt;100%,0,S65*$C65)+IF(S66&lt;96%,0,S66*$C66)+IF(S67&lt;100%,0,S67*$C67)+IF(S68&lt;100%,0,S68*$C68)+IF(S69&lt;100%,0,S69*$C69)+IF(S70&lt;100%,0,S70*$C70)+IF(S71&lt;100%,0,S71*$C71)+IF(S72&lt;100%,0,S72*$C72))*$C74</f>
        <v>218.81859200000002</v>
      </c>
      <c r="T74" s="12">
        <f t="shared" si="22"/>
        <v>218.81859200000002</v>
      </c>
      <c r="U74" s="12">
        <f t="shared" si="22"/>
        <v>188.20339200000001</v>
      </c>
      <c r="V74" s="12">
        <f t="shared" si="22"/>
        <v>188.20339200000001</v>
      </c>
      <c r="W74" s="12">
        <f t="shared" si="22"/>
        <v>188.20339200000001</v>
      </c>
      <c r="X74" s="12">
        <f t="shared" si="22"/>
        <v>188.20339200000001</v>
      </c>
      <c r="Y74" s="12">
        <f t="shared" si="22"/>
        <v>188.20339200000001</v>
      </c>
      <c r="Z74" s="12">
        <f t="shared" si="22"/>
        <v>188.20339200000001</v>
      </c>
      <c r="AA74" s="12">
        <f t="shared" si="22"/>
        <v>188.20339200000001</v>
      </c>
      <c r="AB74" s="12">
        <f t="shared" si="22"/>
        <v>188.20339200000001</v>
      </c>
      <c r="AC74" s="12">
        <f t="shared" si="22"/>
        <v>188.20339200000001</v>
      </c>
      <c r="AD74" s="12">
        <f t="shared" si="22"/>
        <v>188.20339200000001</v>
      </c>
      <c r="AE74" s="12">
        <f t="shared" si="22"/>
        <v>188.20339200000001</v>
      </c>
      <c r="AF74" s="12">
        <f t="shared" si="22"/>
        <v>188.20339200000001</v>
      </c>
      <c r="AG74" s="12">
        <f t="shared" si="22"/>
        <v>188.20339200000001</v>
      </c>
      <c r="AH74" s="30">
        <f t="shared" si="22"/>
        <v>188.20339200000001</v>
      </c>
      <c r="AI74" s="28"/>
    </row>
    <row r="75" spans="1:35" s="18" customFormat="1" ht="15.95" customHeight="1" x14ac:dyDescent="0.2">
      <c r="A75" s="15"/>
      <c r="B75" s="14" t="s">
        <v>106</v>
      </c>
      <c r="C75" s="232"/>
      <c r="D75" s="23">
        <f t="shared" ref="D75:AH75" si="23">D73-D74</f>
        <v>12066.880000000001</v>
      </c>
      <c r="E75" s="35">
        <f t="shared" si="23"/>
        <v>11995.42</v>
      </c>
      <c r="F75" s="23">
        <f t="shared" si="23"/>
        <v>11222.3</v>
      </c>
      <c r="G75" s="17">
        <f t="shared" si="23"/>
        <v>11222.3</v>
      </c>
      <c r="H75" s="17">
        <f t="shared" si="23"/>
        <v>11301.7</v>
      </c>
      <c r="I75" s="251">
        <f t="shared" si="23"/>
        <v>11312.86</v>
      </c>
      <c r="J75" s="252">
        <f t="shared" si="23"/>
        <v>11050.84</v>
      </c>
      <c r="K75" s="23">
        <f t="shared" si="23"/>
        <v>11106.429008000001</v>
      </c>
      <c r="L75" s="17">
        <f t="shared" si="23"/>
        <v>11106.429008000001</v>
      </c>
      <c r="M75" s="17">
        <f t="shared" si="23"/>
        <v>11095.089008000001</v>
      </c>
      <c r="N75" s="17">
        <f t="shared" si="23"/>
        <v>11252.889008</v>
      </c>
      <c r="O75" s="17">
        <f t="shared" si="23"/>
        <v>11331.789008000002</v>
      </c>
      <c r="P75" s="17">
        <f t="shared" si="23"/>
        <v>11489.589008000001</v>
      </c>
      <c r="Q75" s="17">
        <f t="shared" si="23"/>
        <v>11793.849008000001</v>
      </c>
      <c r="R75" s="17">
        <f t="shared" si="23"/>
        <v>11850.341408</v>
      </c>
      <c r="S75" s="17">
        <f t="shared" si="23"/>
        <v>11850.341408</v>
      </c>
      <c r="T75" s="17">
        <f t="shared" si="23"/>
        <v>11850.341408</v>
      </c>
      <c r="U75" s="17">
        <f t="shared" si="23"/>
        <v>11858.836608000001</v>
      </c>
      <c r="V75" s="17">
        <f t="shared" si="23"/>
        <v>11858.836608000001</v>
      </c>
      <c r="W75" s="17">
        <f t="shared" si="23"/>
        <v>11858.836608000001</v>
      </c>
      <c r="X75" s="17">
        <f t="shared" si="23"/>
        <v>11848.056608000001</v>
      </c>
      <c r="Y75" s="17">
        <f t="shared" si="23"/>
        <v>11836.716608000001</v>
      </c>
      <c r="Z75" s="17">
        <f t="shared" si="23"/>
        <v>11836.716608000001</v>
      </c>
      <c r="AA75" s="17">
        <f t="shared" si="23"/>
        <v>11825.936608000002</v>
      </c>
      <c r="AB75" s="17">
        <f t="shared" si="23"/>
        <v>11825.936608000002</v>
      </c>
      <c r="AC75" s="17">
        <f t="shared" si="23"/>
        <v>11814.596608000002</v>
      </c>
      <c r="AD75" s="17">
        <f t="shared" si="23"/>
        <v>11803.816608000001</v>
      </c>
      <c r="AE75" s="17">
        <f t="shared" si="23"/>
        <v>11803.816608000001</v>
      </c>
      <c r="AF75" s="17">
        <f t="shared" si="23"/>
        <v>11792.476608000001</v>
      </c>
      <c r="AG75" s="17">
        <f t="shared" si="23"/>
        <v>11781.696608</v>
      </c>
      <c r="AH75" s="31">
        <f t="shared" si="23"/>
        <v>11781.696608</v>
      </c>
      <c r="AI75" s="28"/>
    </row>
    <row r="76" spans="1:35" s="1" customFormat="1" ht="15.95" customHeight="1" x14ac:dyDescent="0.2">
      <c r="A76" s="3"/>
      <c r="B76" s="7" t="s">
        <v>105</v>
      </c>
      <c r="C76" s="233">
        <f>SUM(C59:C72)</f>
        <v>12225</v>
      </c>
      <c r="D76" s="21"/>
      <c r="E76" s="33"/>
      <c r="F76" s="21"/>
      <c r="G76" s="5"/>
      <c r="H76" s="5"/>
      <c r="I76" s="247"/>
      <c r="J76" s="248"/>
      <c r="K76" s="2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227">
        <f>SUM(D75:AH75)/31</f>
        <v>11626.689025548394</v>
      </c>
      <c r="D77" s="21"/>
      <c r="E77" s="33"/>
      <c r="F77" s="21"/>
      <c r="G77" s="5"/>
      <c r="H77" s="5"/>
      <c r="I77" s="247"/>
      <c r="J77" s="248"/>
      <c r="K77" s="2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227"/>
      <c r="D78" s="21"/>
      <c r="E78" s="33"/>
      <c r="F78" s="21"/>
      <c r="G78" s="5"/>
      <c r="H78" s="5"/>
      <c r="I78" s="247"/>
      <c r="J78" s="248"/>
      <c r="K78" s="2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54">
        <v>1</v>
      </c>
      <c r="B79" s="55" t="s">
        <v>51</v>
      </c>
      <c r="C79" s="235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264">
        <v>1</v>
      </c>
      <c r="J79" s="267">
        <v>0.75</v>
      </c>
      <c r="K79" s="64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228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264">
        <v>1</v>
      </c>
      <c r="J80" s="261">
        <v>1</v>
      </c>
      <c r="K80" s="64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228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264">
        <v>1</v>
      </c>
      <c r="J81" s="261">
        <v>1</v>
      </c>
      <c r="K81" s="64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54">
        <f>+A81+1</f>
        <v>4</v>
      </c>
      <c r="B82" s="55" t="s">
        <v>55</v>
      </c>
      <c r="C82" s="235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268">
        <v>0.6</v>
      </c>
      <c r="J82" s="267">
        <v>0.9</v>
      </c>
      <c r="K82" s="64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92">
        <f>+A82+1</f>
        <v>5</v>
      </c>
      <c r="B83" s="93" t="s">
        <v>56</v>
      </c>
      <c r="C83" s="229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266">
        <v>0</v>
      </c>
      <c r="J83" s="262">
        <v>0</v>
      </c>
      <c r="K83" s="240">
        <v>0</v>
      </c>
      <c r="L83" s="60">
        <v>0.2</v>
      </c>
      <c r="M83" s="60">
        <v>0.3</v>
      </c>
      <c r="N83" s="60">
        <v>0.7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234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265">
        <v>1</v>
      </c>
      <c r="J84" s="263">
        <v>1</v>
      </c>
      <c r="K84" s="67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230"/>
      <c r="D85" s="22">
        <f t="shared" ref="D85:AH85" si="24">(D79*$C79)+(D80*$C80)+(D81*$C81)+(D82*$C82)+(D83*$C83)+(D84*$C84)</f>
        <v>3388</v>
      </c>
      <c r="E85" s="34">
        <f t="shared" si="24"/>
        <v>2920</v>
      </c>
      <c r="F85" s="22">
        <f t="shared" si="24"/>
        <v>2920</v>
      </c>
      <c r="G85" s="12">
        <f t="shared" si="24"/>
        <v>2920</v>
      </c>
      <c r="H85" s="12">
        <f t="shared" si="24"/>
        <v>2680</v>
      </c>
      <c r="I85" s="249">
        <f t="shared" si="24"/>
        <v>2680</v>
      </c>
      <c r="J85" s="250">
        <f t="shared" si="24"/>
        <v>2669</v>
      </c>
      <c r="K85" s="22">
        <f t="shared" si="24"/>
        <v>2920</v>
      </c>
      <c r="L85" s="12">
        <f t="shared" si="24"/>
        <v>3028</v>
      </c>
      <c r="M85" s="12">
        <f t="shared" si="24"/>
        <v>3082</v>
      </c>
      <c r="N85" s="12">
        <f t="shared" si="24"/>
        <v>3298</v>
      </c>
      <c r="O85" s="12">
        <f t="shared" si="24"/>
        <v>3460</v>
      </c>
      <c r="P85" s="12">
        <f t="shared" si="24"/>
        <v>3460</v>
      </c>
      <c r="Q85" s="12">
        <f t="shared" si="24"/>
        <v>3460</v>
      </c>
      <c r="R85" s="12">
        <f t="shared" si="24"/>
        <v>3460</v>
      </c>
      <c r="S85" s="12">
        <f t="shared" si="24"/>
        <v>3460</v>
      </c>
      <c r="T85" s="12">
        <f t="shared" si="24"/>
        <v>3460</v>
      </c>
      <c r="U85" s="12">
        <f t="shared" si="24"/>
        <v>3460</v>
      </c>
      <c r="V85" s="12">
        <f t="shared" si="24"/>
        <v>3460</v>
      </c>
      <c r="W85" s="12">
        <f t="shared" si="24"/>
        <v>3460</v>
      </c>
      <c r="X85" s="12">
        <f t="shared" si="24"/>
        <v>3460</v>
      </c>
      <c r="Y85" s="12">
        <f t="shared" si="24"/>
        <v>3460</v>
      </c>
      <c r="Z85" s="12">
        <f t="shared" si="24"/>
        <v>3460</v>
      </c>
      <c r="AA85" s="12">
        <f t="shared" si="24"/>
        <v>3460</v>
      </c>
      <c r="AB85" s="12">
        <f t="shared" si="24"/>
        <v>3460</v>
      </c>
      <c r="AC85" s="12">
        <f t="shared" si="24"/>
        <v>3460</v>
      </c>
      <c r="AD85" s="12">
        <f t="shared" si="24"/>
        <v>3460</v>
      </c>
      <c r="AE85" s="12">
        <f t="shared" si="24"/>
        <v>3460</v>
      </c>
      <c r="AF85" s="12">
        <f t="shared" si="24"/>
        <v>3460</v>
      </c>
      <c r="AG85" s="12">
        <f t="shared" si="24"/>
        <v>3460</v>
      </c>
      <c r="AH85" s="30">
        <f t="shared" si="24"/>
        <v>3460</v>
      </c>
    </row>
    <row r="86" spans="1:35" s="18" customFormat="1" ht="15.95" customHeight="1" x14ac:dyDescent="0.2">
      <c r="A86" s="15"/>
      <c r="B86" s="13" t="s">
        <v>108</v>
      </c>
      <c r="C86" s="231">
        <v>2.3699999999999999E-2</v>
      </c>
      <c r="D86" s="22"/>
      <c r="E86" s="34"/>
      <c r="F86" s="22"/>
      <c r="G86" s="12"/>
      <c r="H86" s="12"/>
      <c r="I86" s="249"/>
      <c r="J86" s="250"/>
      <c r="K86" s="22">
        <f t="shared" ref="K86:R86" si="25">(IF(K79&lt;100%,0,K79*$C79)+IF(K80&lt;100%,0,K80*$C80)+IF(K81&lt;100%,0,K81*$C81)+IF(K82&lt;100%,0,K82*$C82)+IF(K83&lt;100%,0,K83*$C83)+IF(K84&lt;100%,0,K84*$C84))*$C86</f>
        <v>69.203999999999994</v>
      </c>
      <c r="L86" s="12">
        <f t="shared" si="25"/>
        <v>69.203999999999994</v>
      </c>
      <c r="M86" s="12">
        <f t="shared" si="25"/>
        <v>69.203999999999994</v>
      </c>
      <c r="N86" s="12">
        <f t="shared" si="25"/>
        <v>69.203999999999994</v>
      </c>
      <c r="O86" s="12">
        <f t="shared" si="25"/>
        <v>82.001999999999995</v>
      </c>
      <c r="P86" s="12">
        <f t="shared" si="25"/>
        <v>82.001999999999995</v>
      </c>
      <c r="Q86" s="12">
        <f t="shared" si="25"/>
        <v>82.001999999999995</v>
      </c>
      <c r="R86" s="12">
        <f t="shared" si="25"/>
        <v>82.001999999999995</v>
      </c>
      <c r="S86" s="12">
        <f t="shared" ref="S86:AH86" si="26">(IF(S79&lt;100%,0,S79*$C79)+IF(S80&lt;100%,0,S80*$C80)+IF(S81&lt;100%,0,S81*$C81)+IF(S82&lt;100%,0,S82*$C82)+IF(S83&lt;100%,0,S83*$C83)+IF(S84&lt;100%,0,S84*$C84))*$C86</f>
        <v>82.001999999999995</v>
      </c>
      <c r="T86" s="12">
        <f t="shared" si="26"/>
        <v>82.001999999999995</v>
      </c>
      <c r="U86" s="12">
        <f t="shared" si="26"/>
        <v>82.001999999999995</v>
      </c>
      <c r="V86" s="12">
        <f t="shared" si="26"/>
        <v>82.001999999999995</v>
      </c>
      <c r="W86" s="12">
        <f t="shared" si="26"/>
        <v>82.001999999999995</v>
      </c>
      <c r="X86" s="12">
        <f t="shared" si="26"/>
        <v>82.001999999999995</v>
      </c>
      <c r="Y86" s="12">
        <f t="shared" si="26"/>
        <v>82.001999999999995</v>
      </c>
      <c r="Z86" s="12">
        <f t="shared" si="26"/>
        <v>82.001999999999995</v>
      </c>
      <c r="AA86" s="12">
        <f t="shared" si="26"/>
        <v>82.001999999999995</v>
      </c>
      <c r="AB86" s="12">
        <f t="shared" si="26"/>
        <v>82.001999999999995</v>
      </c>
      <c r="AC86" s="12">
        <f t="shared" si="26"/>
        <v>82.001999999999995</v>
      </c>
      <c r="AD86" s="12">
        <f t="shared" si="26"/>
        <v>82.001999999999995</v>
      </c>
      <c r="AE86" s="12">
        <f t="shared" si="26"/>
        <v>82.001999999999995</v>
      </c>
      <c r="AF86" s="12">
        <f t="shared" si="26"/>
        <v>82.001999999999995</v>
      </c>
      <c r="AG86" s="12">
        <f t="shared" si="26"/>
        <v>82.001999999999995</v>
      </c>
      <c r="AH86" s="30">
        <f t="shared" si="26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232"/>
      <c r="D87" s="23">
        <f t="shared" ref="D87:AH87" si="27">D85-D86</f>
        <v>3388</v>
      </c>
      <c r="E87" s="35">
        <f t="shared" si="27"/>
        <v>2920</v>
      </c>
      <c r="F87" s="23">
        <f t="shared" si="27"/>
        <v>2920</v>
      </c>
      <c r="G87" s="17">
        <f t="shared" si="27"/>
        <v>2920</v>
      </c>
      <c r="H87" s="17">
        <f t="shared" si="27"/>
        <v>2680</v>
      </c>
      <c r="I87" s="251">
        <f t="shared" si="27"/>
        <v>2680</v>
      </c>
      <c r="J87" s="252">
        <f t="shared" si="27"/>
        <v>2669</v>
      </c>
      <c r="K87" s="23">
        <f t="shared" si="27"/>
        <v>2850.7959999999998</v>
      </c>
      <c r="L87" s="17">
        <f t="shared" si="27"/>
        <v>2958.7959999999998</v>
      </c>
      <c r="M87" s="17">
        <f t="shared" si="27"/>
        <v>3012.7959999999998</v>
      </c>
      <c r="N87" s="17">
        <f t="shared" si="27"/>
        <v>3228.7959999999998</v>
      </c>
      <c r="O87" s="17">
        <f t="shared" si="27"/>
        <v>3377.998</v>
      </c>
      <c r="P87" s="17">
        <f t="shared" si="27"/>
        <v>3377.998</v>
      </c>
      <c r="Q87" s="17">
        <f t="shared" si="27"/>
        <v>3377.998</v>
      </c>
      <c r="R87" s="17">
        <f t="shared" si="27"/>
        <v>3377.998</v>
      </c>
      <c r="S87" s="17">
        <f t="shared" si="27"/>
        <v>3377.998</v>
      </c>
      <c r="T87" s="17">
        <f t="shared" si="27"/>
        <v>3377.998</v>
      </c>
      <c r="U87" s="17">
        <f t="shared" si="27"/>
        <v>3377.998</v>
      </c>
      <c r="V87" s="17">
        <f t="shared" si="27"/>
        <v>3377.998</v>
      </c>
      <c r="W87" s="17">
        <f t="shared" si="27"/>
        <v>3377.998</v>
      </c>
      <c r="X87" s="17">
        <f t="shared" si="27"/>
        <v>3377.998</v>
      </c>
      <c r="Y87" s="17">
        <f t="shared" si="27"/>
        <v>3377.998</v>
      </c>
      <c r="Z87" s="17">
        <f t="shared" si="27"/>
        <v>3377.998</v>
      </c>
      <c r="AA87" s="17">
        <f t="shared" si="27"/>
        <v>3377.998</v>
      </c>
      <c r="AB87" s="17">
        <f t="shared" si="27"/>
        <v>3377.998</v>
      </c>
      <c r="AC87" s="17">
        <f t="shared" si="27"/>
        <v>3377.998</v>
      </c>
      <c r="AD87" s="17">
        <f t="shared" si="27"/>
        <v>3377.998</v>
      </c>
      <c r="AE87" s="17">
        <f t="shared" si="27"/>
        <v>3377.998</v>
      </c>
      <c r="AF87" s="17">
        <f t="shared" si="27"/>
        <v>3377.998</v>
      </c>
      <c r="AG87" s="17">
        <f t="shared" si="27"/>
        <v>3377.998</v>
      </c>
      <c r="AH87" s="31">
        <f t="shared" si="27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233">
        <f>SUM(C79:C84)</f>
        <v>3460</v>
      </c>
      <c r="D88" s="21"/>
      <c r="E88" s="33"/>
      <c r="F88" s="21"/>
      <c r="G88" s="5"/>
      <c r="H88" s="5"/>
      <c r="I88" s="247"/>
      <c r="J88" s="248"/>
      <c r="K88" s="2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227">
        <f>SUM(D87:AH87)/31</f>
        <v>3218.9723870967759</v>
      </c>
      <c r="D89" s="21"/>
      <c r="E89" s="33"/>
      <c r="F89" s="21"/>
      <c r="G89" s="5"/>
      <c r="H89" s="5"/>
      <c r="I89" s="247"/>
      <c r="J89" s="248"/>
      <c r="K89" s="2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227"/>
      <c r="D90" s="21"/>
      <c r="E90" s="33"/>
      <c r="F90" s="21"/>
      <c r="G90" s="5"/>
      <c r="H90" s="5"/>
      <c r="I90" s="247"/>
      <c r="J90" s="248"/>
      <c r="K90" s="2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54">
        <v>1</v>
      </c>
      <c r="B91" s="55" t="s">
        <v>58</v>
      </c>
      <c r="C91" s="235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264">
        <v>1</v>
      </c>
      <c r="J91" s="267">
        <v>0.98</v>
      </c>
      <c r="K91" s="64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228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264">
        <v>1</v>
      </c>
      <c r="J92" s="261">
        <v>1</v>
      </c>
      <c r="K92" s="64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228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264">
        <v>1</v>
      </c>
      <c r="J93" s="261">
        <v>1</v>
      </c>
      <c r="K93" s="64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228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264">
        <v>1</v>
      </c>
      <c r="J94" s="261">
        <v>1</v>
      </c>
      <c r="K94" s="64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234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265">
        <v>1</v>
      </c>
      <c r="J95" s="263">
        <v>1</v>
      </c>
      <c r="K95" s="69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230"/>
      <c r="D96" s="22">
        <f>(D91*$C91)+(D92*$C92)+(D93*$C93)+(D94*$C94)+(D95*$C95)</f>
        <v>4355</v>
      </c>
      <c r="E96" s="42">
        <f t="shared" ref="E96:AH96" si="28">(E91*$C91)+(E92*$C92)+(E93*$C93)+(E94*$C94)+(E95*$C95)</f>
        <v>4355</v>
      </c>
      <c r="F96" s="41">
        <f t="shared" si="28"/>
        <v>4355</v>
      </c>
      <c r="G96" s="39">
        <f t="shared" si="28"/>
        <v>4355</v>
      </c>
      <c r="H96" s="39">
        <f t="shared" si="28"/>
        <v>4355</v>
      </c>
      <c r="I96" s="253">
        <f t="shared" si="28"/>
        <v>4355</v>
      </c>
      <c r="J96" s="254">
        <f t="shared" si="28"/>
        <v>4337.6000000000004</v>
      </c>
      <c r="K96" s="41">
        <f t="shared" si="28"/>
        <v>4355</v>
      </c>
      <c r="L96" s="39">
        <f t="shared" si="28"/>
        <v>4355</v>
      </c>
      <c r="M96" s="39">
        <f t="shared" si="28"/>
        <v>4355</v>
      </c>
      <c r="N96" s="39">
        <f t="shared" si="28"/>
        <v>4355</v>
      </c>
      <c r="O96" s="39">
        <f t="shared" si="28"/>
        <v>4355</v>
      </c>
      <c r="P96" s="39">
        <f t="shared" si="28"/>
        <v>4355</v>
      </c>
      <c r="Q96" s="39">
        <f t="shared" si="28"/>
        <v>4355</v>
      </c>
      <c r="R96" s="39">
        <f t="shared" si="28"/>
        <v>4355</v>
      </c>
      <c r="S96" s="39">
        <f t="shared" si="28"/>
        <v>4355</v>
      </c>
      <c r="T96" s="39">
        <f t="shared" si="28"/>
        <v>4355</v>
      </c>
      <c r="U96" s="39">
        <f t="shared" si="28"/>
        <v>4355</v>
      </c>
      <c r="V96" s="39">
        <f t="shared" si="28"/>
        <v>4355</v>
      </c>
      <c r="W96" s="39">
        <f t="shared" si="28"/>
        <v>4355</v>
      </c>
      <c r="X96" s="39">
        <f t="shared" si="28"/>
        <v>4355</v>
      </c>
      <c r="Y96" s="39">
        <f t="shared" si="28"/>
        <v>4355</v>
      </c>
      <c r="Z96" s="39">
        <f t="shared" si="28"/>
        <v>4355</v>
      </c>
      <c r="AA96" s="39">
        <f t="shared" si="28"/>
        <v>4355</v>
      </c>
      <c r="AB96" s="39">
        <f t="shared" si="28"/>
        <v>4355</v>
      </c>
      <c r="AC96" s="39">
        <f t="shared" si="28"/>
        <v>4355</v>
      </c>
      <c r="AD96" s="39">
        <f t="shared" si="28"/>
        <v>4355</v>
      </c>
      <c r="AE96" s="39">
        <f t="shared" si="28"/>
        <v>4355</v>
      </c>
      <c r="AF96" s="39">
        <f t="shared" si="28"/>
        <v>4355</v>
      </c>
      <c r="AG96" s="39">
        <f t="shared" si="28"/>
        <v>4355</v>
      </c>
      <c r="AH96" s="40">
        <f t="shared" si="28"/>
        <v>4355</v>
      </c>
    </row>
    <row r="97" spans="1:35" s="18" customFormat="1" ht="15.95" customHeight="1" x14ac:dyDescent="0.2">
      <c r="A97" s="15"/>
      <c r="B97" s="13" t="s">
        <v>108</v>
      </c>
      <c r="C97" s="231">
        <v>2.0799999999999999E-2</v>
      </c>
      <c r="D97" s="22"/>
      <c r="E97" s="34"/>
      <c r="F97" s="22"/>
      <c r="G97" s="12"/>
      <c r="H97" s="12"/>
      <c r="I97" s="249"/>
      <c r="J97" s="250"/>
      <c r="K97" s="22">
        <f t="shared" ref="K97:R97" si="29">(IF(K91&lt;100%,0,K91*$C91)+IF(K92&lt;100%,0,K92*$C92)+IF(K93&lt;100%,0,K93*$C93)+IF(K94&lt;100%,0,K94*$C94)+IF(K95&lt;100%,0,K95*$C95))*$C97</f>
        <v>90.583999999999989</v>
      </c>
      <c r="L97" s="12">
        <f t="shared" si="29"/>
        <v>90.583999999999989</v>
      </c>
      <c r="M97" s="12">
        <f t="shared" si="29"/>
        <v>90.583999999999989</v>
      </c>
      <c r="N97" s="12">
        <f t="shared" si="29"/>
        <v>90.583999999999989</v>
      </c>
      <c r="O97" s="12">
        <f t="shared" si="29"/>
        <v>90.583999999999989</v>
      </c>
      <c r="P97" s="12">
        <f t="shared" si="29"/>
        <v>90.583999999999989</v>
      </c>
      <c r="Q97" s="12">
        <f t="shared" si="29"/>
        <v>90.583999999999989</v>
      </c>
      <c r="R97" s="12">
        <f t="shared" si="29"/>
        <v>90.583999999999989</v>
      </c>
      <c r="S97" s="12">
        <f t="shared" ref="S97:AH97" si="30">(IF(S91&lt;100%,0,S91*$C91)+IF(S92&lt;100%,0,S92*$C92)+IF(S93&lt;100%,0,S93*$C93)+IF(S94&lt;100%,0,S94*$C94)+IF(S95&lt;100%,0,S95*$C95))*$C97</f>
        <v>90.583999999999989</v>
      </c>
      <c r="T97" s="12">
        <f t="shared" si="30"/>
        <v>90.583999999999989</v>
      </c>
      <c r="U97" s="12">
        <f t="shared" si="30"/>
        <v>90.583999999999989</v>
      </c>
      <c r="V97" s="12">
        <f t="shared" si="30"/>
        <v>90.583999999999989</v>
      </c>
      <c r="W97" s="12">
        <f t="shared" si="30"/>
        <v>90.583999999999989</v>
      </c>
      <c r="X97" s="12">
        <f t="shared" si="30"/>
        <v>90.583999999999989</v>
      </c>
      <c r="Y97" s="12">
        <f t="shared" si="30"/>
        <v>90.583999999999989</v>
      </c>
      <c r="Z97" s="12">
        <f t="shared" si="30"/>
        <v>90.583999999999989</v>
      </c>
      <c r="AA97" s="12">
        <f t="shared" si="30"/>
        <v>90.583999999999989</v>
      </c>
      <c r="AB97" s="12">
        <f t="shared" si="30"/>
        <v>90.583999999999989</v>
      </c>
      <c r="AC97" s="12">
        <f t="shared" si="30"/>
        <v>90.583999999999989</v>
      </c>
      <c r="AD97" s="12">
        <f t="shared" si="30"/>
        <v>90.583999999999989</v>
      </c>
      <c r="AE97" s="12">
        <f t="shared" si="30"/>
        <v>90.583999999999989</v>
      </c>
      <c r="AF97" s="12">
        <f t="shared" si="30"/>
        <v>90.583999999999989</v>
      </c>
      <c r="AG97" s="12">
        <f t="shared" si="30"/>
        <v>90.583999999999989</v>
      </c>
      <c r="AH97" s="30">
        <f t="shared" si="30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232"/>
      <c r="D98" s="23">
        <f t="shared" ref="D98:AH98" si="31">D96-D97</f>
        <v>4355</v>
      </c>
      <c r="E98" s="35">
        <f t="shared" si="31"/>
        <v>4355</v>
      </c>
      <c r="F98" s="23">
        <f t="shared" si="31"/>
        <v>4355</v>
      </c>
      <c r="G98" s="17">
        <f t="shared" si="31"/>
        <v>4355</v>
      </c>
      <c r="H98" s="17">
        <f t="shared" si="31"/>
        <v>4355</v>
      </c>
      <c r="I98" s="251">
        <f t="shared" si="31"/>
        <v>4355</v>
      </c>
      <c r="J98" s="252">
        <f t="shared" si="31"/>
        <v>4337.6000000000004</v>
      </c>
      <c r="K98" s="23">
        <f t="shared" si="31"/>
        <v>4264.4160000000002</v>
      </c>
      <c r="L98" s="17">
        <f t="shared" si="31"/>
        <v>4264.4160000000002</v>
      </c>
      <c r="M98" s="17">
        <f t="shared" si="31"/>
        <v>4264.4160000000002</v>
      </c>
      <c r="N98" s="17">
        <f t="shared" si="31"/>
        <v>4264.4160000000002</v>
      </c>
      <c r="O98" s="17">
        <f t="shared" si="31"/>
        <v>4264.4160000000002</v>
      </c>
      <c r="P98" s="17">
        <f t="shared" si="31"/>
        <v>4264.4160000000002</v>
      </c>
      <c r="Q98" s="17">
        <f t="shared" si="31"/>
        <v>4264.4160000000002</v>
      </c>
      <c r="R98" s="17">
        <f t="shared" si="31"/>
        <v>4264.4160000000002</v>
      </c>
      <c r="S98" s="17">
        <f t="shared" si="31"/>
        <v>4264.4160000000002</v>
      </c>
      <c r="T98" s="17">
        <f t="shared" si="31"/>
        <v>4264.4160000000002</v>
      </c>
      <c r="U98" s="17">
        <f t="shared" si="31"/>
        <v>4264.4160000000002</v>
      </c>
      <c r="V98" s="17">
        <f t="shared" si="31"/>
        <v>4264.4160000000002</v>
      </c>
      <c r="W98" s="17">
        <f t="shared" si="31"/>
        <v>4264.4160000000002</v>
      </c>
      <c r="X98" s="17">
        <f t="shared" si="31"/>
        <v>4264.4160000000002</v>
      </c>
      <c r="Y98" s="17">
        <f t="shared" si="31"/>
        <v>4264.4160000000002</v>
      </c>
      <c r="Z98" s="17">
        <f t="shared" si="31"/>
        <v>4264.4160000000002</v>
      </c>
      <c r="AA98" s="17">
        <f t="shared" si="31"/>
        <v>4264.4160000000002</v>
      </c>
      <c r="AB98" s="17">
        <f t="shared" si="31"/>
        <v>4264.4160000000002</v>
      </c>
      <c r="AC98" s="17">
        <f t="shared" si="31"/>
        <v>4264.4160000000002</v>
      </c>
      <c r="AD98" s="17">
        <f t="shared" si="31"/>
        <v>4264.4160000000002</v>
      </c>
      <c r="AE98" s="17">
        <f t="shared" si="31"/>
        <v>4264.4160000000002</v>
      </c>
      <c r="AF98" s="17">
        <f t="shared" si="31"/>
        <v>4264.4160000000002</v>
      </c>
      <c r="AG98" s="17">
        <f t="shared" si="31"/>
        <v>4264.4160000000002</v>
      </c>
      <c r="AH98" s="31">
        <f t="shared" si="31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233">
        <f>SUM(C91:C95)</f>
        <v>4355</v>
      </c>
      <c r="D99" s="21"/>
      <c r="E99" s="33"/>
      <c r="F99" s="21"/>
      <c r="G99" s="5"/>
      <c r="H99" s="5"/>
      <c r="I99" s="247"/>
      <c r="J99" s="248"/>
      <c r="K99" s="2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227">
        <f>SUM(D98:AH98)/31</f>
        <v>4284.3091612903208</v>
      </c>
      <c r="D100" s="21"/>
      <c r="E100" s="33"/>
      <c r="F100" s="21"/>
      <c r="G100" s="5"/>
      <c r="H100" s="5"/>
      <c r="I100" s="247"/>
      <c r="J100" s="248"/>
      <c r="K100" s="2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227"/>
      <c r="D101" s="21"/>
      <c r="E101" s="33"/>
      <c r="F101" s="21"/>
      <c r="G101" s="5"/>
      <c r="H101" s="5"/>
      <c r="I101" s="247"/>
      <c r="J101" s="248"/>
      <c r="K101" s="2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228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264">
        <v>1</v>
      </c>
      <c r="J102" s="261">
        <v>1</v>
      </c>
      <c r="K102" s="64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228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264">
        <v>1</v>
      </c>
      <c r="J103" s="261">
        <v>1</v>
      </c>
      <c r="K103" s="64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228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264">
        <v>1</v>
      </c>
      <c r="J104" s="261">
        <v>1</v>
      </c>
      <c r="K104" s="64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228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264">
        <v>1</v>
      </c>
      <c r="J105" s="261">
        <v>1</v>
      </c>
      <c r="K105" s="64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228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264">
        <v>1</v>
      </c>
      <c r="J106" s="261">
        <v>1</v>
      </c>
      <c r="K106" s="64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234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265">
        <v>1</v>
      </c>
      <c r="J107" s="263">
        <v>1</v>
      </c>
      <c r="K107" s="69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230"/>
      <c r="D108" s="22">
        <f>(D102*$C102)+(D103*$C103)+(D104*$C104)+(D105*$C105)+(D106*$C106)+(D107*$C107)</f>
        <v>4937</v>
      </c>
      <c r="E108" s="42">
        <f t="shared" ref="E108:AH108" si="32">(E102*$C102)+(E103*$C103)+(E104*$C104)+(E105*$C105)+(E106*$C106)+(E107*$C107)</f>
        <v>4937</v>
      </c>
      <c r="F108" s="41">
        <f t="shared" si="32"/>
        <v>4937</v>
      </c>
      <c r="G108" s="39">
        <f t="shared" si="32"/>
        <v>4937</v>
      </c>
      <c r="H108" s="39">
        <f t="shared" si="32"/>
        <v>4937</v>
      </c>
      <c r="I108" s="253">
        <f t="shared" si="32"/>
        <v>4937</v>
      </c>
      <c r="J108" s="254">
        <f t="shared" si="32"/>
        <v>4937</v>
      </c>
      <c r="K108" s="41">
        <f t="shared" si="32"/>
        <v>4937</v>
      </c>
      <c r="L108" s="39">
        <f t="shared" si="32"/>
        <v>4937</v>
      </c>
      <c r="M108" s="39">
        <f t="shared" si="32"/>
        <v>4937</v>
      </c>
      <c r="N108" s="39">
        <f t="shared" si="32"/>
        <v>4937</v>
      </c>
      <c r="O108" s="39">
        <f t="shared" si="32"/>
        <v>4937</v>
      </c>
      <c r="P108" s="39">
        <f t="shared" si="32"/>
        <v>4937</v>
      </c>
      <c r="Q108" s="39">
        <f t="shared" si="32"/>
        <v>4937</v>
      </c>
      <c r="R108" s="39">
        <f t="shared" si="32"/>
        <v>4937</v>
      </c>
      <c r="S108" s="39">
        <f t="shared" si="32"/>
        <v>4937</v>
      </c>
      <c r="T108" s="39">
        <f t="shared" si="32"/>
        <v>4937</v>
      </c>
      <c r="U108" s="39">
        <f t="shared" si="32"/>
        <v>4937</v>
      </c>
      <c r="V108" s="39">
        <f t="shared" si="32"/>
        <v>4937</v>
      </c>
      <c r="W108" s="39">
        <f t="shared" si="32"/>
        <v>4937</v>
      </c>
      <c r="X108" s="39">
        <f t="shared" si="32"/>
        <v>4937</v>
      </c>
      <c r="Y108" s="39">
        <f t="shared" si="32"/>
        <v>4937</v>
      </c>
      <c r="Z108" s="39">
        <f t="shared" si="32"/>
        <v>4937</v>
      </c>
      <c r="AA108" s="39">
        <f t="shared" si="32"/>
        <v>4937</v>
      </c>
      <c r="AB108" s="39">
        <f t="shared" si="32"/>
        <v>4937</v>
      </c>
      <c r="AC108" s="39">
        <f t="shared" si="32"/>
        <v>4937</v>
      </c>
      <c r="AD108" s="39">
        <f t="shared" si="32"/>
        <v>4937</v>
      </c>
      <c r="AE108" s="39">
        <f t="shared" si="32"/>
        <v>4937</v>
      </c>
      <c r="AF108" s="39">
        <f t="shared" si="32"/>
        <v>4937</v>
      </c>
      <c r="AG108" s="39">
        <f t="shared" si="32"/>
        <v>4937</v>
      </c>
      <c r="AH108" s="40">
        <f t="shared" si="32"/>
        <v>4937</v>
      </c>
    </row>
    <row r="109" spans="1:35" s="1" customFormat="1" ht="15.95" customHeight="1" x14ac:dyDescent="0.2">
      <c r="A109" s="15"/>
      <c r="B109" s="13" t="s">
        <v>108</v>
      </c>
      <c r="C109" s="231">
        <v>5.0500000000000003E-2</v>
      </c>
      <c r="D109" s="22"/>
      <c r="E109" s="34"/>
      <c r="F109" s="22"/>
      <c r="G109" s="12"/>
      <c r="H109" s="12"/>
      <c r="I109" s="249"/>
      <c r="J109" s="250"/>
      <c r="K109" s="22">
        <f t="shared" ref="K109:R109" si="33">(IF(K102&lt;100%,0,K102*$C102)+IF(K103&lt;100%,0,K103*$C103)+IF(K104&lt;100%,0,K104*$C104)+IF(K105&lt;100%,0,K105*$C105)+IF(K106&lt;100%,0,K106*$C106)+IF(K107&lt;100%,0,K107*$C107))*$C109</f>
        <v>249.31850000000003</v>
      </c>
      <c r="L109" s="12">
        <f t="shared" si="33"/>
        <v>249.31850000000003</v>
      </c>
      <c r="M109" s="12">
        <f t="shared" si="33"/>
        <v>249.31850000000003</v>
      </c>
      <c r="N109" s="12">
        <f t="shared" si="33"/>
        <v>249.31850000000003</v>
      </c>
      <c r="O109" s="12">
        <f t="shared" si="33"/>
        <v>249.31850000000003</v>
      </c>
      <c r="P109" s="12">
        <f t="shared" si="33"/>
        <v>249.31850000000003</v>
      </c>
      <c r="Q109" s="12">
        <f t="shared" si="33"/>
        <v>249.31850000000003</v>
      </c>
      <c r="R109" s="12">
        <f t="shared" si="33"/>
        <v>249.31850000000003</v>
      </c>
      <c r="S109" s="12">
        <f t="shared" ref="S109:AH109" si="34">(IF(S102&lt;100%,0,S102*$C102)+IF(S103&lt;100%,0,S103*$C103)+IF(S104&lt;100%,0,S104*$C104)+IF(S105&lt;100%,0,S105*$C105)+IF(S106&lt;100%,0,S106*$C106)+IF(S107&lt;100%,0,S107*$C107))*$C109</f>
        <v>249.31850000000003</v>
      </c>
      <c r="T109" s="12">
        <f t="shared" si="34"/>
        <v>249.31850000000003</v>
      </c>
      <c r="U109" s="12">
        <f t="shared" si="34"/>
        <v>249.31850000000003</v>
      </c>
      <c r="V109" s="12">
        <f t="shared" si="34"/>
        <v>249.31850000000003</v>
      </c>
      <c r="W109" s="12">
        <f t="shared" si="34"/>
        <v>249.31850000000003</v>
      </c>
      <c r="X109" s="12">
        <f t="shared" si="34"/>
        <v>249.31850000000003</v>
      </c>
      <c r="Y109" s="12">
        <f t="shared" si="34"/>
        <v>249.31850000000003</v>
      </c>
      <c r="Z109" s="12">
        <f t="shared" si="34"/>
        <v>249.31850000000003</v>
      </c>
      <c r="AA109" s="12">
        <f t="shared" si="34"/>
        <v>249.31850000000003</v>
      </c>
      <c r="AB109" s="12">
        <f t="shared" si="34"/>
        <v>249.31850000000003</v>
      </c>
      <c r="AC109" s="12">
        <f t="shared" si="34"/>
        <v>249.31850000000003</v>
      </c>
      <c r="AD109" s="12">
        <f t="shared" si="34"/>
        <v>249.31850000000003</v>
      </c>
      <c r="AE109" s="12">
        <f t="shared" si="34"/>
        <v>249.31850000000003</v>
      </c>
      <c r="AF109" s="12">
        <f t="shared" si="34"/>
        <v>249.31850000000003</v>
      </c>
      <c r="AG109" s="12">
        <f t="shared" si="34"/>
        <v>249.31850000000003</v>
      </c>
      <c r="AH109" s="30">
        <f t="shared" si="34"/>
        <v>249.31850000000003</v>
      </c>
    </row>
    <row r="110" spans="1:35" s="1" customFormat="1" ht="15.95" customHeight="1" x14ac:dyDescent="0.2">
      <c r="A110" s="15"/>
      <c r="B110" s="14" t="s">
        <v>106</v>
      </c>
      <c r="C110" s="232"/>
      <c r="D110" s="23">
        <f t="shared" ref="D110:AH110" si="35">D108-D109</f>
        <v>4937</v>
      </c>
      <c r="E110" s="35">
        <f t="shared" si="35"/>
        <v>4937</v>
      </c>
      <c r="F110" s="23">
        <f t="shared" si="35"/>
        <v>4937</v>
      </c>
      <c r="G110" s="17">
        <f t="shared" si="35"/>
        <v>4937</v>
      </c>
      <c r="H110" s="17">
        <f t="shared" si="35"/>
        <v>4937</v>
      </c>
      <c r="I110" s="251">
        <f t="shared" si="35"/>
        <v>4937</v>
      </c>
      <c r="J110" s="252">
        <f t="shared" si="35"/>
        <v>4937</v>
      </c>
      <c r="K110" s="23">
        <f t="shared" si="35"/>
        <v>4687.6814999999997</v>
      </c>
      <c r="L110" s="17">
        <f t="shared" si="35"/>
        <v>4687.6814999999997</v>
      </c>
      <c r="M110" s="17">
        <f t="shared" si="35"/>
        <v>4687.6814999999997</v>
      </c>
      <c r="N110" s="17">
        <f t="shared" si="35"/>
        <v>4687.6814999999997</v>
      </c>
      <c r="O110" s="17">
        <f t="shared" si="35"/>
        <v>4687.6814999999997</v>
      </c>
      <c r="P110" s="17">
        <f t="shared" si="35"/>
        <v>4687.6814999999997</v>
      </c>
      <c r="Q110" s="17">
        <f t="shared" si="35"/>
        <v>4687.6814999999997</v>
      </c>
      <c r="R110" s="17">
        <f t="shared" si="35"/>
        <v>4687.6814999999997</v>
      </c>
      <c r="S110" s="17">
        <f t="shared" si="35"/>
        <v>4687.6814999999997</v>
      </c>
      <c r="T110" s="17">
        <f t="shared" si="35"/>
        <v>4687.6814999999997</v>
      </c>
      <c r="U110" s="17">
        <f t="shared" si="35"/>
        <v>4687.6814999999997</v>
      </c>
      <c r="V110" s="17">
        <f t="shared" si="35"/>
        <v>4687.6814999999997</v>
      </c>
      <c r="W110" s="17">
        <f t="shared" si="35"/>
        <v>4687.6814999999997</v>
      </c>
      <c r="X110" s="17">
        <f t="shared" si="35"/>
        <v>4687.6814999999997</v>
      </c>
      <c r="Y110" s="17">
        <f t="shared" si="35"/>
        <v>4687.6814999999997</v>
      </c>
      <c r="Z110" s="17">
        <f t="shared" si="35"/>
        <v>4687.6814999999997</v>
      </c>
      <c r="AA110" s="17">
        <f t="shared" si="35"/>
        <v>4687.6814999999997</v>
      </c>
      <c r="AB110" s="17">
        <f t="shared" si="35"/>
        <v>4687.6814999999997</v>
      </c>
      <c r="AC110" s="17">
        <f t="shared" si="35"/>
        <v>4687.6814999999997</v>
      </c>
      <c r="AD110" s="17">
        <f t="shared" si="35"/>
        <v>4687.6814999999997</v>
      </c>
      <c r="AE110" s="17">
        <f t="shared" si="35"/>
        <v>4687.6814999999997</v>
      </c>
      <c r="AF110" s="17">
        <f t="shared" si="35"/>
        <v>4687.6814999999997</v>
      </c>
      <c r="AG110" s="17">
        <f t="shared" si="35"/>
        <v>4687.6814999999997</v>
      </c>
      <c r="AH110" s="31">
        <f t="shared" si="35"/>
        <v>4687.6814999999997</v>
      </c>
    </row>
    <row r="111" spans="1:35" s="1" customFormat="1" ht="15.95" customHeight="1" x14ac:dyDescent="0.2">
      <c r="A111" s="3"/>
      <c r="B111" s="7" t="s">
        <v>105</v>
      </c>
      <c r="C111" s="233">
        <f>SUM(C102:C107)</f>
        <v>4937</v>
      </c>
      <c r="D111" s="21"/>
      <c r="E111" s="33"/>
      <c r="F111" s="21"/>
      <c r="G111" s="5"/>
      <c r="H111" s="5"/>
      <c r="I111" s="247"/>
      <c r="J111" s="248"/>
      <c r="K111" s="2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227">
        <f>SUM(D110:AH110)/31</f>
        <v>4743.9792258064545</v>
      </c>
      <c r="D112" s="21"/>
      <c r="E112" s="33"/>
      <c r="F112" s="21"/>
      <c r="G112" s="5"/>
      <c r="H112" s="5"/>
      <c r="I112" s="247"/>
      <c r="J112" s="248"/>
      <c r="K112" s="2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227"/>
      <c r="D113" s="21"/>
      <c r="E113" s="33"/>
      <c r="F113" s="21"/>
      <c r="G113" s="5"/>
      <c r="H113" s="5"/>
      <c r="I113" s="247"/>
      <c r="J113" s="248"/>
      <c r="K113" s="2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228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264">
        <v>1</v>
      </c>
      <c r="J114" s="261">
        <v>1</v>
      </c>
      <c r="K114" s="64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36">+A114+1</f>
        <v>2</v>
      </c>
      <c r="B115" s="72" t="s">
        <v>71</v>
      </c>
      <c r="C115" s="228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264">
        <v>1</v>
      </c>
      <c r="J115" s="261">
        <v>1</v>
      </c>
      <c r="K115" s="64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36"/>
        <v>3</v>
      </c>
      <c r="B116" s="72" t="s">
        <v>72</v>
      </c>
      <c r="C116" s="228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264">
        <v>1</v>
      </c>
      <c r="J116" s="261">
        <v>1</v>
      </c>
      <c r="K116" s="64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36"/>
        <v>4</v>
      </c>
      <c r="B117" s="72" t="s">
        <v>73</v>
      </c>
      <c r="C117" s="228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264">
        <v>1</v>
      </c>
      <c r="J117" s="261">
        <v>1</v>
      </c>
      <c r="K117" s="64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36"/>
        <v>5</v>
      </c>
      <c r="B118" s="72" t="s">
        <v>74</v>
      </c>
      <c r="C118" s="228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264">
        <v>1</v>
      </c>
      <c r="J118" s="261">
        <v>1</v>
      </c>
      <c r="K118" s="64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36"/>
        <v>6</v>
      </c>
      <c r="B119" s="72" t="s">
        <v>75</v>
      </c>
      <c r="C119" s="228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264">
        <v>1</v>
      </c>
      <c r="J119" s="261">
        <v>1</v>
      </c>
      <c r="K119" s="64">
        <v>1</v>
      </c>
      <c r="L119" s="65">
        <v>1</v>
      </c>
      <c r="M119" s="65">
        <v>1</v>
      </c>
      <c r="N119" s="60">
        <v>0.99</v>
      </c>
      <c r="O119" s="60">
        <v>0.98</v>
      </c>
      <c r="P119" s="60">
        <v>0.98</v>
      </c>
      <c r="Q119" s="60">
        <v>0.97</v>
      </c>
      <c r="R119" s="60">
        <v>0.96</v>
      </c>
      <c r="S119" s="60">
        <v>0.96</v>
      </c>
      <c r="T119" s="60">
        <v>0.95</v>
      </c>
      <c r="U119" s="60">
        <v>0.94</v>
      </c>
      <c r="V119" s="60">
        <v>0.94</v>
      </c>
      <c r="W119" s="60">
        <v>0.93</v>
      </c>
      <c r="X119" s="60">
        <v>0.92</v>
      </c>
      <c r="Y119" s="60">
        <v>0.92</v>
      </c>
      <c r="Z119" s="60">
        <v>0.91</v>
      </c>
      <c r="AA119" s="60">
        <v>0.9</v>
      </c>
      <c r="AB119" s="60">
        <v>0.9</v>
      </c>
      <c r="AC119" s="60">
        <v>0.89</v>
      </c>
      <c r="AD119" s="60">
        <v>0.88</v>
      </c>
      <c r="AE119" s="60">
        <v>0.87</v>
      </c>
      <c r="AF119" s="60">
        <v>0.86</v>
      </c>
      <c r="AG119" s="60">
        <v>0.85</v>
      </c>
      <c r="AH119" s="62">
        <v>0.84</v>
      </c>
    </row>
    <row r="120" spans="1:34" s="1" customFormat="1" ht="15.95" customHeight="1" x14ac:dyDescent="0.2">
      <c r="A120" s="71">
        <f t="shared" si="36"/>
        <v>7</v>
      </c>
      <c r="B120" s="72" t="s">
        <v>76</v>
      </c>
      <c r="C120" s="228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264">
        <v>1</v>
      </c>
      <c r="J120" s="261">
        <v>1</v>
      </c>
      <c r="K120" s="64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36"/>
        <v>8</v>
      </c>
      <c r="B121" s="72" t="s">
        <v>77</v>
      </c>
      <c r="C121" s="228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264">
        <v>1</v>
      </c>
      <c r="J121" s="261">
        <v>1</v>
      </c>
      <c r="K121" s="64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36"/>
        <v>9</v>
      </c>
      <c r="B122" s="72" t="s">
        <v>78</v>
      </c>
      <c r="C122" s="228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264">
        <v>1</v>
      </c>
      <c r="J122" s="261">
        <v>1</v>
      </c>
      <c r="K122" s="64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36"/>
        <v>10</v>
      </c>
      <c r="B123" s="72" t="s">
        <v>79</v>
      </c>
      <c r="C123" s="228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264">
        <v>1</v>
      </c>
      <c r="J123" s="261">
        <v>1</v>
      </c>
      <c r="K123" s="64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36"/>
        <v>11</v>
      </c>
      <c r="B124" s="72" t="s">
        <v>80</v>
      </c>
      <c r="C124" s="228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264">
        <v>1</v>
      </c>
      <c r="J124" s="261">
        <v>1</v>
      </c>
      <c r="K124" s="64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0">
        <v>0.99</v>
      </c>
      <c r="AC124" s="60">
        <v>0.98</v>
      </c>
      <c r="AD124" s="60">
        <v>0.97</v>
      </c>
      <c r="AE124" s="60">
        <v>0.96</v>
      </c>
      <c r="AF124" s="60">
        <v>0.95</v>
      </c>
      <c r="AG124" s="60">
        <v>0.94</v>
      </c>
      <c r="AH124" s="61">
        <v>0.93</v>
      </c>
    </row>
    <row r="125" spans="1:34" s="1" customFormat="1" ht="15.95" customHeight="1" x14ac:dyDescent="0.2">
      <c r="A125" s="71">
        <f t="shared" si="36"/>
        <v>12</v>
      </c>
      <c r="B125" s="72" t="s">
        <v>81</v>
      </c>
      <c r="C125" s="228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264">
        <v>1</v>
      </c>
      <c r="J125" s="261">
        <v>1</v>
      </c>
      <c r="K125" s="64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36"/>
        <v>13</v>
      </c>
      <c r="B126" s="72" t="s">
        <v>82</v>
      </c>
      <c r="C126" s="228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264">
        <v>1</v>
      </c>
      <c r="J126" s="261">
        <v>1</v>
      </c>
      <c r="K126" s="64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54">
        <f t="shared" si="36"/>
        <v>14</v>
      </c>
      <c r="B127" s="55" t="s">
        <v>83</v>
      </c>
      <c r="C127" s="235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268">
        <v>0.79</v>
      </c>
      <c r="J127" s="267">
        <v>0.78</v>
      </c>
      <c r="K127" s="179">
        <v>0.78</v>
      </c>
      <c r="L127" s="60">
        <v>0.78</v>
      </c>
      <c r="M127" s="60">
        <v>0.77</v>
      </c>
      <c r="N127" s="60">
        <v>0.77</v>
      </c>
      <c r="O127" s="60">
        <v>0.77</v>
      </c>
      <c r="P127" s="60">
        <v>0.76</v>
      </c>
      <c r="Q127" s="60">
        <v>0.76</v>
      </c>
      <c r="R127" s="60">
        <v>0.76</v>
      </c>
      <c r="S127" s="60">
        <v>0.75</v>
      </c>
      <c r="T127" s="60">
        <v>0.75</v>
      </c>
      <c r="U127" s="60">
        <v>0.75</v>
      </c>
      <c r="V127" s="60">
        <v>0.74</v>
      </c>
      <c r="W127" s="60">
        <v>0.74</v>
      </c>
      <c r="X127" s="60">
        <v>0.74</v>
      </c>
      <c r="Y127" s="60">
        <v>0.73</v>
      </c>
      <c r="Z127" s="60">
        <v>0.73</v>
      </c>
      <c r="AA127" s="60">
        <v>0.73</v>
      </c>
      <c r="AB127" s="60">
        <v>0.72</v>
      </c>
      <c r="AC127" s="60">
        <v>0.72</v>
      </c>
      <c r="AD127" s="60">
        <v>0.72</v>
      </c>
      <c r="AE127" s="60">
        <v>0.71</v>
      </c>
      <c r="AF127" s="60">
        <v>0.71</v>
      </c>
      <c r="AG127" s="60">
        <v>0.71</v>
      </c>
      <c r="AH127" s="61">
        <v>0.7</v>
      </c>
    </row>
    <row r="128" spans="1:34" s="1" customFormat="1" ht="15.95" customHeight="1" x14ac:dyDescent="0.2">
      <c r="A128" s="71">
        <f t="shared" si="36"/>
        <v>15</v>
      </c>
      <c r="B128" s="72" t="s">
        <v>84</v>
      </c>
      <c r="C128" s="228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264">
        <v>1</v>
      </c>
      <c r="J128" s="261">
        <v>1</v>
      </c>
      <c r="K128" s="64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36"/>
        <v>16</v>
      </c>
      <c r="B129" s="72" t="s">
        <v>85</v>
      </c>
      <c r="C129" s="228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264">
        <v>1</v>
      </c>
      <c r="J129" s="261">
        <v>1</v>
      </c>
      <c r="K129" s="64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36"/>
        <v>17</v>
      </c>
      <c r="B130" s="72" t="s">
        <v>86</v>
      </c>
      <c r="C130" s="228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264">
        <v>1</v>
      </c>
      <c r="J130" s="261">
        <v>1</v>
      </c>
      <c r="K130" s="64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36"/>
        <v>18</v>
      </c>
      <c r="B131" s="72" t="s">
        <v>87</v>
      </c>
      <c r="C131" s="228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264">
        <v>1</v>
      </c>
      <c r="J131" s="261">
        <v>1</v>
      </c>
      <c r="K131" s="64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36"/>
        <v>19</v>
      </c>
      <c r="B132" s="72" t="s">
        <v>88</v>
      </c>
      <c r="C132" s="228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264">
        <v>1</v>
      </c>
      <c r="J132" s="261">
        <v>1</v>
      </c>
      <c r="K132" s="64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36"/>
        <v>20</v>
      </c>
      <c r="B133" s="72" t="s">
        <v>89</v>
      </c>
      <c r="C133" s="228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264">
        <v>1</v>
      </c>
      <c r="J133" s="261">
        <v>1</v>
      </c>
      <c r="K133" s="64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36"/>
        <v>21</v>
      </c>
      <c r="B134" s="72" t="s">
        <v>90</v>
      </c>
      <c r="C134" s="228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264">
        <v>1</v>
      </c>
      <c r="J134" s="261">
        <v>1</v>
      </c>
      <c r="K134" s="64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36"/>
        <v>22</v>
      </c>
      <c r="B135" s="72" t="s">
        <v>91</v>
      </c>
      <c r="C135" s="228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264">
        <v>1</v>
      </c>
      <c r="J135" s="261">
        <v>1</v>
      </c>
      <c r="K135" s="64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36"/>
        <v>23</v>
      </c>
      <c r="B136" s="72" t="s">
        <v>92</v>
      </c>
      <c r="C136" s="228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264">
        <v>1</v>
      </c>
      <c r="J136" s="261">
        <v>1</v>
      </c>
      <c r="K136" s="64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36"/>
        <v>24</v>
      </c>
      <c r="B137" s="72" t="s">
        <v>93</v>
      </c>
      <c r="C137" s="228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264">
        <v>1</v>
      </c>
      <c r="J137" s="261">
        <v>1</v>
      </c>
      <c r="K137" s="64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36"/>
        <v>25</v>
      </c>
      <c r="B138" s="72" t="s">
        <v>94</v>
      </c>
      <c r="C138" s="228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264">
        <v>1</v>
      </c>
      <c r="J138" s="261">
        <v>1</v>
      </c>
      <c r="K138" s="64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36"/>
        <v>26</v>
      </c>
      <c r="B139" s="72" t="s">
        <v>95</v>
      </c>
      <c r="C139" s="228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264">
        <v>1</v>
      </c>
      <c r="J139" s="261">
        <v>1</v>
      </c>
      <c r="K139" s="64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36"/>
        <v>27</v>
      </c>
      <c r="B140" s="74" t="s">
        <v>96</v>
      </c>
      <c r="C140" s="234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265">
        <v>1</v>
      </c>
      <c r="J140" s="263">
        <v>1</v>
      </c>
      <c r="K140" s="69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230"/>
      <c r="D141" s="22">
        <f t="shared" ref="D141:AH141" si="37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37"/>
        <v>25419.33</v>
      </c>
      <c r="F141" s="22">
        <f t="shared" si="37"/>
        <v>25419.33</v>
      </c>
      <c r="G141" s="12">
        <f t="shared" si="37"/>
        <v>25410.400000000001</v>
      </c>
      <c r="H141" s="12">
        <f t="shared" si="37"/>
        <v>25410.400000000001</v>
      </c>
      <c r="I141" s="249">
        <f t="shared" si="37"/>
        <v>25401.47</v>
      </c>
      <c r="J141" s="250">
        <f t="shared" si="37"/>
        <v>25392.54</v>
      </c>
      <c r="K141" s="22">
        <f t="shared" si="37"/>
        <v>25392.54</v>
      </c>
      <c r="L141" s="12">
        <f t="shared" si="37"/>
        <v>25392.54</v>
      </c>
      <c r="M141" s="12">
        <f t="shared" si="37"/>
        <v>25383.61</v>
      </c>
      <c r="N141" s="12">
        <f t="shared" si="37"/>
        <v>25372.32</v>
      </c>
      <c r="O141" s="12">
        <f t="shared" si="37"/>
        <v>25361.03</v>
      </c>
      <c r="P141" s="12">
        <f t="shared" si="37"/>
        <v>25352.1</v>
      </c>
      <c r="Q141" s="12">
        <f t="shared" si="37"/>
        <v>25340.81</v>
      </c>
      <c r="R141" s="12">
        <f t="shared" si="37"/>
        <v>25329.52</v>
      </c>
      <c r="S141" s="12">
        <f t="shared" si="37"/>
        <v>25320.59</v>
      </c>
      <c r="T141" s="12">
        <f t="shared" si="37"/>
        <v>25309.3</v>
      </c>
      <c r="U141" s="12">
        <f t="shared" si="37"/>
        <v>25298.010000000002</v>
      </c>
      <c r="V141" s="12">
        <f t="shared" si="37"/>
        <v>25289.08</v>
      </c>
      <c r="W141" s="12">
        <f t="shared" si="37"/>
        <v>25277.79</v>
      </c>
      <c r="X141" s="12">
        <f t="shared" si="37"/>
        <v>25266.5</v>
      </c>
      <c r="Y141" s="12">
        <f t="shared" si="37"/>
        <v>25257.57</v>
      </c>
      <c r="Z141" s="12">
        <f t="shared" si="37"/>
        <v>25246.28</v>
      </c>
      <c r="AA141" s="12">
        <f t="shared" si="37"/>
        <v>25234.989999999998</v>
      </c>
      <c r="AB141" s="12">
        <f t="shared" si="37"/>
        <v>25217.879999999997</v>
      </c>
      <c r="AC141" s="12">
        <f t="shared" si="37"/>
        <v>25198.41</v>
      </c>
      <c r="AD141" s="12">
        <f t="shared" si="37"/>
        <v>25178.94</v>
      </c>
      <c r="AE141" s="12">
        <f t="shared" si="37"/>
        <v>25150.54</v>
      </c>
      <c r="AF141" s="12">
        <f t="shared" si="37"/>
        <v>25131.07</v>
      </c>
      <c r="AG141" s="12">
        <f t="shared" si="37"/>
        <v>25111.599999999999</v>
      </c>
      <c r="AH141" s="30">
        <f t="shared" si="37"/>
        <v>25083.200000000001</v>
      </c>
    </row>
    <row r="142" spans="1:35" s="18" customFormat="1" ht="15.95" customHeight="1" x14ac:dyDescent="0.2">
      <c r="A142" s="15"/>
      <c r="B142" s="13" t="s">
        <v>108</v>
      </c>
      <c r="C142" s="231">
        <v>2.7099999999999999E-2</v>
      </c>
      <c r="D142" s="22"/>
      <c r="E142" s="34"/>
      <c r="F142" s="22"/>
      <c r="G142" s="12"/>
      <c r="H142" s="12"/>
      <c r="I142" s="249"/>
      <c r="J142" s="250"/>
      <c r="K142" s="22">
        <f t="shared" ref="K142:R142" si="38">(IF(K114&lt;100%,0,K114*$C114)+IF(K115&lt;100%,0,K115*$C115)+IF(K116&lt;100%,0,K116*$C116)+IF(K117&lt;100%,0,K117*$C117)+IF(K118&lt;100%,0,K118*$C118)+IF(K119&lt;100%,0,K119*$C119)+IF(K120&lt;100%,0,K120*$C120)+IF(K121&lt;100%,0,K121*$C121)+IF(K122&lt;100%,0,K122*$C122)+IF(K123&lt;100%,0,K123*$C123)+IF(K124&lt;100%,0,K124*$C124)+IF(K125&lt;100%,0,K125*$C125)+IF(K126&lt;100%,0,K126*$C126)+IF(K127&lt;100%,0,K127*$C127)+IF(K128&lt;100%,0,K128*$C128)+IF(K129&lt;100%,0,K129*$C129)+IF(K130&lt;100%,0,K130*$C130)+IF(K131&lt;100%,0,K131*$C131)+IF(K132&lt;100%,0,K132*$C132)+IF(K133&lt;100%,0,K133*$C133)+IF(K134&lt;100%,0,K134*$C134)+IF(K135&lt;100%,0,K135*$C135)+IF(K136&lt;100%,0,K136*$C136)+IF(K137&lt;100%,0,K137*$C137)+IF(K138&lt;100%,0,K138*$C138)+IF(K139&lt;100%,0,K139*$C139)+IF(K140&lt;100%,0,K140*$C140))*$C142</f>
        <v>669.26159999999993</v>
      </c>
      <c r="L142" s="12">
        <f t="shared" si="38"/>
        <v>669.26159999999993</v>
      </c>
      <c r="M142" s="12">
        <f t="shared" si="38"/>
        <v>669.26159999999993</v>
      </c>
      <c r="N142" s="12">
        <f t="shared" si="38"/>
        <v>638.66570000000002</v>
      </c>
      <c r="O142" s="12">
        <f t="shared" si="38"/>
        <v>638.66570000000002</v>
      </c>
      <c r="P142" s="12">
        <f t="shared" si="38"/>
        <v>638.66570000000002</v>
      </c>
      <c r="Q142" s="12">
        <f t="shared" si="38"/>
        <v>638.66570000000002</v>
      </c>
      <c r="R142" s="12">
        <f t="shared" si="38"/>
        <v>638.66570000000002</v>
      </c>
      <c r="S142" s="12">
        <f t="shared" ref="S142:AH142" si="39">(IF(S114&lt;100%,0,S114*$C114)+IF(S115&lt;100%,0,S115*$C115)+IF(S116&lt;100%,0,S116*$C116)+IF(S117&lt;100%,0,S117*$C117)+IF(S118&lt;100%,0,S118*$C118)+IF(S119&lt;100%,0,S119*$C119)+IF(S120&lt;100%,0,S120*$C120)+IF(S121&lt;100%,0,S121*$C121)+IF(S122&lt;100%,0,S122*$C122)+IF(S123&lt;100%,0,S123*$C123)+IF(S124&lt;100%,0,S124*$C124)+IF(S125&lt;100%,0,S125*$C125)+IF(S126&lt;100%,0,S126*$C126)+IF(S127&lt;100%,0,S127*$C127)+IF(S128&lt;100%,0,S128*$C128)+IF(S129&lt;100%,0,S129*$C129)+IF(S130&lt;100%,0,S130*$C130)+IF(S131&lt;100%,0,S131*$C131)+IF(S132&lt;100%,0,S132*$C132)+IF(S133&lt;100%,0,S133*$C133)+IF(S134&lt;100%,0,S134*$C134)+IF(S135&lt;100%,0,S135*$C135)+IF(S136&lt;100%,0,S136*$C136)+IF(S137&lt;100%,0,S137*$C137)+IF(S138&lt;100%,0,S138*$C138)+IF(S139&lt;100%,0,S139*$C139)+IF(S140&lt;100%,0,S140*$C140))*$C142</f>
        <v>638.66570000000002</v>
      </c>
      <c r="T142" s="12">
        <f t="shared" si="39"/>
        <v>638.66570000000002</v>
      </c>
      <c r="U142" s="12">
        <f t="shared" si="39"/>
        <v>638.66570000000002</v>
      </c>
      <c r="V142" s="12">
        <f t="shared" si="39"/>
        <v>638.66570000000002</v>
      </c>
      <c r="W142" s="12">
        <f t="shared" si="39"/>
        <v>638.66570000000002</v>
      </c>
      <c r="X142" s="12">
        <f t="shared" si="39"/>
        <v>638.66570000000002</v>
      </c>
      <c r="Y142" s="12">
        <f t="shared" si="39"/>
        <v>638.66570000000002</v>
      </c>
      <c r="Z142" s="12">
        <f t="shared" si="39"/>
        <v>638.66570000000002</v>
      </c>
      <c r="AA142" s="12">
        <f t="shared" si="39"/>
        <v>638.66570000000002</v>
      </c>
      <c r="AB142" s="12">
        <f t="shared" si="39"/>
        <v>616.49789999999996</v>
      </c>
      <c r="AC142" s="12">
        <f t="shared" si="39"/>
        <v>616.49789999999996</v>
      </c>
      <c r="AD142" s="12">
        <f t="shared" si="39"/>
        <v>616.49789999999996</v>
      </c>
      <c r="AE142" s="12">
        <f t="shared" si="39"/>
        <v>616.49789999999996</v>
      </c>
      <c r="AF142" s="12">
        <f t="shared" si="39"/>
        <v>616.49789999999996</v>
      </c>
      <c r="AG142" s="12">
        <f t="shared" si="39"/>
        <v>616.49789999999996</v>
      </c>
      <c r="AH142" s="30">
        <f t="shared" si="39"/>
        <v>616.49789999999996</v>
      </c>
      <c r="AI142" s="28"/>
    </row>
    <row r="143" spans="1:35" s="18" customFormat="1" ht="15.95" customHeight="1" x14ac:dyDescent="0.2">
      <c r="A143" s="15"/>
      <c r="B143" s="14" t="s">
        <v>106</v>
      </c>
      <c r="C143" s="232"/>
      <c r="D143" s="23">
        <f t="shared" ref="D143:AH143" si="40">D141-D142</f>
        <v>25437.190000000002</v>
      </c>
      <c r="E143" s="35">
        <f t="shared" si="40"/>
        <v>25419.33</v>
      </c>
      <c r="F143" s="23">
        <f t="shared" si="40"/>
        <v>25419.33</v>
      </c>
      <c r="G143" s="17">
        <f t="shared" si="40"/>
        <v>25410.400000000001</v>
      </c>
      <c r="H143" s="17">
        <f t="shared" si="40"/>
        <v>25410.400000000001</v>
      </c>
      <c r="I143" s="251">
        <f t="shared" si="40"/>
        <v>25401.47</v>
      </c>
      <c r="J143" s="252">
        <f t="shared" si="40"/>
        <v>25392.54</v>
      </c>
      <c r="K143" s="23">
        <f t="shared" si="40"/>
        <v>24723.278399999999</v>
      </c>
      <c r="L143" s="17">
        <f t="shared" si="40"/>
        <v>24723.278399999999</v>
      </c>
      <c r="M143" s="17">
        <f t="shared" si="40"/>
        <v>24714.348399999999</v>
      </c>
      <c r="N143" s="17">
        <f t="shared" si="40"/>
        <v>24733.654299999998</v>
      </c>
      <c r="O143" s="17">
        <f t="shared" si="40"/>
        <v>24722.364299999997</v>
      </c>
      <c r="P143" s="17">
        <f t="shared" si="40"/>
        <v>24713.434299999997</v>
      </c>
      <c r="Q143" s="17">
        <f t="shared" si="40"/>
        <v>24702.1443</v>
      </c>
      <c r="R143" s="17">
        <f t="shared" si="40"/>
        <v>24690.854299999999</v>
      </c>
      <c r="S143" s="17">
        <f t="shared" si="40"/>
        <v>24681.924299999999</v>
      </c>
      <c r="T143" s="17">
        <f t="shared" si="40"/>
        <v>24670.634299999998</v>
      </c>
      <c r="U143" s="17">
        <f t="shared" si="40"/>
        <v>24659.344300000001</v>
      </c>
      <c r="V143" s="17">
        <f t="shared" si="40"/>
        <v>24650.4143</v>
      </c>
      <c r="W143" s="17">
        <f t="shared" si="40"/>
        <v>24639.124299999999</v>
      </c>
      <c r="X143" s="17">
        <f t="shared" si="40"/>
        <v>24627.834299999999</v>
      </c>
      <c r="Y143" s="17">
        <f t="shared" si="40"/>
        <v>24618.904299999998</v>
      </c>
      <c r="Z143" s="17">
        <f t="shared" si="40"/>
        <v>24607.614299999997</v>
      </c>
      <c r="AA143" s="17">
        <f t="shared" si="40"/>
        <v>24596.324299999997</v>
      </c>
      <c r="AB143" s="17">
        <f t="shared" si="40"/>
        <v>24601.382099999999</v>
      </c>
      <c r="AC143" s="17">
        <f t="shared" si="40"/>
        <v>24581.912100000001</v>
      </c>
      <c r="AD143" s="17">
        <f t="shared" si="40"/>
        <v>24562.4421</v>
      </c>
      <c r="AE143" s="17">
        <f t="shared" si="40"/>
        <v>24534.042100000002</v>
      </c>
      <c r="AF143" s="17">
        <f t="shared" si="40"/>
        <v>24514.572100000001</v>
      </c>
      <c r="AG143" s="17">
        <f t="shared" si="40"/>
        <v>24495.1021</v>
      </c>
      <c r="AH143" s="31">
        <f t="shared" si="40"/>
        <v>24466.702100000002</v>
      </c>
      <c r="AI143" s="28"/>
    </row>
    <row r="144" spans="1:35" s="1" customFormat="1" ht="15.95" customHeight="1" x14ac:dyDescent="0.2">
      <c r="A144" s="3"/>
      <c r="B144" s="7" t="s">
        <v>105</v>
      </c>
      <c r="C144" s="233">
        <f>SUM(C114:C140)</f>
        <v>25589</v>
      </c>
      <c r="D144" s="21"/>
      <c r="E144" s="33"/>
      <c r="F144" s="21"/>
      <c r="G144" s="5"/>
      <c r="H144" s="5"/>
      <c r="I144" s="247"/>
      <c r="J144" s="248"/>
      <c r="K144" s="2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227">
        <f>SUM(D143:AH143)/31</f>
        <v>24810.396454838708</v>
      </c>
      <c r="D145" s="21"/>
      <c r="E145" s="33"/>
      <c r="F145" s="21"/>
      <c r="G145" s="5"/>
      <c r="H145" s="5"/>
      <c r="I145" s="247"/>
      <c r="J145" s="248"/>
      <c r="K145" s="2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227"/>
      <c r="D146" s="21"/>
      <c r="E146" s="33"/>
      <c r="F146" s="21"/>
      <c r="G146" s="5"/>
      <c r="H146" s="5"/>
      <c r="I146" s="247"/>
      <c r="J146" s="248"/>
      <c r="K146" s="2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228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264">
        <v>1</v>
      </c>
      <c r="J147" s="261">
        <v>1</v>
      </c>
      <c r="K147" s="64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41">+A147+1</f>
        <v>2</v>
      </c>
      <c r="B148" s="72" t="s">
        <v>99</v>
      </c>
      <c r="C148" s="228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264">
        <v>1</v>
      </c>
      <c r="J148" s="261">
        <v>1</v>
      </c>
      <c r="K148" s="64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41"/>
        <v>3</v>
      </c>
      <c r="B149" s="72" t="s">
        <v>100</v>
      </c>
      <c r="C149" s="228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264">
        <v>1</v>
      </c>
      <c r="J149" s="261">
        <v>1</v>
      </c>
      <c r="K149" s="64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41"/>
        <v>4</v>
      </c>
      <c r="B150" s="72" t="s">
        <v>101</v>
      </c>
      <c r="C150" s="228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264">
        <v>1</v>
      </c>
      <c r="J150" s="261">
        <v>1</v>
      </c>
      <c r="K150" s="64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41"/>
        <v>5</v>
      </c>
      <c r="B151" s="72" t="s">
        <v>102</v>
      </c>
      <c r="C151" s="228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264">
        <v>1</v>
      </c>
      <c r="J151" s="261">
        <v>1</v>
      </c>
      <c r="K151" s="64">
        <v>1</v>
      </c>
      <c r="L151" s="65">
        <v>1</v>
      </c>
      <c r="M151" s="65">
        <v>1</v>
      </c>
      <c r="N151" s="60">
        <v>0.99</v>
      </c>
      <c r="O151" s="60">
        <v>0.99</v>
      </c>
      <c r="P151" s="60">
        <v>0.98</v>
      </c>
      <c r="Q151" s="60">
        <v>0.98</v>
      </c>
      <c r="R151" s="60">
        <v>0.97</v>
      </c>
      <c r="S151" s="60">
        <v>0.97</v>
      </c>
      <c r="T151" s="60">
        <v>0.96</v>
      </c>
      <c r="U151" s="60">
        <v>0.96</v>
      </c>
      <c r="V151" s="60">
        <v>0.95</v>
      </c>
      <c r="W151" s="60">
        <v>0.95</v>
      </c>
      <c r="X151" s="60">
        <v>0.94</v>
      </c>
      <c r="Y151" s="60">
        <v>0.94</v>
      </c>
      <c r="Z151" s="60">
        <v>0.93</v>
      </c>
      <c r="AA151" s="60">
        <v>0.93</v>
      </c>
      <c r="AB151" s="60">
        <v>0.92</v>
      </c>
      <c r="AC151" s="60">
        <v>0.92</v>
      </c>
      <c r="AD151" s="60">
        <v>0.91</v>
      </c>
      <c r="AE151" s="60">
        <v>0.91</v>
      </c>
      <c r="AF151" s="60">
        <v>0.9</v>
      </c>
      <c r="AG151" s="60">
        <v>0.9</v>
      </c>
      <c r="AH151" s="61">
        <v>0.89</v>
      </c>
    </row>
    <row r="152" spans="1:35" s="1" customFormat="1" ht="15.95" customHeight="1" x14ac:dyDescent="0.2">
      <c r="A152" s="71">
        <f t="shared" si="41"/>
        <v>6</v>
      </c>
      <c r="B152" s="72" t="s">
        <v>103</v>
      </c>
      <c r="C152" s="228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264">
        <v>1</v>
      </c>
      <c r="J152" s="261">
        <v>1</v>
      </c>
      <c r="K152" s="64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41"/>
        <v>7</v>
      </c>
      <c r="B153" s="74" t="s">
        <v>104</v>
      </c>
      <c r="C153" s="234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265">
        <v>1</v>
      </c>
      <c r="J153" s="263">
        <v>1</v>
      </c>
      <c r="K153" s="69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230"/>
      <c r="D154" s="22">
        <f t="shared" ref="D154:AH154" si="42">(D147*$C147)+(D148*$C148)+(D149*$C149)+(D150*$C150)+(D151*$C151)+(D152*$C152)+(D153*$C153)</f>
        <v>7217</v>
      </c>
      <c r="E154" s="34">
        <f t="shared" si="42"/>
        <v>7217</v>
      </c>
      <c r="F154" s="22">
        <f t="shared" si="42"/>
        <v>7217</v>
      </c>
      <c r="G154" s="12">
        <f t="shared" si="42"/>
        <v>7217</v>
      </c>
      <c r="H154" s="12">
        <f t="shared" si="42"/>
        <v>7217</v>
      </c>
      <c r="I154" s="249">
        <f t="shared" si="42"/>
        <v>7217</v>
      </c>
      <c r="J154" s="250">
        <f t="shared" si="42"/>
        <v>7217</v>
      </c>
      <c r="K154" s="22">
        <f t="shared" si="42"/>
        <v>7217</v>
      </c>
      <c r="L154" s="12">
        <f t="shared" si="42"/>
        <v>7217</v>
      </c>
      <c r="M154" s="12">
        <f t="shared" si="42"/>
        <v>7217</v>
      </c>
      <c r="N154" s="12">
        <f t="shared" si="42"/>
        <v>7207.64</v>
      </c>
      <c r="O154" s="12">
        <f t="shared" si="42"/>
        <v>7207.64</v>
      </c>
      <c r="P154" s="12">
        <f t="shared" si="42"/>
        <v>7198.28</v>
      </c>
      <c r="Q154" s="12">
        <f t="shared" si="42"/>
        <v>7198.28</v>
      </c>
      <c r="R154" s="12">
        <f t="shared" si="42"/>
        <v>7188.92</v>
      </c>
      <c r="S154" s="12">
        <f t="shared" si="42"/>
        <v>7188.92</v>
      </c>
      <c r="T154" s="12">
        <f t="shared" si="42"/>
        <v>7179.5599999999995</v>
      </c>
      <c r="U154" s="12">
        <f t="shared" si="42"/>
        <v>7179.5599999999995</v>
      </c>
      <c r="V154" s="12">
        <f t="shared" si="42"/>
        <v>7170.2</v>
      </c>
      <c r="W154" s="12">
        <f t="shared" si="42"/>
        <v>7170.2</v>
      </c>
      <c r="X154" s="12">
        <f t="shared" si="42"/>
        <v>7160.84</v>
      </c>
      <c r="Y154" s="12">
        <f t="shared" si="42"/>
        <v>7160.84</v>
      </c>
      <c r="Z154" s="12">
        <f t="shared" si="42"/>
        <v>7151.48</v>
      </c>
      <c r="AA154" s="12">
        <f t="shared" si="42"/>
        <v>7151.48</v>
      </c>
      <c r="AB154" s="12">
        <f t="shared" si="42"/>
        <v>7142.12</v>
      </c>
      <c r="AC154" s="12">
        <f t="shared" si="42"/>
        <v>7142.12</v>
      </c>
      <c r="AD154" s="12">
        <f t="shared" si="42"/>
        <v>7132.76</v>
      </c>
      <c r="AE154" s="12">
        <f t="shared" si="42"/>
        <v>7132.76</v>
      </c>
      <c r="AF154" s="12">
        <f t="shared" si="42"/>
        <v>7123.4</v>
      </c>
      <c r="AG154" s="12">
        <f t="shared" si="42"/>
        <v>7123.4</v>
      </c>
      <c r="AH154" s="30">
        <f t="shared" si="42"/>
        <v>7114.04</v>
      </c>
    </row>
    <row r="155" spans="1:35" s="18" customFormat="1" ht="15.95" customHeight="1" x14ac:dyDescent="0.2">
      <c r="A155" s="15"/>
      <c r="B155" s="13" t="s">
        <v>108</v>
      </c>
      <c r="C155" s="231">
        <v>3.1800000000000002E-2</v>
      </c>
      <c r="D155" s="22"/>
      <c r="E155" s="34"/>
      <c r="F155" s="22"/>
      <c r="G155" s="12"/>
      <c r="H155" s="12"/>
      <c r="I155" s="249"/>
      <c r="J155" s="250"/>
      <c r="K155" s="22">
        <f t="shared" ref="K155:R155" si="43">(IF(K147&lt;100%,0,K147*$C147)+IF(K148&lt;100%,0,K148*$C148)+IF(K149&lt;100%,0,K149*$C149)+IF(K150&lt;100%,0,K150*$C150)+IF(K151&lt;100%,0,K151*$C151)+IF(K152&lt;100%,0,K152*$C152)+IF(K153&lt;100%,0,K153*$C153))*$C155</f>
        <v>229.50060000000002</v>
      </c>
      <c r="L155" s="12">
        <f t="shared" si="43"/>
        <v>229.50060000000002</v>
      </c>
      <c r="M155" s="12">
        <f t="shared" si="43"/>
        <v>229.50060000000002</v>
      </c>
      <c r="N155" s="12">
        <f t="shared" si="43"/>
        <v>199.73580000000001</v>
      </c>
      <c r="O155" s="12">
        <f t="shared" si="43"/>
        <v>199.73580000000001</v>
      </c>
      <c r="P155" s="12">
        <f t="shared" si="43"/>
        <v>199.73580000000001</v>
      </c>
      <c r="Q155" s="12">
        <f t="shared" si="43"/>
        <v>199.73580000000001</v>
      </c>
      <c r="R155" s="12">
        <f t="shared" si="43"/>
        <v>199.73580000000001</v>
      </c>
      <c r="S155" s="12">
        <f t="shared" ref="S155:AH155" si="44">(IF(S147&lt;100%,0,S147*$C147)+IF(S148&lt;100%,0,S148*$C148)+IF(S149&lt;100%,0,S149*$C149)+IF(S150&lt;100%,0,S150*$C150)+IF(S151&lt;100%,0,S151*$C151)+IF(S152&lt;100%,0,S152*$C152)+IF(S153&lt;100%,0,S153*$C153))*$C155</f>
        <v>199.73580000000001</v>
      </c>
      <c r="T155" s="12">
        <f t="shared" si="44"/>
        <v>199.73580000000001</v>
      </c>
      <c r="U155" s="12">
        <f t="shared" si="44"/>
        <v>199.73580000000001</v>
      </c>
      <c r="V155" s="12">
        <f t="shared" si="44"/>
        <v>199.73580000000001</v>
      </c>
      <c r="W155" s="12">
        <f t="shared" si="44"/>
        <v>199.73580000000001</v>
      </c>
      <c r="X155" s="12">
        <f t="shared" si="44"/>
        <v>199.73580000000001</v>
      </c>
      <c r="Y155" s="12">
        <f t="shared" si="44"/>
        <v>199.73580000000001</v>
      </c>
      <c r="Z155" s="12">
        <f t="shared" si="44"/>
        <v>199.73580000000001</v>
      </c>
      <c r="AA155" s="12">
        <f t="shared" si="44"/>
        <v>199.73580000000001</v>
      </c>
      <c r="AB155" s="12">
        <f t="shared" si="44"/>
        <v>199.73580000000001</v>
      </c>
      <c r="AC155" s="12">
        <f t="shared" si="44"/>
        <v>199.73580000000001</v>
      </c>
      <c r="AD155" s="12">
        <f t="shared" si="44"/>
        <v>199.73580000000001</v>
      </c>
      <c r="AE155" s="12">
        <f t="shared" si="44"/>
        <v>199.73580000000001</v>
      </c>
      <c r="AF155" s="12">
        <f t="shared" si="44"/>
        <v>199.73580000000001</v>
      </c>
      <c r="AG155" s="12">
        <f t="shared" si="44"/>
        <v>199.73580000000001</v>
      </c>
      <c r="AH155" s="30">
        <f t="shared" si="44"/>
        <v>199.73580000000001</v>
      </c>
      <c r="AI155" s="28"/>
    </row>
    <row r="156" spans="1:35" s="18" customFormat="1" ht="15.95" customHeight="1" x14ac:dyDescent="0.2">
      <c r="A156" s="15"/>
      <c r="B156" s="14" t="s">
        <v>106</v>
      </c>
      <c r="C156" s="232"/>
      <c r="D156" s="23">
        <f t="shared" ref="D156:AH156" si="45">D154-D155</f>
        <v>7217</v>
      </c>
      <c r="E156" s="35">
        <f t="shared" si="45"/>
        <v>7217</v>
      </c>
      <c r="F156" s="23">
        <f t="shared" si="45"/>
        <v>7217</v>
      </c>
      <c r="G156" s="17">
        <f t="shared" si="45"/>
        <v>7217</v>
      </c>
      <c r="H156" s="17">
        <f t="shared" si="45"/>
        <v>7217</v>
      </c>
      <c r="I156" s="251">
        <f t="shared" si="45"/>
        <v>7217</v>
      </c>
      <c r="J156" s="252">
        <f t="shared" si="45"/>
        <v>7217</v>
      </c>
      <c r="K156" s="23">
        <f t="shared" si="45"/>
        <v>6987.4993999999997</v>
      </c>
      <c r="L156" s="17">
        <f t="shared" si="45"/>
        <v>6987.4993999999997</v>
      </c>
      <c r="M156" s="17">
        <f t="shared" si="45"/>
        <v>6987.4993999999997</v>
      </c>
      <c r="N156" s="17">
        <f t="shared" si="45"/>
        <v>7007.9041999999999</v>
      </c>
      <c r="O156" s="17">
        <f t="shared" si="45"/>
        <v>7007.9041999999999</v>
      </c>
      <c r="P156" s="17">
        <f t="shared" si="45"/>
        <v>6998.5441999999994</v>
      </c>
      <c r="Q156" s="17">
        <f t="shared" si="45"/>
        <v>6998.5441999999994</v>
      </c>
      <c r="R156" s="17">
        <f t="shared" si="45"/>
        <v>6989.1841999999997</v>
      </c>
      <c r="S156" s="17">
        <f t="shared" si="45"/>
        <v>6989.1841999999997</v>
      </c>
      <c r="T156" s="17">
        <f t="shared" si="45"/>
        <v>6979.8241999999991</v>
      </c>
      <c r="U156" s="17">
        <f t="shared" si="45"/>
        <v>6979.8241999999991</v>
      </c>
      <c r="V156" s="17">
        <f t="shared" si="45"/>
        <v>6970.4641999999994</v>
      </c>
      <c r="W156" s="17">
        <f t="shared" si="45"/>
        <v>6970.4641999999994</v>
      </c>
      <c r="X156" s="17">
        <f t="shared" si="45"/>
        <v>6961.1041999999998</v>
      </c>
      <c r="Y156" s="17">
        <f t="shared" si="45"/>
        <v>6961.1041999999998</v>
      </c>
      <c r="Z156" s="17">
        <f t="shared" si="45"/>
        <v>6951.7441999999992</v>
      </c>
      <c r="AA156" s="17">
        <f t="shared" si="45"/>
        <v>6951.7441999999992</v>
      </c>
      <c r="AB156" s="17">
        <f t="shared" si="45"/>
        <v>6942.3841999999995</v>
      </c>
      <c r="AC156" s="17">
        <f t="shared" si="45"/>
        <v>6942.3841999999995</v>
      </c>
      <c r="AD156" s="17">
        <f t="shared" si="45"/>
        <v>6933.0241999999998</v>
      </c>
      <c r="AE156" s="17">
        <f t="shared" si="45"/>
        <v>6933.0241999999998</v>
      </c>
      <c r="AF156" s="17">
        <f t="shared" si="45"/>
        <v>6923.6641999999993</v>
      </c>
      <c r="AG156" s="17">
        <f t="shared" si="45"/>
        <v>6923.6641999999993</v>
      </c>
      <c r="AH156" s="31">
        <f t="shared" si="45"/>
        <v>6914.3041999999996</v>
      </c>
      <c r="AI156" s="28"/>
    </row>
    <row r="157" spans="1:35" s="1" customFormat="1" ht="15.95" customHeight="1" x14ac:dyDescent="0.2">
      <c r="A157" s="3"/>
      <c r="B157" s="7" t="s">
        <v>105</v>
      </c>
      <c r="C157" s="233">
        <f>SUM(C147:C153)</f>
        <v>7217</v>
      </c>
      <c r="D157" s="21"/>
      <c r="E157" s="33"/>
      <c r="F157" s="21"/>
      <c r="G157" s="5"/>
      <c r="H157" s="5"/>
      <c r="I157" s="247"/>
      <c r="J157" s="248"/>
      <c r="K157" s="2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227">
        <f>SUM(D156:AH156)/31</f>
        <v>7022.9511741935485</v>
      </c>
      <c r="D158" s="21"/>
      <c r="E158" s="33"/>
      <c r="F158" s="21"/>
      <c r="G158" s="5"/>
      <c r="H158" s="5"/>
      <c r="I158" s="247"/>
      <c r="J158" s="248"/>
      <c r="K158" s="2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227"/>
      <c r="D159" s="21"/>
      <c r="E159" s="33"/>
      <c r="F159" s="21"/>
      <c r="G159" s="5"/>
      <c r="H159" s="5"/>
      <c r="I159" s="247"/>
      <c r="J159" s="248"/>
      <c r="K159" s="2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230"/>
      <c r="D160" s="23">
        <f>D15+D25+D36+D55+D75+D87+D98+D110+D143+D156</f>
        <v>85275.23000000001</v>
      </c>
      <c r="E160" s="181">
        <f t="shared" ref="E160:AH160" si="46">E15+E25+E36+E55+E75+E87+E98+E110+E143+E156</f>
        <v>85088.989999999991</v>
      </c>
      <c r="F160" s="180">
        <f t="shared" si="46"/>
        <v>84124.83</v>
      </c>
      <c r="G160" s="43">
        <f t="shared" si="46"/>
        <v>84354.700000000012</v>
      </c>
      <c r="H160" s="43">
        <f t="shared" si="46"/>
        <v>84183.1</v>
      </c>
      <c r="I160" s="255">
        <f t="shared" si="46"/>
        <v>84185.33</v>
      </c>
      <c r="J160" s="256">
        <f t="shared" si="46"/>
        <v>83865.58</v>
      </c>
      <c r="K160" s="180">
        <f t="shared" si="46"/>
        <v>81882.077607999992</v>
      </c>
      <c r="L160" s="43">
        <f t="shared" si="46"/>
        <v>81990.077607999992</v>
      </c>
      <c r="M160" s="43">
        <f t="shared" si="46"/>
        <v>82012.807608000003</v>
      </c>
      <c r="N160" s="43">
        <f t="shared" si="46"/>
        <v>82471.344507999995</v>
      </c>
      <c r="O160" s="43">
        <f t="shared" si="46"/>
        <v>82659.916507999995</v>
      </c>
      <c r="P160" s="43">
        <f t="shared" si="46"/>
        <v>82775.256507999991</v>
      </c>
      <c r="Q160" s="43">
        <f t="shared" si="46"/>
        <v>83039.986508000002</v>
      </c>
      <c r="R160" s="43">
        <f t="shared" si="46"/>
        <v>83051.658907999998</v>
      </c>
      <c r="S160" s="43">
        <f t="shared" si="46"/>
        <v>83014.488907999999</v>
      </c>
      <c r="T160" s="43">
        <f t="shared" si="46"/>
        <v>82969.668907999992</v>
      </c>
      <c r="U160" s="43">
        <f t="shared" si="46"/>
        <v>82938.634107999998</v>
      </c>
      <c r="V160" s="43">
        <f t="shared" si="46"/>
        <v>82896.174108000007</v>
      </c>
      <c r="W160" s="43">
        <f t="shared" si="46"/>
        <v>82846.334107999995</v>
      </c>
      <c r="X160" s="43">
        <f t="shared" si="46"/>
        <v>82790.73410799999</v>
      </c>
      <c r="Y160" s="43">
        <f t="shared" si="46"/>
        <v>82742.224107999995</v>
      </c>
      <c r="Z160" s="43">
        <f t="shared" si="46"/>
        <v>82687.09410799999</v>
      </c>
      <c r="AA160" s="43">
        <f t="shared" si="46"/>
        <v>82636.784107999993</v>
      </c>
      <c r="AB160" s="43">
        <f t="shared" si="46"/>
        <v>82603.859408000004</v>
      </c>
      <c r="AC160" s="43">
        <f t="shared" si="46"/>
        <v>82544.809408000001</v>
      </c>
      <c r="AD160" s="43">
        <f t="shared" si="46"/>
        <v>82462.46940799999</v>
      </c>
      <c r="AE160" s="43">
        <f t="shared" si="46"/>
        <v>82405.829408000005</v>
      </c>
      <c r="AF160" s="43">
        <f t="shared" si="46"/>
        <v>82311.929407999996</v>
      </c>
      <c r="AG160" s="43">
        <f t="shared" si="46"/>
        <v>82253.439407999991</v>
      </c>
      <c r="AH160" s="44">
        <f t="shared" si="46"/>
        <v>82150.949408</v>
      </c>
    </row>
    <row r="161" spans="1:35" s="1" customFormat="1" ht="15.95" customHeight="1" x14ac:dyDescent="0.2">
      <c r="A161" s="3"/>
      <c r="B161" s="7" t="s">
        <v>105</v>
      </c>
      <c r="C161" s="233">
        <f>C16+C26+C37+C56+C76+C88+C99+C111+C144+C157</f>
        <v>87010</v>
      </c>
      <c r="D161" s="21"/>
      <c r="E161" s="33"/>
      <c r="F161" s="21"/>
      <c r="G161" s="5"/>
      <c r="H161" s="5"/>
      <c r="I161" s="247"/>
      <c r="J161" s="248"/>
      <c r="K161" s="2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227">
        <f>SUM(D160:AH160)/31</f>
        <v>83006.977683612917</v>
      </c>
      <c r="D162" s="26">
        <f t="shared" ref="D162:AH162" si="47">(D13+D23+D34+D53+D73+D85+D96+D141+D154)/87012</f>
        <v>0.92330057923045106</v>
      </c>
      <c r="E162" s="36">
        <f t="shared" si="47"/>
        <v>0.92116018480209616</v>
      </c>
      <c r="F162" s="26">
        <f t="shared" si="47"/>
        <v>0.91007941433365513</v>
      </c>
      <c r="G162" s="25">
        <f t="shared" si="47"/>
        <v>0.91272123385280202</v>
      </c>
      <c r="H162" s="25">
        <f t="shared" si="47"/>
        <v>0.91074909207925347</v>
      </c>
      <c r="I162" s="257">
        <f t="shared" si="47"/>
        <v>0.91077472072817545</v>
      </c>
      <c r="J162" s="258">
        <f t="shared" si="47"/>
        <v>0.90709994023812812</v>
      </c>
      <c r="K162" s="26">
        <f t="shared" si="47"/>
        <v>0.91318875557394386</v>
      </c>
      <c r="L162" s="25">
        <f t="shared" si="47"/>
        <v>0.9144299636831702</v>
      </c>
      <c r="M162" s="25">
        <f t="shared" si="47"/>
        <v>0.91469119201949156</v>
      </c>
      <c r="N162" s="25">
        <f t="shared" si="47"/>
        <v>0.91855169401921577</v>
      </c>
      <c r="O162" s="25">
        <f t="shared" si="47"/>
        <v>0.92086597250953894</v>
      </c>
      <c r="P162" s="25">
        <f t="shared" si="47"/>
        <v>0.92219153679952182</v>
      </c>
      <c r="Q162" s="25">
        <f t="shared" si="47"/>
        <v>0.92523399071392454</v>
      </c>
      <c r="R162" s="25">
        <f t="shared" si="47"/>
        <v>0.92562566082839159</v>
      </c>
      <c r="S162" s="25">
        <f t="shared" si="47"/>
        <v>0.92519847837079938</v>
      </c>
      <c r="T162" s="25">
        <f t="shared" si="47"/>
        <v>0.92468337700547054</v>
      </c>
      <c r="U162" s="25">
        <f t="shared" si="47"/>
        <v>0.92397485404312041</v>
      </c>
      <c r="V162" s="25">
        <f t="shared" si="47"/>
        <v>0.92348687537351171</v>
      </c>
      <c r="W162" s="25">
        <f t="shared" si="47"/>
        <v>0.922914080816439</v>
      </c>
      <c r="X162" s="25">
        <f t="shared" si="47"/>
        <v>0.92227508849354112</v>
      </c>
      <c r="Y162" s="25">
        <f t="shared" si="47"/>
        <v>0.92171757918448016</v>
      </c>
      <c r="Z162" s="25">
        <f t="shared" si="47"/>
        <v>0.92108398841539096</v>
      </c>
      <c r="AA162" s="25">
        <f t="shared" si="47"/>
        <v>0.9205057923045098</v>
      </c>
      <c r="AB162" s="25">
        <f t="shared" si="47"/>
        <v>0.91971049970119056</v>
      </c>
      <c r="AC162" s="25">
        <f t="shared" si="47"/>
        <v>0.91903185767480355</v>
      </c>
      <c r="AD162" s="25">
        <f t="shared" si="47"/>
        <v>0.91808555141819514</v>
      </c>
      <c r="AE162" s="25">
        <f t="shared" si="47"/>
        <v>0.91743460672091193</v>
      </c>
      <c r="AF162" s="25">
        <f t="shared" si="47"/>
        <v>0.9163554452259457</v>
      </c>
      <c r="AG162" s="25">
        <f t="shared" si="47"/>
        <v>0.91568323909345828</v>
      </c>
      <c r="AH162" s="32">
        <f t="shared" si="47"/>
        <v>0.91450535558313795</v>
      </c>
      <c r="AI162" s="24"/>
    </row>
    <row r="163" spans="1:35" s="1" customFormat="1" ht="15.95" customHeight="1" thickBot="1" x14ac:dyDescent="0.25">
      <c r="A163" s="3"/>
      <c r="B163" s="4"/>
      <c r="C163" s="227"/>
      <c r="D163" s="21"/>
      <c r="E163" s="33"/>
      <c r="F163" s="21"/>
      <c r="G163" s="5"/>
      <c r="H163" s="5"/>
      <c r="I163" s="247"/>
      <c r="J163" s="248"/>
      <c r="K163" s="2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237"/>
      <c r="D164" s="145"/>
      <c r="E164" s="144"/>
      <c r="F164" s="145"/>
      <c r="G164" s="143"/>
      <c r="H164" s="143"/>
      <c r="I164" s="259"/>
      <c r="J164" s="260"/>
      <c r="K164" s="241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227"/>
      <c r="D165" s="21"/>
      <c r="E165" s="33"/>
      <c r="F165" s="21"/>
      <c r="G165" s="5"/>
      <c r="H165" s="5"/>
      <c r="I165" s="247"/>
      <c r="J165" s="248"/>
      <c r="K165" s="242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193">
        <v>1</v>
      </c>
      <c r="B166" s="194" t="s">
        <v>115</v>
      </c>
      <c r="C166" s="239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264">
        <v>1</v>
      </c>
      <c r="J166" s="261">
        <v>1</v>
      </c>
      <c r="K166" s="243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48">+A166+1</f>
        <v>2</v>
      </c>
      <c r="B167" s="72" t="s">
        <v>116</v>
      </c>
      <c r="C167" s="228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264">
        <v>1</v>
      </c>
      <c r="J167" s="261">
        <v>1</v>
      </c>
      <c r="K167" s="243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48"/>
        <v>3</v>
      </c>
      <c r="B168" s="72" t="s">
        <v>117</v>
      </c>
      <c r="C168" s="228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264">
        <v>1</v>
      </c>
      <c r="J168" s="261">
        <v>1</v>
      </c>
      <c r="K168" s="243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54">
        <f t="shared" si="48"/>
        <v>4</v>
      </c>
      <c r="B169" s="55" t="s">
        <v>118</v>
      </c>
      <c r="C169" s="235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268">
        <v>0.99</v>
      </c>
      <c r="J169" s="267">
        <v>0.99</v>
      </c>
      <c r="K169" s="179">
        <v>0.99</v>
      </c>
      <c r="L169" s="60">
        <v>0.99</v>
      </c>
      <c r="M169" s="60">
        <v>0.99</v>
      </c>
      <c r="N169" s="60">
        <v>0.99</v>
      </c>
      <c r="O169" s="60">
        <v>0.99</v>
      </c>
      <c r="P169" s="60">
        <v>0.99</v>
      </c>
      <c r="Q169" s="60">
        <v>0.99</v>
      </c>
      <c r="R169" s="60">
        <v>0.99</v>
      </c>
      <c r="S169" s="60">
        <v>0.99</v>
      </c>
      <c r="T169" s="60">
        <v>0.99</v>
      </c>
      <c r="U169" s="60">
        <v>0.99</v>
      </c>
      <c r="V169" s="60">
        <v>0.99</v>
      </c>
      <c r="W169" s="60">
        <v>0.99</v>
      </c>
      <c r="X169" s="60">
        <v>0.99</v>
      </c>
      <c r="Y169" s="60">
        <v>0.99</v>
      </c>
      <c r="Z169" s="60">
        <v>0.99</v>
      </c>
      <c r="AA169" s="60">
        <v>0.99</v>
      </c>
      <c r="AB169" s="60">
        <v>0.99</v>
      </c>
      <c r="AC169" s="60">
        <v>0.99</v>
      </c>
      <c r="AD169" s="60">
        <v>0.99</v>
      </c>
      <c r="AE169" s="60">
        <v>0.99</v>
      </c>
      <c r="AF169" s="60">
        <v>0.99</v>
      </c>
      <c r="AG169" s="60">
        <v>0.99</v>
      </c>
      <c r="AH169" s="62">
        <v>0.99</v>
      </c>
    </row>
    <row r="170" spans="1:35" x14ac:dyDescent="0.25">
      <c r="A170" s="54">
        <f t="shared" si="48"/>
        <v>5</v>
      </c>
      <c r="B170" s="55" t="s">
        <v>119</v>
      </c>
      <c r="C170" s="235">
        <v>1243</v>
      </c>
      <c r="D170" s="47">
        <v>0.98</v>
      </c>
      <c r="E170" s="156">
        <v>0.98</v>
      </c>
      <c r="F170" s="222">
        <v>0.98</v>
      </c>
      <c r="G170" s="156">
        <v>0.98</v>
      </c>
      <c r="H170" s="173">
        <v>0.99</v>
      </c>
      <c r="I170" s="271">
        <v>0.99</v>
      </c>
      <c r="J170" s="272">
        <v>0.99</v>
      </c>
      <c r="K170" s="220">
        <v>0.99</v>
      </c>
      <c r="L170" s="187">
        <v>0.99</v>
      </c>
      <c r="M170" s="187">
        <v>0.99</v>
      </c>
      <c r="N170" s="187">
        <v>0.99</v>
      </c>
      <c r="O170" s="187">
        <v>0.99</v>
      </c>
      <c r="P170" s="187">
        <v>0.99</v>
      </c>
      <c r="Q170" s="187">
        <v>0.99</v>
      </c>
      <c r="R170" s="187">
        <v>0.99</v>
      </c>
      <c r="S170" s="187">
        <v>0.99</v>
      </c>
      <c r="T170" s="187">
        <v>0.99</v>
      </c>
      <c r="U170" s="187">
        <v>0.99</v>
      </c>
      <c r="V170" s="187">
        <v>0.99</v>
      </c>
      <c r="W170" s="187">
        <v>0.99</v>
      </c>
      <c r="X170" s="187">
        <v>0.99</v>
      </c>
      <c r="Y170" s="187">
        <v>0.99</v>
      </c>
      <c r="Z170" s="187">
        <v>0.99</v>
      </c>
      <c r="AA170" s="187">
        <v>0.99</v>
      </c>
      <c r="AB170" s="187">
        <v>0.99</v>
      </c>
      <c r="AC170" s="187">
        <v>0.99</v>
      </c>
      <c r="AD170" s="187">
        <v>0.99</v>
      </c>
      <c r="AE170" s="187">
        <v>0.99</v>
      </c>
      <c r="AF170" s="187">
        <v>0.99</v>
      </c>
      <c r="AG170" s="187">
        <v>0.99</v>
      </c>
      <c r="AH170" s="62">
        <v>0.99</v>
      </c>
    </row>
    <row r="171" spans="1:35" x14ac:dyDescent="0.25">
      <c r="A171" s="54">
        <f t="shared" si="48"/>
        <v>6</v>
      </c>
      <c r="B171" s="55" t="s">
        <v>120</v>
      </c>
      <c r="C171" s="235">
        <v>1247</v>
      </c>
      <c r="D171" s="47">
        <v>0.97</v>
      </c>
      <c r="E171" s="156">
        <v>0.97</v>
      </c>
      <c r="F171" s="222">
        <v>0.97</v>
      </c>
      <c r="G171" s="156">
        <v>0.97</v>
      </c>
      <c r="H171" s="173">
        <v>0.97</v>
      </c>
      <c r="I171" s="271">
        <v>0.97</v>
      </c>
      <c r="J171" s="272">
        <v>0.97</v>
      </c>
      <c r="K171" s="220">
        <v>0.99</v>
      </c>
      <c r="L171" s="187">
        <v>0.99</v>
      </c>
      <c r="M171" s="187">
        <v>0.99</v>
      </c>
      <c r="N171" s="187">
        <v>0.99</v>
      </c>
      <c r="O171" s="187">
        <v>0.99</v>
      </c>
      <c r="P171" s="187">
        <v>0.99</v>
      </c>
      <c r="Q171" s="187">
        <v>0.99</v>
      </c>
      <c r="R171" s="187">
        <v>0.99</v>
      </c>
      <c r="S171" s="187">
        <v>0.99</v>
      </c>
      <c r="T171" s="187">
        <v>0.99</v>
      </c>
      <c r="U171" s="187">
        <v>0.99</v>
      </c>
      <c r="V171" s="187">
        <v>0.99</v>
      </c>
      <c r="W171" s="187">
        <v>0.99</v>
      </c>
      <c r="X171" s="187">
        <v>0.99</v>
      </c>
      <c r="Y171" s="187">
        <v>0.99</v>
      </c>
      <c r="Z171" s="187">
        <v>0.99</v>
      </c>
      <c r="AA171" s="187">
        <v>0.99</v>
      </c>
      <c r="AB171" s="187">
        <v>0.99</v>
      </c>
      <c r="AC171" s="187">
        <v>0.99</v>
      </c>
      <c r="AD171" s="187">
        <v>0.99</v>
      </c>
      <c r="AE171" s="187">
        <v>0.99</v>
      </c>
      <c r="AF171" s="187">
        <v>0.99</v>
      </c>
      <c r="AG171" s="187">
        <v>0.99</v>
      </c>
      <c r="AH171" s="62">
        <v>0.99</v>
      </c>
    </row>
    <row r="172" spans="1:35" x14ac:dyDescent="0.25">
      <c r="A172" s="71">
        <f t="shared" si="48"/>
        <v>7</v>
      </c>
      <c r="B172" s="72" t="s">
        <v>121</v>
      </c>
      <c r="C172" s="228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264">
        <v>1</v>
      </c>
      <c r="J172" s="261">
        <v>1</v>
      </c>
      <c r="K172" s="243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48"/>
        <v>8</v>
      </c>
      <c r="B173" s="74" t="s">
        <v>122</v>
      </c>
      <c r="C173" s="234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265">
        <v>1</v>
      </c>
      <c r="J173" s="263">
        <v>1</v>
      </c>
      <c r="K173" s="67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230"/>
      <c r="D174" s="22">
        <f t="shared" ref="D174:AH174" si="49">(D166*$C166)+(D167*$C167)+(D168*$C168)+(D169*$C169)+(D170*$C170)+(D171*$C171)+(D172*$C172)+(D173*$C173)</f>
        <v>7968.2999999999993</v>
      </c>
      <c r="E174" s="34">
        <f t="shared" si="49"/>
        <v>8156.49</v>
      </c>
      <c r="F174" s="22">
        <f t="shared" si="49"/>
        <v>9075.2999999999993</v>
      </c>
      <c r="G174" s="12">
        <f t="shared" si="49"/>
        <v>9075.2999999999993</v>
      </c>
      <c r="H174" s="12">
        <f t="shared" si="49"/>
        <v>9087.73</v>
      </c>
      <c r="I174" s="249">
        <f t="shared" si="49"/>
        <v>9087.73</v>
      </c>
      <c r="J174" s="250">
        <f t="shared" si="49"/>
        <v>9087.73</v>
      </c>
      <c r="K174" s="37">
        <f t="shared" si="49"/>
        <v>9112.6699999999983</v>
      </c>
      <c r="L174" s="22">
        <f t="shared" si="49"/>
        <v>9112.6699999999983</v>
      </c>
      <c r="M174" s="12">
        <f t="shared" si="49"/>
        <v>9112.6699999999983</v>
      </c>
      <c r="N174" s="12">
        <f t="shared" si="49"/>
        <v>9112.6699999999983</v>
      </c>
      <c r="O174" s="34">
        <f t="shared" si="49"/>
        <v>9112.6699999999983</v>
      </c>
      <c r="P174" s="22">
        <f t="shared" si="49"/>
        <v>9112.6699999999983</v>
      </c>
      <c r="Q174" s="12">
        <f t="shared" si="49"/>
        <v>9112.6699999999983</v>
      </c>
      <c r="R174" s="12">
        <f t="shared" si="49"/>
        <v>9112.6699999999983</v>
      </c>
      <c r="S174" s="12">
        <f t="shared" si="49"/>
        <v>9112.6699999999983</v>
      </c>
      <c r="T174" s="12">
        <f t="shared" si="49"/>
        <v>9112.6699999999983</v>
      </c>
      <c r="U174" s="12">
        <f t="shared" si="49"/>
        <v>9112.6699999999983</v>
      </c>
      <c r="V174" s="12">
        <f t="shared" si="49"/>
        <v>9112.6699999999983</v>
      </c>
      <c r="W174" s="12">
        <f t="shared" si="49"/>
        <v>9112.6699999999983</v>
      </c>
      <c r="X174" s="12">
        <f t="shared" si="49"/>
        <v>9112.6699999999983</v>
      </c>
      <c r="Y174" s="12">
        <f t="shared" si="49"/>
        <v>9112.6699999999983</v>
      </c>
      <c r="Z174" s="12">
        <f t="shared" si="49"/>
        <v>9112.6699999999983</v>
      </c>
      <c r="AA174" s="12">
        <f t="shared" si="49"/>
        <v>9112.6699999999983</v>
      </c>
      <c r="AB174" s="12">
        <f t="shared" si="49"/>
        <v>9112.6699999999983</v>
      </c>
      <c r="AC174" s="12">
        <f t="shared" si="49"/>
        <v>9112.6699999999983</v>
      </c>
      <c r="AD174" s="12">
        <f t="shared" si="49"/>
        <v>9112.6699999999983</v>
      </c>
      <c r="AE174" s="12">
        <f t="shared" si="49"/>
        <v>9112.6699999999983</v>
      </c>
      <c r="AF174" s="12">
        <f t="shared" si="49"/>
        <v>9112.6699999999983</v>
      </c>
      <c r="AG174" s="34">
        <f t="shared" si="49"/>
        <v>9112.6699999999983</v>
      </c>
      <c r="AH174" s="38">
        <f t="shared" si="49"/>
        <v>9112.6699999999983</v>
      </c>
    </row>
    <row r="175" spans="1:35" x14ac:dyDescent="0.25">
      <c r="A175" s="15"/>
      <c r="B175" s="13" t="s">
        <v>108</v>
      </c>
      <c r="C175" s="231">
        <v>7.2499999999999995E-2</v>
      </c>
      <c r="D175" s="22"/>
      <c r="E175" s="34"/>
      <c r="F175" s="37"/>
      <c r="G175" s="37"/>
      <c r="H175" s="22"/>
      <c r="I175" s="249"/>
      <c r="J175" s="250"/>
      <c r="K175" s="37">
        <f t="shared" ref="K175:AH175" si="50">(IF(K166&lt;100%,0,K166*$C166)+IF(K167&lt;100%,0,K167*$C167)+IF(K168&lt;100%,0,K168*$C168)+IF(K169&lt;100%,0,K169*$C169)+IF(K170&lt;100%,0,K170*$C170)+IF(K171&lt;100%,0,K171*$C171)+IF(K172&lt;100%,0,K172*$C172)+IF(K173&lt;100%,0,K173*$C173))*$C175</f>
        <v>392.73249999999996</v>
      </c>
      <c r="L175" s="37">
        <f t="shared" si="50"/>
        <v>392.73249999999996</v>
      </c>
      <c r="M175" s="34">
        <f t="shared" si="50"/>
        <v>392.73249999999996</v>
      </c>
      <c r="N175" s="34">
        <f t="shared" si="50"/>
        <v>392.73249999999996</v>
      </c>
      <c r="O175" s="34">
        <f t="shared" si="50"/>
        <v>392.73249999999996</v>
      </c>
      <c r="P175" s="37">
        <f t="shared" si="50"/>
        <v>392.73249999999996</v>
      </c>
      <c r="Q175" s="34">
        <f t="shared" si="50"/>
        <v>392.73249999999996</v>
      </c>
      <c r="R175" s="34">
        <f t="shared" si="50"/>
        <v>392.73249999999996</v>
      </c>
      <c r="S175" s="34">
        <f t="shared" si="50"/>
        <v>392.73249999999996</v>
      </c>
      <c r="T175" s="34">
        <f t="shared" si="50"/>
        <v>392.73249999999996</v>
      </c>
      <c r="U175" s="34">
        <f t="shared" si="50"/>
        <v>392.73249999999996</v>
      </c>
      <c r="V175" s="34">
        <f t="shared" si="50"/>
        <v>392.73249999999996</v>
      </c>
      <c r="W175" s="34">
        <f t="shared" si="50"/>
        <v>392.73249999999996</v>
      </c>
      <c r="X175" s="34">
        <f t="shared" si="50"/>
        <v>392.73249999999996</v>
      </c>
      <c r="Y175" s="34">
        <f t="shared" si="50"/>
        <v>392.73249999999996</v>
      </c>
      <c r="Z175" s="34">
        <f t="shared" si="50"/>
        <v>392.73249999999996</v>
      </c>
      <c r="AA175" s="34">
        <f t="shared" si="50"/>
        <v>392.73249999999996</v>
      </c>
      <c r="AB175" s="34">
        <f t="shared" si="50"/>
        <v>392.73249999999996</v>
      </c>
      <c r="AC175" s="34">
        <f t="shared" si="50"/>
        <v>392.73249999999996</v>
      </c>
      <c r="AD175" s="34">
        <f t="shared" si="50"/>
        <v>392.73249999999996</v>
      </c>
      <c r="AE175" s="34">
        <f t="shared" si="50"/>
        <v>392.73249999999996</v>
      </c>
      <c r="AF175" s="34">
        <f t="shared" si="50"/>
        <v>392.73249999999996</v>
      </c>
      <c r="AG175" s="34">
        <f t="shared" si="50"/>
        <v>392.73249999999996</v>
      </c>
      <c r="AH175" s="38">
        <f t="shared" si="50"/>
        <v>392.73249999999996</v>
      </c>
    </row>
    <row r="176" spans="1:35" x14ac:dyDescent="0.25">
      <c r="A176" s="15"/>
      <c r="B176" s="14" t="s">
        <v>106</v>
      </c>
      <c r="C176" s="232"/>
      <c r="D176" s="23">
        <f t="shared" ref="D176:AH176" si="51">D174-D175</f>
        <v>7968.2999999999993</v>
      </c>
      <c r="E176" s="35">
        <f t="shared" si="51"/>
        <v>8156.49</v>
      </c>
      <c r="F176" s="23">
        <f t="shared" si="51"/>
        <v>9075.2999999999993</v>
      </c>
      <c r="G176" s="17">
        <f t="shared" si="51"/>
        <v>9075.2999999999993</v>
      </c>
      <c r="H176" s="17">
        <f t="shared" si="51"/>
        <v>9087.73</v>
      </c>
      <c r="I176" s="251">
        <f t="shared" si="51"/>
        <v>9087.73</v>
      </c>
      <c r="J176" s="252">
        <f t="shared" si="51"/>
        <v>9087.73</v>
      </c>
      <c r="K176" s="244">
        <f t="shared" si="51"/>
        <v>8719.9374999999982</v>
      </c>
      <c r="L176" s="23">
        <f t="shared" si="51"/>
        <v>8719.9374999999982</v>
      </c>
      <c r="M176" s="17">
        <f t="shared" si="51"/>
        <v>8719.9374999999982</v>
      </c>
      <c r="N176" s="17">
        <f t="shared" si="51"/>
        <v>8719.9374999999982</v>
      </c>
      <c r="O176" s="35">
        <f t="shared" si="51"/>
        <v>8719.9374999999982</v>
      </c>
      <c r="P176" s="23">
        <f t="shared" si="51"/>
        <v>8719.9374999999982</v>
      </c>
      <c r="Q176" s="17">
        <f t="shared" si="51"/>
        <v>8719.9374999999982</v>
      </c>
      <c r="R176" s="17">
        <f t="shared" si="51"/>
        <v>8719.9374999999982</v>
      </c>
      <c r="S176" s="17">
        <f t="shared" si="51"/>
        <v>8719.9374999999982</v>
      </c>
      <c r="T176" s="17">
        <f t="shared" si="51"/>
        <v>8719.9374999999982</v>
      </c>
      <c r="U176" s="17">
        <f t="shared" si="51"/>
        <v>8719.9374999999982</v>
      </c>
      <c r="V176" s="17">
        <f t="shared" si="51"/>
        <v>8719.9374999999982</v>
      </c>
      <c r="W176" s="17">
        <f t="shared" si="51"/>
        <v>8719.9374999999982</v>
      </c>
      <c r="X176" s="17">
        <f t="shared" si="51"/>
        <v>8719.9374999999982</v>
      </c>
      <c r="Y176" s="17">
        <f t="shared" si="51"/>
        <v>8719.9374999999982</v>
      </c>
      <c r="Z176" s="17">
        <f t="shared" si="51"/>
        <v>8719.9374999999982</v>
      </c>
      <c r="AA176" s="17">
        <f t="shared" si="51"/>
        <v>8719.9374999999982</v>
      </c>
      <c r="AB176" s="17">
        <f t="shared" si="51"/>
        <v>8719.9374999999982</v>
      </c>
      <c r="AC176" s="17">
        <f t="shared" si="51"/>
        <v>8719.9374999999982</v>
      </c>
      <c r="AD176" s="17">
        <f t="shared" si="51"/>
        <v>8719.9374999999982</v>
      </c>
      <c r="AE176" s="17">
        <f t="shared" si="51"/>
        <v>8719.9374999999982</v>
      </c>
      <c r="AF176" s="17">
        <f t="shared" si="51"/>
        <v>8719.9374999999982</v>
      </c>
      <c r="AG176" s="35">
        <f t="shared" si="51"/>
        <v>8719.9374999999982</v>
      </c>
      <c r="AH176" s="150">
        <f t="shared" si="51"/>
        <v>8719.9374999999982</v>
      </c>
    </row>
    <row r="177" spans="1:34" x14ac:dyDescent="0.25">
      <c r="A177" s="3"/>
      <c r="B177" s="7" t="s">
        <v>105</v>
      </c>
      <c r="C177" s="238">
        <f>SUM(C166:C173)</f>
        <v>9150</v>
      </c>
      <c r="D177" s="224"/>
      <c r="E177" s="33"/>
      <c r="F177" s="21"/>
      <c r="G177" s="5"/>
      <c r="H177" s="5"/>
      <c r="I177" s="247"/>
      <c r="J177" s="248"/>
      <c r="K177" s="242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8736.0348387096765</v>
      </c>
      <c r="D178" s="48"/>
      <c r="E178" s="33"/>
      <c r="F178" s="21"/>
      <c r="G178" s="5"/>
      <c r="H178" s="5"/>
      <c r="I178" s="247"/>
      <c r="J178" s="248"/>
      <c r="K178" s="242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7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174">
        <v>0.99</v>
      </c>
      <c r="S10" s="174">
        <v>0.99</v>
      </c>
      <c r="T10" s="174">
        <v>0.98</v>
      </c>
      <c r="U10" s="174">
        <v>0.98</v>
      </c>
      <c r="V10" s="174">
        <v>0.97</v>
      </c>
      <c r="W10" s="174">
        <v>0.97</v>
      </c>
      <c r="X10" s="174">
        <v>0.96</v>
      </c>
      <c r="Y10" s="174">
        <v>0.96</v>
      </c>
      <c r="Z10" s="174">
        <v>0.95</v>
      </c>
      <c r="AA10" s="174">
        <v>0.95</v>
      </c>
      <c r="AB10" s="174">
        <v>0.94</v>
      </c>
      <c r="AC10" s="174">
        <v>0.94</v>
      </c>
      <c r="AD10" s="174">
        <v>0.93</v>
      </c>
      <c r="AE10" s="174">
        <v>0.93</v>
      </c>
      <c r="AF10" s="174">
        <v>0.92</v>
      </c>
      <c r="AG10" s="61">
        <v>0.92</v>
      </c>
    </row>
    <row r="11" spans="1:34" s="1" customFormat="1" ht="15.95" customHeight="1" x14ac:dyDescent="0.2">
      <c r="A11" s="54">
        <f t="shared" si="1"/>
        <v>7</v>
      </c>
      <c r="B11" s="55" t="s">
        <v>9</v>
      </c>
      <c r="C11" s="54">
        <v>780</v>
      </c>
      <c r="D11" s="112">
        <v>0.2</v>
      </c>
      <c r="E11" s="60">
        <v>0.3</v>
      </c>
      <c r="F11" s="60">
        <v>0.5</v>
      </c>
      <c r="G11" s="60">
        <v>0.7</v>
      </c>
      <c r="H11" s="60">
        <v>0.9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7078</v>
      </c>
      <c r="E13" s="12">
        <f t="shared" si="2"/>
        <v>7156</v>
      </c>
      <c r="F13" s="12">
        <f t="shared" si="2"/>
        <v>7312</v>
      </c>
      <c r="G13" s="12">
        <f t="shared" si="2"/>
        <v>6658</v>
      </c>
      <c r="H13" s="12">
        <f t="shared" si="2"/>
        <v>6814</v>
      </c>
      <c r="I13" s="12">
        <f t="shared" si="2"/>
        <v>6892</v>
      </c>
      <c r="J13" s="12">
        <f t="shared" si="2"/>
        <v>6892</v>
      </c>
      <c r="K13" s="12">
        <f t="shared" si="2"/>
        <v>6892</v>
      </c>
      <c r="L13" s="12">
        <f t="shared" si="2"/>
        <v>6892</v>
      </c>
      <c r="M13" s="12">
        <f t="shared" si="2"/>
        <v>6892</v>
      </c>
      <c r="N13" s="12">
        <f t="shared" si="2"/>
        <v>6892</v>
      </c>
      <c r="O13" s="12">
        <f t="shared" si="2"/>
        <v>6892</v>
      </c>
      <c r="P13" s="12">
        <f t="shared" si="2"/>
        <v>6892</v>
      </c>
      <c r="Q13" s="12">
        <f t="shared" si="2"/>
        <v>6892</v>
      </c>
      <c r="R13" s="12">
        <f t="shared" si="2"/>
        <v>6881.02</v>
      </c>
      <c r="S13" s="12">
        <f t="shared" si="2"/>
        <v>6881.02</v>
      </c>
      <c r="T13" s="12">
        <f t="shared" si="2"/>
        <v>6870.04</v>
      </c>
      <c r="U13" s="12">
        <f t="shared" si="2"/>
        <v>6870.04</v>
      </c>
      <c r="V13" s="12">
        <f t="shared" si="2"/>
        <v>6859.0599999999995</v>
      </c>
      <c r="W13" s="12">
        <f t="shared" si="2"/>
        <v>6859.0599999999995</v>
      </c>
      <c r="X13" s="12">
        <f t="shared" si="2"/>
        <v>6848.08</v>
      </c>
      <c r="Y13" s="12">
        <f t="shared" si="2"/>
        <v>6848.08</v>
      </c>
      <c r="Z13" s="12">
        <f t="shared" si="2"/>
        <v>6837.1</v>
      </c>
      <c r="AA13" s="12">
        <f t="shared" si="2"/>
        <v>6837.1</v>
      </c>
      <c r="AB13" s="12">
        <f t="shared" si="2"/>
        <v>6826.12</v>
      </c>
      <c r="AC13" s="12">
        <f t="shared" si="2"/>
        <v>6826.12</v>
      </c>
      <c r="AD13" s="12">
        <f t="shared" si="2"/>
        <v>6815.14</v>
      </c>
      <c r="AE13" s="12">
        <f t="shared" si="2"/>
        <v>6815.14</v>
      </c>
      <c r="AF13" s="12">
        <f t="shared" si="2"/>
        <v>6804.16</v>
      </c>
      <c r="AG13" s="30">
        <f t="shared" si="2"/>
        <v>6804.16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299.03040000000004</v>
      </c>
      <c r="E14" s="12">
        <f t="shared" si="3"/>
        <v>299.03040000000004</v>
      </c>
      <c r="F14" s="12">
        <f t="shared" si="3"/>
        <v>299.03040000000004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297.73439999999999</v>
      </c>
      <c r="J14" s="12">
        <f t="shared" si="3"/>
        <v>297.73439999999999</v>
      </c>
      <c r="K14" s="12">
        <f t="shared" si="3"/>
        <v>297.73439999999999</v>
      </c>
      <c r="L14" s="12">
        <f t="shared" si="3"/>
        <v>297.73439999999999</v>
      </c>
      <c r="M14" s="12">
        <f t="shared" si="3"/>
        <v>297.73439999999999</v>
      </c>
      <c r="N14" s="12">
        <f t="shared" si="3"/>
        <v>297.73439999999999</v>
      </c>
      <c r="O14" s="12">
        <f t="shared" si="3"/>
        <v>297.73439999999999</v>
      </c>
      <c r="P14" s="12">
        <f t="shared" si="3"/>
        <v>297.73439999999999</v>
      </c>
      <c r="Q14" s="12">
        <f t="shared" si="3"/>
        <v>297.73439999999999</v>
      </c>
      <c r="R14" s="12">
        <f t="shared" si="3"/>
        <v>250.30080000000001</v>
      </c>
      <c r="S14" s="12">
        <f t="shared" si="3"/>
        <v>250.30080000000001</v>
      </c>
      <c r="T14" s="12">
        <f t="shared" si="3"/>
        <v>250.30080000000001</v>
      </c>
      <c r="U14" s="12">
        <f t="shared" si="3"/>
        <v>250.30080000000001</v>
      </c>
      <c r="V14" s="12">
        <f t="shared" si="3"/>
        <v>250.30080000000001</v>
      </c>
      <c r="W14" s="12">
        <f t="shared" si="3"/>
        <v>250.30080000000001</v>
      </c>
      <c r="X14" s="12">
        <f t="shared" si="3"/>
        <v>250.30080000000001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6778.9696000000004</v>
      </c>
      <c r="E15" s="17">
        <f t="shared" si="4"/>
        <v>6856.9696000000004</v>
      </c>
      <c r="F15" s="17">
        <f t="shared" si="4"/>
        <v>7012.9696000000004</v>
      </c>
      <c r="G15" s="17">
        <f t="shared" si="4"/>
        <v>6393.9615999999996</v>
      </c>
      <c r="H15" s="17">
        <f t="shared" si="4"/>
        <v>6549.9615999999996</v>
      </c>
      <c r="I15" s="17">
        <f t="shared" si="4"/>
        <v>6594.2655999999997</v>
      </c>
      <c r="J15" s="17">
        <f t="shared" si="4"/>
        <v>6594.2655999999997</v>
      </c>
      <c r="K15" s="17">
        <f t="shared" si="4"/>
        <v>6594.2655999999997</v>
      </c>
      <c r="L15" s="17">
        <f t="shared" si="4"/>
        <v>6594.2655999999997</v>
      </c>
      <c r="M15" s="17">
        <f t="shared" si="4"/>
        <v>6594.2655999999997</v>
      </c>
      <c r="N15" s="17">
        <f t="shared" si="4"/>
        <v>6594.2655999999997</v>
      </c>
      <c r="O15" s="17">
        <f t="shared" si="4"/>
        <v>6594.2655999999997</v>
      </c>
      <c r="P15" s="17">
        <f t="shared" si="4"/>
        <v>6594.2655999999997</v>
      </c>
      <c r="Q15" s="17">
        <f t="shared" si="4"/>
        <v>6594.2655999999997</v>
      </c>
      <c r="R15" s="17">
        <f t="shared" si="4"/>
        <v>6630.7192000000005</v>
      </c>
      <c r="S15" s="17">
        <f t="shared" si="4"/>
        <v>6630.7192000000005</v>
      </c>
      <c r="T15" s="17">
        <f t="shared" si="4"/>
        <v>6619.7392</v>
      </c>
      <c r="U15" s="17">
        <f t="shared" si="4"/>
        <v>6619.7392</v>
      </c>
      <c r="V15" s="17">
        <f t="shared" si="4"/>
        <v>6608.7591999999995</v>
      </c>
      <c r="W15" s="17">
        <f t="shared" si="4"/>
        <v>6608.7591999999995</v>
      </c>
      <c r="X15" s="17">
        <f t="shared" si="4"/>
        <v>6597.7791999999999</v>
      </c>
      <c r="Y15" s="17">
        <f t="shared" si="4"/>
        <v>6597.7791999999999</v>
      </c>
      <c r="Z15" s="17">
        <f t="shared" si="4"/>
        <v>6586.7992000000004</v>
      </c>
      <c r="AA15" s="17">
        <f t="shared" si="4"/>
        <v>6586.7992000000004</v>
      </c>
      <c r="AB15" s="17">
        <f t="shared" si="4"/>
        <v>6575.8191999999999</v>
      </c>
      <c r="AC15" s="17">
        <f t="shared" si="4"/>
        <v>6575.8191999999999</v>
      </c>
      <c r="AD15" s="17">
        <f t="shared" si="4"/>
        <v>6564.8392000000003</v>
      </c>
      <c r="AE15" s="17">
        <f t="shared" si="4"/>
        <v>6564.8392000000003</v>
      </c>
      <c r="AF15" s="17">
        <f t="shared" si="4"/>
        <v>6553.8591999999999</v>
      </c>
      <c r="AG15" s="31">
        <f t="shared" si="4"/>
        <v>6553.8591999999999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6613.92832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0">
        <v>0.98</v>
      </c>
      <c r="G21" s="60">
        <v>0.96</v>
      </c>
      <c r="H21" s="60">
        <v>0.93</v>
      </c>
      <c r="I21" s="60">
        <v>0.89</v>
      </c>
      <c r="J21" s="60">
        <v>0.83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115">
        <v>0</v>
      </c>
      <c r="AB21" s="115">
        <v>0</v>
      </c>
      <c r="AC21" s="115">
        <v>0</v>
      </c>
      <c r="AD21" s="115">
        <v>0</v>
      </c>
      <c r="AE21" s="115">
        <v>0</v>
      </c>
      <c r="AF21" s="115">
        <v>0</v>
      </c>
      <c r="AG21" s="116">
        <v>0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4775</v>
      </c>
      <c r="G23" s="12">
        <f t="shared" si="5"/>
        <v>4750</v>
      </c>
      <c r="H23" s="12">
        <f t="shared" si="5"/>
        <v>4712.5</v>
      </c>
      <c r="I23" s="12">
        <f t="shared" si="5"/>
        <v>4662.5</v>
      </c>
      <c r="J23" s="12">
        <f t="shared" si="5"/>
        <v>4587.5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3550</v>
      </c>
      <c r="AB23" s="12">
        <f t="shared" si="5"/>
        <v>3550</v>
      </c>
      <c r="AC23" s="12">
        <f t="shared" si="5"/>
        <v>3550</v>
      </c>
      <c r="AD23" s="12">
        <f t="shared" si="5"/>
        <v>3550</v>
      </c>
      <c r="AE23" s="12">
        <f t="shared" si="5"/>
        <v>3550</v>
      </c>
      <c r="AF23" s="12">
        <f t="shared" si="5"/>
        <v>3550</v>
      </c>
      <c r="AG23" s="30">
        <f t="shared" si="5"/>
        <v>3550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4723.5249999999996</v>
      </c>
      <c r="G25" s="17">
        <f t="shared" si="7"/>
        <v>4698.5249999999996</v>
      </c>
      <c r="H25" s="17">
        <f t="shared" si="7"/>
        <v>4661.0249999999996</v>
      </c>
      <c r="I25" s="17">
        <f t="shared" si="7"/>
        <v>4611.0249999999996</v>
      </c>
      <c r="J25" s="17">
        <f t="shared" si="7"/>
        <v>4536.0249999999996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3498.5250000000001</v>
      </c>
      <c r="AB25" s="17">
        <f t="shared" si="7"/>
        <v>3498.5250000000001</v>
      </c>
      <c r="AC25" s="17">
        <f t="shared" si="7"/>
        <v>3498.5250000000001</v>
      </c>
      <c r="AD25" s="17">
        <f t="shared" si="7"/>
        <v>3498.5250000000001</v>
      </c>
      <c r="AE25" s="17">
        <f t="shared" si="7"/>
        <v>3498.5250000000001</v>
      </c>
      <c r="AF25" s="17">
        <f t="shared" si="7"/>
        <v>3498.5250000000001</v>
      </c>
      <c r="AG25" s="31">
        <f t="shared" si="7"/>
        <v>3498.5250000000001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3771.8999999999983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54">
        <v>1</v>
      </c>
      <c r="B29" s="55" t="s">
        <v>17</v>
      </c>
      <c r="C29" s="54">
        <v>825</v>
      </c>
      <c r="D29" s="112">
        <v>0.96</v>
      </c>
      <c r="E29" s="60">
        <v>0.95</v>
      </c>
      <c r="F29" s="60">
        <v>0.95</v>
      </c>
      <c r="G29" s="60">
        <v>0.94</v>
      </c>
      <c r="H29" s="60">
        <v>0.94</v>
      </c>
      <c r="I29" s="60">
        <v>0.93</v>
      </c>
      <c r="J29" s="60">
        <v>0.93</v>
      </c>
      <c r="K29" s="60">
        <v>0.92</v>
      </c>
      <c r="L29" s="60">
        <v>0.92</v>
      </c>
      <c r="M29" s="60">
        <v>0.91</v>
      </c>
      <c r="N29" s="60">
        <v>0.91</v>
      </c>
      <c r="O29" s="60">
        <v>0.9</v>
      </c>
      <c r="P29" s="60">
        <v>0.9</v>
      </c>
      <c r="Q29" s="60">
        <v>0.89</v>
      </c>
      <c r="R29" s="60">
        <v>0.89</v>
      </c>
      <c r="S29" s="60">
        <v>0.88</v>
      </c>
      <c r="T29" s="60">
        <v>0.88</v>
      </c>
      <c r="U29" s="60">
        <v>0.87</v>
      </c>
      <c r="V29" s="60">
        <v>0.87</v>
      </c>
      <c r="W29" s="60">
        <v>0.86</v>
      </c>
      <c r="X29" s="60">
        <v>0.86</v>
      </c>
      <c r="Y29" s="60">
        <v>0.85</v>
      </c>
      <c r="Z29" s="60">
        <v>0.84</v>
      </c>
      <c r="AA29" s="60">
        <v>0.83</v>
      </c>
      <c r="AB29" s="60">
        <v>0.82</v>
      </c>
      <c r="AC29" s="60">
        <v>0.81</v>
      </c>
      <c r="AD29" s="60">
        <v>0.8</v>
      </c>
      <c r="AE29" s="60">
        <v>0.77</v>
      </c>
      <c r="AF29" s="115">
        <v>0</v>
      </c>
      <c r="AG29" s="116">
        <v>0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115">
        <v>0</v>
      </c>
      <c r="AE32" s="115">
        <v>0</v>
      </c>
      <c r="AF32" s="115">
        <v>0</v>
      </c>
      <c r="AG32" s="116">
        <v>0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3163</v>
      </c>
      <c r="E34" s="12">
        <f t="shared" si="8"/>
        <v>3154.75</v>
      </c>
      <c r="F34" s="12">
        <f t="shared" si="8"/>
        <v>3154.75</v>
      </c>
      <c r="G34" s="12">
        <f t="shared" si="8"/>
        <v>3146.5</v>
      </c>
      <c r="H34" s="12">
        <f t="shared" si="8"/>
        <v>3146.5</v>
      </c>
      <c r="I34" s="12">
        <f t="shared" si="8"/>
        <v>3138.25</v>
      </c>
      <c r="J34" s="12">
        <f t="shared" si="8"/>
        <v>3138.25</v>
      </c>
      <c r="K34" s="12">
        <f t="shared" si="8"/>
        <v>3130</v>
      </c>
      <c r="L34" s="12">
        <f t="shared" si="8"/>
        <v>3130</v>
      </c>
      <c r="M34" s="12">
        <f t="shared" si="8"/>
        <v>3121.75</v>
      </c>
      <c r="N34" s="12">
        <f t="shared" si="8"/>
        <v>3121.75</v>
      </c>
      <c r="O34" s="12">
        <f t="shared" si="8"/>
        <v>3113.5</v>
      </c>
      <c r="P34" s="12">
        <f t="shared" si="8"/>
        <v>3113.5</v>
      </c>
      <c r="Q34" s="12">
        <f t="shared" si="8"/>
        <v>3105.25</v>
      </c>
      <c r="R34" s="12">
        <f t="shared" si="8"/>
        <v>3105.25</v>
      </c>
      <c r="S34" s="12">
        <f t="shared" si="8"/>
        <v>3097</v>
      </c>
      <c r="T34" s="12">
        <f t="shared" si="8"/>
        <v>3097</v>
      </c>
      <c r="U34" s="12">
        <f t="shared" si="8"/>
        <v>3088.75</v>
      </c>
      <c r="V34" s="12">
        <f t="shared" si="8"/>
        <v>3088.75</v>
      </c>
      <c r="W34" s="12">
        <f t="shared" si="8"/>
        <v>3080.5</v>
      </c>
      <c r="X34" s="12">
        <f t="shared" si="8"/>
        <v>3080.5</v>
      </c>
      <c r="Y34" s="12">
        <f t="shared" si="8"/>
        <v>3072.25</v>
      </c>
      <c r="Z34" s="12">
        <f t="shared" si="8"/>
        <v>3064</v>
      </c>
      <c r="AA34" s="12">
        <f t="shared" si="8"/>
        <v>3055.75</v>
      </c>
      <c r="AB34" s="12">
        <f t="shared" si="8"/>
        <v>3047.5</v>
      </c>
      <c r="AC34" s="12">
        <f t="shared" si="8"/>
        <v>3039.25</v>
      </c>
      <c r="AD34" s="12">
        <f t="shared" si="8"/>
        <v>3031</v>
      </c>
      <c r="AE34" s="12">
        <f t="shared" si="8"/>
        <v>3006.25</v>
      </c>
      <c r="AF34" s="12">
        <f t="shared" si="8"/>
        <v>2371</v>
      </c>
      <c r="AG34" s="30">
        <f t="shared" si="8"/>
        <v>2371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3122.4558999999999</v>
      </c>
      <c r="E36" s="17">
        <f t="shared" si="10"/>
        <v>3114.2058999999999</v>
      </c>
      <c r="F36" s="17">
        <f t="shared" si="10"/>
        <v>3114.2058999999999</v>
      </c>
      <c r="G36" s="17">
        <f t="shared" si="10"/>
        <v>3105.9558999999999</v>
      </c>
      <c r="H36" s="17">
        <f t="shared" si="10"/>
        <v>3105.9558999999999</v>
      </c>
      <c r="I36" s="17">
        <f t="shared" si="10"/>
        <v>3097.7058999999999</v>
      </c>
      <c r="J36" s="17">
        <f t="shared" si="10"/>
        <v>3097.7058999999999</v>
      </c>
      <c r="K36" s="17">
        <f t="shared" si="10"/>
        <v>3089.4558999999999</v>
      </c>
      <c r="L36" s="17">
        <f t="shared" si="10"/>
        <v>3089.4558999999999</v>
      </c>
      <c r="M36" s="17">
        <f t="shared" si="10"/>
        <v>3081.2058999999999</v>
      </c>
      <c r="N36" s="17">
        <f t="shared" si="10"/>
        <v>3081.2058999999999</v>
      </c>
      <c r="O36" s="17">
        <f t="shared" si="10"/>
        <v>3072.9558999999999</v>
      </c>
      <c r="P36" s="17">
        <f t="shared" si="10"/>
        <v>3072.9558999999999</v>
      </c>
      <c r="Q36" s="17">
        <f t="shared" si="10"/>
        <v>3064.7058999999999</v>
      </c>
      <c r="R36" s="17">
        <f t="shared" si="10"/>
        <v>3064.7058999999999</v>
      </c>
      <c r="S36" s="17">
        <f t="shared" si="10"/>
        <v>3056.4558999999999</v>
      </c>
      <c r="T36" s="17">
        <f t="shared" si="10"/>
        <v>3056.4558999999999</v>
      </c>
      <c r="U36" s="17">
        <f t="shared" si="10"/>
        <v>3048.2058999999999</v>
      </c>
      <c r="V36" s="17">
        <f t="shared" si="10"/>
        <v>3048.2058999999999</v>
      </c>
      <c r="W36" s="17">
        <f t="shared" si="10"/>
        <v>3039.9558999999999</v>
      </c>
      <c r="X36" s="17">
        <f t="shared" si="10"/>
        <v>3039.9558999999999</v>
      </c>
      <c r="Y36" s="17">
        <f t="shared" si="10"/>
        <v>3031.7058999999999</v>
      </c>
      <c r="Z36" s="17">
        <f t="shared" si="10"/>
        <v>3023.4558999999999</v>
      </c>
      <c r="AA36" s="17">
        <f t="shared" si="10"/>
        <v>3015.2058999999999</v>
      </c>
      <c r="AB36" s="17">
        <f t="shared" si="10"/>
        <v>3006.9558999999999</v>
      </c>
      <c r="AC36" s="17">
        <f t="shared" si="10"/>
        <v>2998.7058999999999</v>
      </c>
      <c r="AD36" s="17">
        <f t="shared" si="10"/>
        <v>2990.4558999999999</v>
      </c>
      <c r="AE36" s="17">
        <f t="shared" si="10"/>
        <v>2965.7058999999999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3011.9059000000002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5" customHeight="1" x14ac:dyDescent="0.2">
      <c r="A42" s="54">
        <f t="shared" si="11"/>
        <v>3</v>
      </c>
      <c r="B42" s="55" t="s">
        <v>26</v>
      </c>
      <c r="C42" s="54">
        <v>1031</v>
      </c>
      <c r="D42" s="112">
        <v>0.72</v>
      </c>
      <c r="E42" s="60">
        <v>0.7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6">
        <v>0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92">
        <f t="shared" si="11"/>
        <v>8</v>
      </c>
      <c r="B47" s="93" t="s">
        <v>31</v>
      </c>
      <c r="C47" s="92">
        <v>1100</v>
      </c>
      <c r="D47" s="123">
        <v>0</v>
      </c>
      <c r="E47" s="115">
        <v>0</v>
      </c>
      <c r="F47" s="115">
        <v>0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0</v>
      </c>
      <c r="P47" s="115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6">
        <v>0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11447.32</v>
      </c>
      <c r="E53" s="12">
        <f t="shared" si="12"/>
        <v>11426.7</v>
      </c>
      <c r="F53" s="12">
        <f t="shared" si="12"/>
        <v>10705</v>
      </c>
      <c r="G53" s="12">
        <f t="shared" si="12"/>
        <v>10705</v>
      </c>
      <c r="H53" s="12">
        <f t="shared" si="12"/>
        <v>10705</v>
      </c>
      <c r="I53" s="12">
        <f t="shared" si="12"/>
        <v>10705</v>
      </c>
      <c r="J53" s="12">
        <f t="shared" si="12"/>
        <v>10705</v>
      </c>
      <c r="K53" s="12">
        <f t="shared" si="12"/>
        <v>9919</v>
      </c>
      <c r="L53" s="12">
        <f t="shared" si="12"/>
        <v>9919</v>
      </c>
      <c r="M53" s="12">
        <f t="shared" si="12"/>
        <v>9919</v>
      </c>
      <c r="N53" s="12">
        <f t="shared" si="12"/>
        <v>9919</v>
      </c>
      <c r="O53" s="12">
        <f t="shared" si="12"/>
        <v>9919</v>
      </c>
      <c r="P53" s="12">
        <f t="shared" si="12"/>
        <v>9919</v>
      </c>
      <c r="Q53" s="12">
        <f t="shared" si="12"/>
        <v>9919</v>
      </c>
      <c r="R53" s="12">
        <f t="shared" si="12"/>
        <v>9919</v>
      </c>
      <c r="S53" s="12">
        <f t="shared" si="12"/>
        <v>9919</v>
      </c>
      <c r="T53" s="12">
        <f t="shared" si="12"/>
        <v>9919</v>
      </c>
      <c r="U53" s="12">
        <f t="shared" si="12"/>
        <v>9919</v>
      </c>
      <c r="V53" s="12">
        <f t="shared" si="12"/>
        <v>9919</v>
      </c>
      <c r="W53" s="12">
        <f t="shared" si="12"/>
        <v>9919</v>
      </c>
      <c r="X53" s="12">
        <f t="shared" si="12"/>
        <v>9919</v>
      </c>
      <c r="Y53" s="12">
        <f t="shared" si="12"/>
        <v>9919</v>
      </c>
      <c r="Z53" s="12">
        <f t="shared" si="12"/>
        <v>9919</v>
      </c>
      <c r="AA53" s="12">
        <f t="shared" si="12"/>
        <v>9919</v>
      </c>
      <c r="AB53" s="12">
        <f t="shared" si="12"/>
        <v>9919</v>
      </c>
      <c r="AC53" s="12">
        <f t="shared" si="12"/>
        <v>9919</v>
      </c>
      <c r="AD53" s="12">
        <f t="shared" si="12"/>
        <v>9919</v>
      </c>
      <c r="AE53" s="12">
        <f t="shared" si="12"/>
        <v>9919</v>
      </c>
      <c r="AF53" s="12">
        <f t="shared" si="12"/>
        <v>9919</v>
      </c>
      <c r="AG53" s="30">
        <f t="shared" si="12"/>
        <v>9919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485.03909999999996</v>
      </c>
      <c r="L54" s="12">
        <f t="shared" si="13"/>
        <v>485.03909999999996</v>
      </c>
      <c r="M54" s="12">
        <f t="shared" si="13"/>
        <v>485.03909999999996</v>
      </c>
      <c r="N54" s="12">
        <f t="shared" si="13"/>
        <v>485.03909999999996</v>
      </c>
      <c r="O54" s="12">
        <f t="shared" si="13"/>
        <v>485.03909999999996</v>
      </c>
      <c r="P54" s="12">
        <f t="shared" si="13"/>
        <v>485.03909999999996</v>
      </c>
      <c r="Q54" s="12">
        <f t="shared" si="13"/>
        <v>485.03909999999996</v>
      </c>
      <c r="R54" s="12">
        <f t="shared" si="13"/>
        <v>485.03909999999996</v>
      </c>
      <c r="S54" s="12">
        <f t="shared" si="13"/>
        <v>485.03909999999996</v>
      </c>
      <c r="T54" s="12">
        <f t="shared" si="13"/>
        <v>485.03909999999996</v>
      </c>
      <c r="U54" s="12">
        <f t="shared" si="13"/>
        <v>485.03909999999996</v>
      </c>
      <c r="V54" s="12">
        <f t="shared" si="13"/>
        <v>485.03909999999996</v>
      </c>
      <c r="W54" s="12">
        <f t="shared" si="13"/>
        <v>485.03909999999996</v>
      </c>
      <c r="X54" s="12">
        <f t="shared" si="13"/>
        <v>485.03909999999996</v>
      </c>
      <c r="Y54" s="12">
        <f t="shared" si="13"/>
        <v>485.03909999999996</v>
      </c>
      <c r="Z54" s="12">
        <f t="shared" si="13"/>
        <v>485.03909999999996</v>
      </c>
      <c r="AA54" s="12">
        <f t="shared" si="13"/>
        <v>485.03909999999996</v>
      </c>
      <c r="AB54" s="12">
        <f t="shared" si="13"/>
        <v>485.03909999999996</v>
      </c>
      <c r="AC54" s="12">
        <f t="shared" si="13"/>
        <v>485.03909999999996</v>
      </c>
      <c r="AD54" s="12">
        <f t="shared" si="13"/>
        <v>485.03909999999996</v>
      </c>
      <c r="AE54" s="12">
        <f t="shared" si="13"/>
        <v>485.03909999999996</v>
      </c>
      <c r="AF54" s="12">
        <f t="shared" si="13"/>
        <v>485.03909999999996</v>
      </c>
      <c r="AG54" s="30">
        <f t="shared" si="13"/>
        <v>485.03909999999996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10923.845499999999</v>
      </c>
      <c r="E55" s="17">
        <f t="shared" si="14"/>
        <v>10903.2255</v>
      </c>
      <c r="F55" s="17">
        <f t="shared" si="14"/>
        <v>10181.5255</v>
      </c>
      <c r="G55" s="17">
        <f t="shared" si="14"/>
        <v>10181.5255</v>
      </c>
      <c r="H55" s="17">
        <f t="shared" si="14"/>
        <v>10181.5255</v>
      </c>
      <c r="I55" s="17">
        <f t="shared" si="14"/>
        <v>10181.5255</v>
      </c>
      <c r="J55" s="17">
        <f t="shared" si="14"/>
        <v>10181.5255</v>
      </c>
      <c r="K55" s="17">
        <f t="shared" si="14"/>
        <v>9433.9609</v>
      </c>
      <c r="L55" s="17">
        <f t="shared" si="14"/>
        <v>9433.9609</v>
      </c>
      <c r="M55" s="17">
        <f t="shared" si="14"/>
        <v>9433.9609</v>
      </c>
      <c r="N55" s="17">
        <f t="shared" si="14"/>
        <v>9433.9609</v>
      </c>
      <c r="O55" s="17">
        <f t="shared" si="14"/>
        <v>9433.9609</v>
      </c>
      <c r="P55" s="17">
        <f t="shared" si="14"/>
        <v>9433.9609</v>
      </c>
      <c r="Q55" s="17">
        <f t="shared" si="14"/>
        <v>9433.9609</v>
      </c>
      <c r="R55" s="17">
        <f t="shared" si="14"/>
        <v>9433.9609</v>
      </c>
      <c r="S55" s="17">
        <f t="shared" si="14"/>
        <v>9433.9609</v>
      </c>
      <c r="T55" s="17">
        <f t="shared" si="14"/>
        <v>9433.9609</v>
      </c>
      <c r="U55" s="17">
        <f t="shared" si="14"/>
        <v>9433.9609</v>
      </c>
      <c r="V55" s="17">
        <f t="shared" si="14"/>
        <v>9433.9609</v>
      </c>
      <c r="W55" s="17">
        <f t="shared" si="14"/>
        <v>9433.9609</v>
      </c>
      <c r="X55" s="17">
        <f t="shared" si="14"/>
        <v>9433.9609</v>
      </c>
      <c r="Y55" s="17">
        <f t="shared" si="14"/>
        <v>9433.9609</v>
      </c>
      <c r="Z55" s="17">
        <f t="shared" si="14"/>
        <v>9433.9609</v>
      </c>
      <c r="AA55" s="17">
        <f t="shared" si="14"/>
        <v>9433.9609</v>
      </c>
      <c r="AB55" s="17">
        <f t="shared" si="14"/>
        <v>9433.9609</v>
      </c>
      <c r="AC55" s="17">
        <f t="shared" si="14"/>
        <v>9433.9609</v>
      </c>
      <c r="AD55" s="17">
        <f t="shared" si="14"/>
        <v>9433.9609</v>
      </c>
      <c r="AE55" s="17">
        <f t="shared" si="14"/>
        <v>9433.9609</v>
      </c>
      <c r="AF55" s="17">
        <f t="shared" si="14"/>
        <v>9433.9609</v>
      </c>
      <c r="AG55" s="31">
        <f t="shared" si="14"/>
        <v>9433.9609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9657.1933066666716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54">
        <v>1</v>
      </c>
      <c r="B59" s="55" t="s">
        <v>36</v>
      </c>
      <c r="C59" s="54">
        <v>1134</v>
      </c>
      <c r="D59" s="112">
        <v>0.88</v>
      </c>
      <c r="E59" s="60">
        <v>0.88</v>
      </c>
      <c r="F59" s="60">
        <v>0.88</v>
      </c>
      <c r="G59" s="60">
        <v>0.87</v>
      </c>
      <c r="H59" s="60">
        <v>0.87</v>
      </c>
      <c r="I59" s="60">
        <v>0.87</v>
      </c>
      <c r="J59" s="60">
        <v>0.86</v>
      </c>
      <c r="K59" s="60">
        <v>0.86</v>
      </c>
      <c r="L59" s="60">
        <v>0.86</v>
      </c>
      <c r="M59" s="60">
        <v>0.85</v>
      </c>
      <c r="N59" s="60">
        <v>0.85</v>
      </c>
      <c r="O59" s="60">
        <v>0.84</v>
      </c>
      <c r="P59" s="60">
        <v>0.84</v>
      </c>
      <c r="Q59" s="60">
        <v>0.83</v>
      </c>
      <c r="R59" s="60">
        <v>0.83</v>
      </c>
      <c r="S59" s="60">
        <v>0.82</v>
      </c>
      <c r="T59" s="60">
        <v>0.82</v>
      </c>
      <c r="U59" s="60">
        <v>0.81</v>
      </c>
      <c r="V59" s="60">
        <v>0.81</v>
      </c>
      <c r="W59" s="60">
        <v>0.8</v>
      </c>
      <c r="X59" s="60">
        <v>0.79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0">
        <v>0.99</v>
      </c>
      <c r="S65" s="60">
        <v>0.99</v>
      </c>
      <c r="T65" s="60">
        <v>0.99</v>
      </c>
      <c r="U65" s="60">
        <v>0.98</v>
      </c>
      <c r="V65" s="60">
        <v>0.98</v>
      </c>
      <c r="W65" s="60">
        <v>0.97</v>
      </c>
      <c r="X65" s="60">
        <v>0.97</v>
      </c>
      <c r="Y65" s="60">
        <v>0.96</v>
      </c>
      <c r="Z65" s="60">
        <v>0.96</v>
      </c>
      <c r="AA65" s="60">
        <v>0.95</v>
      </c>
      <c r="AB65" s="60">
        <v>0.95</v>
      </c>
      <c r="AC65" s="60">
        <v>0.94</v>
      </c>
      <c r="AD65" s="60">
        <v>0.94</v>
      </c>
      <c r="AE65" s="60">
        <v>0.93</v>
      </c>
      <c r="AF65" s="60">
        <v>0.93</v>
      </c>
      <c r="AG65" s="61">
        <v>0.92</v>
      </c>
    </row>
    <row r="66" spans="1:34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5" customHeight="1" x14ac:dyDescent="0.2">
      <c r="A67" s="54">
        <f t="shared" si="15"/>
        <v>9</v>
      </c>
      <c r="B67" s="55" t="s">
        <v>45</v>
      </c>
      <c r="C67" s="54">
        <v>1078</v>
      </c>
      <c r="D67" s="112">
        <v>0.95</v>
      </c>
      <c r="E67" s="60">
        <v>0.94</v>
      </c>
      <c r="F67" s="60">
        <v>0.94</v>
      </c>
      <c r="G67" s="60">
        <v>0.94</v>
      </c>
      <c r="H67" s="60">
        <v>0.93</v>
      </c>
      <c r="I67" s="60">
        <v>0.93</v>
      </c>
      <c r="J67" s="60">
        <v>0.93</v>
      </c>
      <c r="K67" s="60">
        <v>0.92</v>
      </c>
      <c r="L67" s="60">
        <v>0.92</v>
      </c>
      <c r="M67" s="60">
        <v>0.92</v>
      </c>
      <c r="N67" s="60">
        <v>0.91</v>
      </c>
      <c r="O67" s="60">
        <v>0.91</v>
      </c>
      <c r="P67" s="60">
        <v>0.91</v>
      </c>
      <c r="Q67" s="60">
        <v>0.9</v>
      </c>
      <c r="R67" s="60">
        <v>0.9</v>
      </c>
      <c r="S67" s="60">
        <v>0.9</v>
      </c>
      <c r="T67" s="60">
        <v>0.89</v>
      </c>
      <c r="U67" s="60">
        <v>0.89</v>
      </c>
      <c r="V67" s="60">
        <v>0.88</v>
      </c>
      <c r="W67" s="60">
        <v>0.88</v>
      </c>
      <c r="X67" s="60">
        <v>0.87</v>
      </c>
      <c r="Y67" s="60">
        <v>0.87</v>
      </c>
      <c r="Z67" s="60">
        <v>0.86</v>
      </c>
      <c r="AA67" s="60">
        <v>0.86</v>
      </c>
      <c r="AB67" s="60">
        <v>0.85</v>
      </c>
      <c r="AC67" s="60">
        <v>0.85</v>
      </c>
      <c r="AD67" s="60">
        <v>0.84</v>
      </c>
      <c r="AE67" s="60">
        <v>0.84</v>
      </c>
      <c r="AF67" s="60">
        <v>0.83</v>
      </c>
      <c r="AG67" s="61">
        <v>0.83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11958.56</v>
      </c>
      <c r="E73" s="12">
        <f t="shared" si="16"/>
        <v>11947.78</v>
      </c>
      <c r="F73" s="12">
        <f t="shared" si="16"/>
        <v>11947.78</v>
      </c>
      <c r="G73" s="12">
        <f t="shared" si="16"/>
        <v>11936.44</v>
      </c>
      <c r="H73" s="12">
        <f t="shared" si="16"/>
        <v>11925.66</v>
      </c>
      <c r="I73" s="12">
        <f t="shared" si="16"/>
        <v>11925.66</v>
      </c>
      <c r="J73" s="12">
        <f t="shared" si="16"/>
        <v>11914.320000000002</v>
      </c>
      <c r="K73" s="12">
        <f t="shared" si="16"/>
        <v>11903.54</v>
      </c>
      <c r="L73" s="12">
        <f t="shared" si="16"/>
        <v>11903.54</v>
      </c>
      <c r="M73" s="12">
        <f t="shared" si="16"/>
        <v>11892.2</v>
      </c>
      <c r="N73" s="12">
        <f t="shared" si="16"/>
        <v>11881.42</v>
      </c>
      <c r="O73" s="12">
        <f t="shared" si="16"/>
        <v>11870.08</v>
      </c>
      <c r="P73" s="12">
        <f t="shared" si="16"/>
        <v>11870.08</v>
      </c>
      <c r="Q73" s="12">
        <f t="shared" si="16"/>
        <v>11847.960000000001</v>
      </c>
      <c r="R73" s="12">
        <f t="shared" si="16"/>
        <v>11840.02</v>
      </c>
      <c r="S73" s="12">
        <f t="shared" si="16"/>
        <v>11828.68</v>
      </c>
      <c r="T73" s="12">
        <f t="shared" si="16"/>
        <v>11817.900000000001</v>
      </c>
      <c r="U73" s="12">
        <f t="shared" si="16"/>
        <v>11798.619999999999</v>
      </c>
      <c r="V73" s="12">
        <f t="shared" si="16"/>
        <v>11787.84</v>
      </c>
      <c r="W73" s="12">
        <f t="shared" si="16"/>
        <v>11768.560000000001</v>
      </c>
      <c r="X73" s="12">
        <f t="shared" si="16"/>
        <v>11746.44</v>
      </c>
      <c r="Y73" s="12">
        <f t="shared" si="16"/>
        <v>10359.759999999998</v>
      </c>
      <c r="Z73" s="12">
        <f t="shared" si="16"/>
        <v>10348.98</v>
      </c>
      <c r="AA73" s="12">
        <f t="shared" si="16"/>
        <v>10341.040000000001</v>
      </c>
      <c r="AB73" s="12">
        <f t="shared" si="16"/>
        <v>10330.26</v>
      </c>
      <c r="AC73" s="12">
        <f t="shared" si="16"/>
        <v>10322.32</v>
      </c>
      <c r="AD73" s="12">
        <f t="shared" si="16"/>
        <v>10311.539999999999</v>
      </c>
      <c r="AE73" s="12">
        <f t="shared" si="16"/>
        <v>10303.6</v>
      </c>
      <c r="AF73" s="12">
        <f t="shared" si="16"/>
        <v>10292.82</v>
      </c>
      <c r="AG73" s="30">
        <f t="shared" si="16"/>
        <v>10284.879999999999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188.20339200000001</v>
      </c>
      <c r="E74" s="12">
        <f t="shared" si="17"/>
        <v>188.20339200000001</v>
      </c>
      <c r="F74" s="12">
        <f t="shared" si="17"/>
        <v>188.20339200000001</v>
      </c>
      <c r="G74" s="12">
        <f t="shared" si="17"/>
        <v>188.20339200000001</v>
      </c>
      <c r="H74" s="12">
        <f t="shared" si="17"/>
        <v>188.20339200000001</v>
      </c>
      <c r="I74" s="12">
        <f t="shared" si="17"/>
        <v>188.20339200000001</v>
      </c>
      <c r="J74" s="12">
        <f t="shared" si="17"/>
        <v>188.20339200000001</v>
      </c>
      <c r="K74" s="12">
        <f t="shared" si="17"/>
        <v>188.20339200000001</v>
      </c>
      <c r="L74" s="12">
        <f t="shared" si="17"/>
        <v>188.20339200000001</v>
      </c>
      <c r="M74" s="12">
        <f t="shared" si="17"/>
        <v>188.20339200000001</v>
      </c>
      <c r="N74" s="12">
        <f t="shared" si="17"/>
        <v>188.20339200000001</v>
      </c>
      <c r="O74" s="12">
        <f t="shared" si="17"/>
        <v>188.20339200000001</v>
      </c>
      <c r="P74" s="12">
        <f t="shared" si="17"/>
        <v>188.20339200000001</v>
      </c>
      <c r="Q74" s="12">
        <f t="shared" si="17"/>
        <v>188.20339200000001</v>
      </c>
      <c r="R74" s="12">
        <f t="shared" si="17"/>
        <v>165.65379200000001</v>
      </c>
      <c r="S74" s="12">
        <f t="shared" si="17"/>
        <v>165.65379200000001</v>
      </c>
      <c r="T74" s="12">
        <f t="shared" si="17"/>
        <v>165.65379200000001</v>
      </c>
      <c r="U74" s="12">
        <f t="shared" si="17"/>
        <v>165.65379200000001</v>
      </c>
      <c r="V74" s="12">
        <f t="shared" si="17"/>
        <v>165.65379200000001</v>
      </c>
      <c r="W74" s="12">
        <f t="shared" si="17"/>
        <v>165.65379200000001</v>
      </c>
      <c r="X74" s="12">
        <f t="shared" si="17"/>
        <v>165.65379200000001</v>
      </c>
      <c r="Y74" s="12">
        <f t="shared" si="17"/>
        <v>151.94</v>
      </c>
      <c r="Z74" s="12">
        <f t="shared" si="17"/>
        <v>151.94</v>
      </c>
      <c r="AA74" s="12">
        <f t="shared" si="17"/>
        <v>151.94</v>
      </c>
      <c r="AB74" s="12">
        <f t="shared" si="17"/>
        <v>151.94</v>
      </c>
      <c r="AC74" s="12">
        <f t="shared" si="17"/>
        <v>151.94</v>
      </c>
      <c r="AD74" s="12">
        <f t="shared" si="17"/>
        <v>151.94</v>
      </c>
      <c r="AE74" s="12">
        <f t="shared" si="17"/>
        <v>151.94</v>
      </c>
      <c r="AF74" s="12">
        <f t="shared" si="17"/>
        <v>151.94</v>
      </c>
      <c r="AG74" s="30">
        <f t="shared" si="17"/>
        <v>151.94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11770.356608</v>
      </c>
      <c r="E75" s="17">
        <f t="shared" si="18"/>
        <v>11759.576608000001</v>
      </c>
      <c r="F75" s="17">
        <f t="shared" si="18"/>
        <v>11759.576608000001</v>
      </c>
      <c r="G75" s="17">
        <f t="shared" si="18"/>
        <v>11748.236608000001</v>
      </c>
      <c r="H75" s="17">
        <f t="shared" si="18"/>
        <v>11737.456608</v>
      </c>
      <c r="I75" s="17">
        <f t="shared" si="18"/>
        <v>11737.456608</v>
      </c>
      <c r="J75" s="17">
        <f t="shared" si="18"/>
        <v>11726.116608000002</v>
      </c>
      <c r="K75" s="17">
        <f t="shared" si="18"/>
        <v>11715.336608000001</v>
      </c>
      <c r="L75" s="17">
        <f t="shared" si="18"/>
        <v>11715.336608000001</v>
      </c>
      <c r="M75" s="17">
        <f t="shared" si="18"/>
        <v>11703.996608000001</v>
      </c>
      <c r="N75" s="17">
        <f t="shared" si="18"/>
        <v>11693.216608000001</v>
      </c>
      <c r="O75" s="17">
        <f t="shared" si="18"/>
        <v>11681.876608</v>
      </c>
      <c r="P75" s="17">
        <f t="shared" si="18"/>
        <v>11681.876608</v>
      </c>
      <c r="Q75" s="17">
        <f t="shared" si="18"/>
        <v>11659.756608000002</v>
      </c>
      <c r="R75" s="17">
        <f t="shared" si="18"/>
        <v>11674.366208000001</v>
      </c>
      <c r="S75" s="17">
        <f t="shared" si="18"/>
        <v>11663.026208000001</v>
      </c>
      <c r="T75" s="17">
        <f t="shared" si="18"/>
        <v>11652.246208000002</v>
      </c>
      <c r="U75" s="17">
        <f t="shared" si="18"/>
        <v>11632.966208</v>
      </c>
      <c r="V75" s="17">
        <f t="shared" si="18"/>
        <v>11622.186208000001</v>
      </c>
      <c r="W75" s="17">
        <f t="shared" si="18"/>
        <v>11602.906208000002</v>
      </c>
      <c r="X75" s="17">
        <f t="shared" si="18"/>
        <v>11580.786208000001</v>
      </c>
      <c r="Y75" s="17">
        <f t="shared" si="18"/>
        <v>10207.819999999998</v>
      </c>
      <c r="Z75" s="17">
        <f t="shared" si="18"/>
        <v>10197.039999999999</v>
      </c>
      <c r="AA75" s="17">
        <f t="shared" si="18"/>
        <v>10189.1</v>
      </c>
      <c r="AB75" s="17">
        <f t="shared" si="18"/>
        <v>10178.32</v>
      </c>
      <c r="AC75" s="17">
        <f t="shared" si="18"/>
        <v>10170.379999999999</v>
      </c>
      <c r="AD75" s="17">
        <f t="shared" si="18"/>
        <v>10159.599999999999</v>
      </c>
      <c r="AE75" s="17">
        <f t="shared" si="18"/>
        <v>10151.66</v>
      </c>
      <c r="AF75" s="17">
        <f t="shared" si="18"/>
        <v>10140.879999999999</v>
      </c>
      <c r="AG75" s="31">
        <f t="shared" si="18"/>
        <v>10132.939999999999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11234.879865599998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3452.36</v>
      </c>
      <c r="E85" s="12">
        <f t="shared" si="19"/>
        <v>3452.36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3388.4648000000002</v>
      </c>
      <c r="E87" s="17">
        <f t="shared" si="21"/>
        <v>3388.4648000000002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3353.8301333333357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54">
        <f t="shared" si="28"/>
        <v>6</v>
      </c>
      <c r="B119" s="55" t="s">
        <v>75</v>
      </c>
      <c r="C119" s="54">
        <v>1129</v>
      </c>
      <c r="D119" s="112">
        <v>0.83</v>
      </c>
      <c r="E119" s="60">
        <v>0.82</v>
      </c>
      <c r="F119" s="60">
        <v>0.81</v>
      </c>
      <c r="G119" s="60">
        <v>0.8</v>
      </c>
      <c r="H119" s="60">
        <v>0.79</v>
      </c>
      <c r="I119" s="60">
        <v>0.78</v>
      </c>
      <c r="J119" s="60">
        <v>0.77</v>
      </c>
      <c r="K119" s="60">
        <v>0.75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27">
        <v>0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0.92</v>
      </c>
      <c r="E124" s="60">
        <v>0.91</v>
      </c>
      <c r="F124" s="60">
        <v>0.9</v>
      </c>
      <c r="G124" s="60">
        <v>0.88</v>
      </c>
      <c r="H124" s="60">
        <v>0.86</v>
      </c>
      <c r="I124" s="60">
        <v>0.84</v>
      </c>
      <c r="J124" s="60">
        <v>0.81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54">
        <f t="shared" si="28"/>
        <v>14</v>
      </c>
      <c r="B127" s="55" t="s">
        <v>83</v>
      </c>
      <c r="C127" s="54">
        <v>893</v>
      </c>
      <c r="D127" s="112">
        <v>0.7</v>
      </c>
      <c r="E127" s="60">
        <v>0.7</v>
      </c>
      <c r="F127" s="60">
        <v>0.69</v>
      </c>
      <c r="G127" s="60">
        <v>0.69</v>
      </c>
      <c r="H127" s="60">
        <v>0.69</v>
      </c>
      <c r="I127" s="60">
        <v>0.68</v>
      </c>
      <c r="J127" s="60">
        <v>0.68</v>
      </c>
      <c r="K127" s="60">
        <v>0.68</v>
      </c>
      <c r="L127" s="60">
        <v>0.67</v>
      </c>
      <c r="M127" s="60">
        <v>0.67</v>
      </c>
      <c r="N127" s="60">
        <v>0.66</v>
      </c>
      <c r="O127" s="60">
        <v>0.66</v>
      </c>
      <c r="P127" s="60">
        <v>0.65</v>
      </c>
      <c r="Q127" s="60">
        <v>0.64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25063.73</v>
      </c>
      <c r="E141" s="12">
        <f t="shared" si="29"/>
        <v>25044.26</v>
      </c>
      <c r="F141" s="12">
        <f t="shared" si="29"/>
        <v>25015.86</v>
      </c>
      <c r="G141" s="12">
        <f t="shared" si="29"/>
        <v>24988.21</v>
      </c>
      <c r="H141" s="12">
        <f t="shared" si="29"/>
        <v>24960.559999999998</v>
      </c>
      <c r="I141" s="12">
        <f t="shared" si="29"/>
        <v>24923.98</v>
      </c>
      <c r="J141" s="12">
        <f t="shared" si="29"/>
        <v>24888.15</v>
      </c>
      <c r="K141" s="12">
        <f t="shared" si="29"/>
        <v>24202.989999999998</v>
      </c>
      <c r="L141" s="12">
        <f t="shared" si="29"/>
        <v>23347.309999999998</v>
      </c>
      <c r="M141" s="12">
        <f t="shared" si="29"/>
        <v>23347.309999999998</v>
      </c>
      <c r="N141" s="12">
        <f t="shared" si="29"/>
        <v>23338.379999999997</v>
      </c>
      <c r="O141" s="12">
        <f t="shared" si="29"/>
        <v>23338.379999999997</v>
      </c>
      <c r="P141" s="12">
        <f t="shared" si="29"/>
        <v>23329.45</v>
      </c>
      <c r="Q141" s="12">
        <f t="shared" si="29"/>
        <v>23320.52</v>
      </c>
      <c r="R141" s="12">
        <f t="shared" si="29"/>
        <v>21927</v>
      </c>
      <c r="S141" s="12">
        <f t="shared" si="29"/>
        <v>21927</v>
      </c>
      <c r="T141" s="12">
        <f t="shared" si="29"/>
        <v>21927</v>
      </c>
      <c r="U141" s="12">
        <f t="shared" si="29"/>
        <v>21927</v>
      </c>
      <c r="V141" s="12">
        <f t="shared" si="29"/>
        <v>21927</v>
      </c>
      <c r="W141" s="12">
        <f t="shared" si="29"/>
        <v>21927</v>
      </c>
      <c r="X141" s="12">
        <f t="shared" si="29"/>
        <v>21927</v>
      </c>
      <c r="Y141" s="12">
        <f t="shared" si="29"/>
        <v>21927</v>
      </c>
      <c r="Z141" s="12">
        <f t="shared" si="29"/>
        <v>21927</v>
      </c>
      <c r="AA141" s="12">
        <f t="shared" si="29"/>
        <v>21927</v>
      </c>
      <c r="AB141" s="12">
        <f t="shared" si="29"/>
        <v>21927</v>
      </c>
      <c r="AC141" s="12">
        <f t="shared" si="29"/>
        <v>21927</v>
      </c>
      <c r="AD141" s="12">
        <f t="shared" si="29"/>
        <v>21927</v>
      </c>
      <c r="AE141" s="12">
        <f t="shared" si="29"/>
        <v>21927</v>
      </c>
      <c r="AF141" s="12">
        <f t="shared" si="29"/>
        <v>21067</v>
      </c>
      <c r="AG141" s="30">
        <f t="shared" si="29"/>
        <v>21067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594.22169999999994</v>
      </c>
      <c r="S142" s="12">
        <f t="shared" si="30"/>
        <v>594.22169999999994</v>
      </c>
      <c r="T142" s="12">
        <f t="shared" si="30"/>
        <v>594.22169999999994</v>
      </c>
      <c r="U142" s="12">
        <f t="shared" si="30"/>
        <v>594.22169999999994</v>
      </c>
      <c r="V142" s="12">
        <f t="shared" si="30"/>
        <v>594.22169999999994</v>
      </c>
      <c r="W142" s="12">
        <f t="shared" si="30"/>
        <v>594.22169999999994</v>
      </c>
      <c r="X142" s="12">
        <f t="shared" si="30"/>
        <v>594.22169999999994</v>
      </c>
      <c r="Y142" s="12">
        <f t="shared" si="30"/>
        <v>594.22169999999994</v>
      </c>
      <c r="Z142" s="12">
        <f t="shared" si="30"/>
        <v>594.22169999999994</v>
      </c>
      <c r="AA142" s="12">
        <f t="shared" si="30"/>
        <v>594.22169999999994</v>
      </c>
      <c r="AB142" s="12">
        <f t="shared" si="30"/>
        <v>594.22169999999994</v>
      </c>
      <c r="AC142" s="12">
        <f t="shared" si="30"/>
        <v>594.22169999999994</v>
      </c>
      <c r="AD142" s="12">
        <f t="shared" si="30"/>
        <v>594.22169999999994</v>
      </c>
      <c r="AE142" s="12">
        <f t="shared" si="30"/>
        <v>594.22169999999994</v>
      </c>
      <c r="AF142" s="12">
        <f t="shared" si="30"/>
        <v>570.91570000000002</v>
      </c>
      <c r="AG142" s="30">
        <f t="shared" si="30"/>
        <v>570.91570000000002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24447.232100000001</v>
      </c>
      <c r="E143" s="17">
        <f t="shared" si="31"/>
        <v>24427.7621</v>
      </c>
      <c r="F143" s="17">
        <f t="shared" si="31"/>
        <v>24399.362100000002</v>
      </c>
      <c r="G143" s="17">
        <f t="shared" si="31"/>
        <v>24371.712100000001</v>
      </c>
      <c r="H143" s="17">
        <f t="shared" si="31"/>
        <v>24344.062099999999</v>
      </c>
      <c r="I143" s="17">
        <f t="shared" si="31"/>
        <v>24307.482100000001</v>
      </c>
      <c r="J143" s="17">
        <f t="shared" si="31"/>
        <v>24271.652100000003</v>
      </c>
      <c r="K143" s="17">
        <f t="shared" si="31"/>
        <v>23586.492099999999</v>
      </c>
      <c r="L143" s="17">
        <f t="shared" si="31"/>
        <v>22730.812099999999</v>
      </c>
      <c r="M143" s="17">
        <f t="shared" si="31"/>
        <v>22730.812099999999</v>
      </c>
      <c r="N143" s="17">
        <f t="shared" si="31"/>
        <v>22721.882099999999</v>
      </c>
      <c r="O143" s="17">
        <f t="shared" si="31"/>
        <v>22721.882099999999</v>
      </c>
      <c r="P143" s="17">
        <f t="shared" si="31"/>
        <v>22712.952100000002</v>
      </c>
      <c r="Q143" s="17">
        <f t="shared" si="31"/>
        <v>22704.022100000002</v>
      </c>
      <c r="R143" s="17">
        <f t="shared" si="31"/>
        <v>21332.778300000002</v>
      </c>
      <c r="S143" s="17">
        <f t="shared" si="31"/>
        <v>21332.778300000002</v>
      </c>
      <c r="T143" s="17">
        <f t="shared" si="31"/>
        <v>21332.778300000002</v>
      </c>
      <c r="U143" s="17">
        <f t="shared" si="31"/>
        <v>21332.778300000002</v>
      </c>
      <c r="V143" s="17">
        <f t="shared" si="31"/>
        <v>21332.778300000002</v>
      </c>
      <c r="W143" s="17">
        <f t="shared" si="31"/>
        <v>21332.778300000002</v>
      </c>
      <c r="X143" s="17">
        <f t="shared" si="31"/>
        <v>21332.778300000002</v>
      </c>
      <c r="Y143" s="17">
        <f t="shared" si="31"/>
        <v>21332.778300000002</v>
      </c>
      <c r="Z143" s="17">
        <f t="shared" si="31"/>
        <v>21332.778300000002</v>
      </c>
      <c r="AA143" s="17">
        <f t="shared" si="31"/>
        <v>21332.778300000002</v>
      </c>
      <c r="AB143" s="17">
        <f t="shared" si="31"/>
        <v>21332.778300000002</v>
      </c>
      <c r="AC143" s="17">
        <f t="shared" si="31"/>
        <v>21332.778300000002</v>
      </c>
      <c r="AD143" s="17">
        <f t="shared" si="31"/>
        <v>21332.778300000002</v>
      </c>
      <c r="AE143" s="17">
        <f t="shared" si="31"/>
        <v>21332.778300000002</v>
      </c>
      <c r="AF143" s="17">
        <f t="shared" si="31"/>
        <v>20496.084299999999</v>
      </c>
      <c r="AG143" s="31">
        <f t="shared" si="31"/>
        <v>20496.084299999999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22337.639473333333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54">
        <f t="shared" si="32"/>
        <v>5</v>
      </c>
      <c r="B151" s="55" t="s">
        <v>102</v>
      </c>
      <c r="C151" s="54">
        <v>936</v>
      </c>
      <c r="D151" s="112">
        <v>0.88</v>
      </c>
      <c r="E151" s="60">
        <v>0.87</v>
      </c>
      <c r="F151" s="60">
        <v>0.86</v>
      </c>
      <c r="G151" s="60">
        <v>0.84</v>
      </c>
      <c r="H151" s="60">
        <v>0.82</v>
      </c>
      <c r="I151" s="60">
        <v>0.8</v>
      </c>
      <c r="J151" s="60">
        <v>0.77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115">
        <v>0</v>
      </c>
      <c r="W151" s="115">
        <v>0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7104.68</v>
      </c>
      <c r="E154" s="12">
        <f t="shared" si="33"/>
        <v>7095.32</v>
      </c>
      <c r="F154" s="12">
        <f t="shared" si="33"/>
        <v>7085.96</v>
      </c>
      <c r="G154" s="12">
        <f t="shared" si="33"/>
        <v>7067.24</v>
      </c>
      <c r="H154" s="12">
        <f t="shared" si="33"/>
        <v>7048.52</v>
      </c>
      <c r="I154" s="12">
        <f t="shared" si="33"/>
        <v>7029.8</v>
      </c>
      <c r="J154" s="12">
        <f t="shared" si="33"/>
        <v>7001.72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6281</v>
      </c>
      <c r="W154" s="12">
        <f t="shared" si="33"/>
        <v>6281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5" customHeight="1" x14ac:dyDescent="0.2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19"/>
      <c r="D156" s="51">
        <f t="shared" ref="D156:AG156" si="35">D154-D155</f>
        <v>6904.9441999999999</v>
      </c>
      <c r="E156" s="17">
        <f t="shared" si="35"/>
        <v>6895.5841999999993</v>
      </c>
      <c r="F156" s="17">
        <f t="shared" si="35"/>
        <v>6886.2241999999997</v>
      </c>
      <c r="G156" s="17">
        <f t="shared" si="35"/>
        <v>6867.5041999999994</v>
      </c>
      <c r="H156" s="17">
        <f t="shared" si="35"/>
        <v>6848.7842000000001</v>
      </c>
      <c r="I156" s="17">
        <f t="shared" si="35"/>
        <v>6830.0641999999998</v>
      </c>
      <c r="J156" s="17">
        <f t="shared" si="35"/>
        <v>6801.9841999999999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6081.2641999999996</v>
      </c>
      <c r="W156" s="17">
        <f t="shared" si="35"/>
        <v>6081.2641999999996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5" customHeight="1" x14ac:dyDescent="0.2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121">
        <f>SUM(D156:AG156)/30</f>
        <v>6263.4722000000029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7"/>
      <c r="D160" s="51">
        <f>D15+D25+D36+D55+D75+D87+D98+D110+D143+D156</f>
        <v>81018.766207999986</v>
      </c>
      <c r="E160" s="43">
        <f t="shared" ref="E160:AG160" si="36">E15+E25+E36+E55+E75+E87+E98+E110+E143+E156</f>
        <v>81028.28620799999</v>
      </c>
      <c r="F160" s="43">
        <f t="shared" si="36"/>
        <v>80417.951207999999</v>
      </c>
      <c r="G160" s="43">
        <f t="shared" si="36"/>
        <v>79700.343207999991</v>
      </c>
      <c r="H160" s="43">
        <f t="shared" si="36"/>
        <v>79761.693207999997</v>
      </c>
      <c r="I160" s="43">
        <f t="shared" si="36"/>
        <v>79692.447207999998</v>
      </c>
      <c r="J160" s="43">
        <f t="shared" si="36"/>
        <v>79534.557208000013</v>
      </c>
      <c r="K160" s="43">
        <f t="shared" si="36"/>
        <v>76324.582607999997</v>
      </c>
      <c r="L160" s="43">
        <f t="shared" si="36"/>
        <v>75468.902608000004</v>
      </c>
      <c r="M160" s="43">
        <f t="shared" si="36"/>
        <v>75441.672608000008</v>
      </c>
      <c r="N160" s="43">
        <f t="shared" si="36"/>
        <v>75421.962608000002</v>
      </c>
      <c r="O160" s="43">
        <f t="shared" si="36"/>
        <v>75402.372608000005</v>
      </c>
      <c r="P160" s="43">
        <f t="shared" si="36"/>
        <v>75385.802607999998</v>
      </c>
      <c r="Q160" s="43">
        <f t="shared" si="36"/>
        <v>75346.50260800001</v>
      </c>
      <c r="R160" s="43">
        <f t="shared" si="36"/>
        <v>74026.322008000003</v>
      </c>
      <c r="S160" s="43">
        <f t="shared" si="36"/>
        <v>73999.092008000007</v>
      </c>
      <c r="T160" s="43">
        <f t="shared" si="36"/>
        <v>73977.332007999998</v>
      </c>
      <c r="U160" s="43">
        <f t="shared" si="36"/>
        <v>73949.802007999999</v>
      </c>
      <c r="V160" s="43">
        <f t="shared" si="36"/>
        <v>73920.402008000005</v>
      </c>
      <c r="W160" s="43">
        <f t="shared" si="36"/>
        <v>73892.872008000006</v>
      </c>
      <c r="X160" s="43">
        <f t="shared" si="36"/>
        <v>73859.772008</v>
      </c>
      <c r="Y160" s="43">
        <f t="shared" si="36"/>
        <v>72470.915800000002</v>
      </c>
      <c r="Z160" s="43">
        <f t="shared" si="36"/>
        <v>72440.905800000008</v>
      </c>
      <c r="AA160" s="43">
        <f t="shared" si="36"/>
        <v>72424.715800000005</v>
      </c>
      <c r="AB160" s="43">
        <f t="shared" si="36"/>
        <v>72387.065799999997</v>
      </c>
      <c r="AC160" s="43">
        <f t="shared" si="36"/>
        <v>72370.875799999994</v>
      </c>
      <c r="AD160" s="43">
        <f t="shared" si="36"/>
        <v>72340.8658</v>
      </c>
      <c r="AE160" s="43">
        <f t="shared" si="36"/>
        <v>72300.535800000012</v>
      </c>
      <c r="AF160" s="43">
        <f t="shared" si="36"/>
        <v>70806.8318</v>
      </c>
      <c r="AG160" s="44">
        <f t="shared" si="36"/>
        <v>70791.251799999998</v>
      </c>
    </row>
    <row r="161" spans="1:34" s="1" customFormat="1" ht="15.95" customHeight="1" x14ac:dyDescent="0.2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75196.846698933339</v>
      </c>
      <c r="D162" s="53">
        <f t="shared" ref="D162:AG162" si="37">(D13+D23+D34+D53+D73+D85+D96+D141+D154)/87012</f>
        <v>0.90128545487978662</v>
      </c>
      <c r="E162" s="25">
        <f t="shared" si="37"/>
        <v>0.90139486507608158</v>
      </c>
      <c r="F162" s="25">
        <f t="shared" si="37"/>
        <v>0.89417218314715219</v>
      </c>
      <c r="G162" s="25">
        <f t="shared" si="37"/>
        <v>0.88552280145267315</v>
      </c>
      <c r="H162" s="25">
        <f t="shared" si="37"/>
        <v>0.88622787661471991</v>
      </c>
      <c r="I162" s="25">
        <f t="shared" si="37"/>
        <v>0.8858193122787662</v>
      </c>
      <c r="J162" s="25">
        <f t="shared" si="37"/>
        <v>0.88400473497908338</v>
      </c>
      <c r="K162" s="25">
        <f t="shared" si="37"/>
        <v>0.84667183836712179</v>
      </c>
      <c r="L162" s="25">
        <f t="shared" si="37"/>
        <v>0.8368377924883923</v>
      </c>
      <c r="M162" s="25">
        <f t="shared" si="37"/>
        <v>0.83652484714751985</v>
      </c>
      <c r="N162" s="25">
        <f t="shared" si="37"/>
        <v>0.83629832666758597</v>
      </c>
      <c r="O162" s="25">
        <f t="shared" si="37"/>
        <v>0.83607318530777353</v>
      </c>
      <c r="P162" s="25">
        <f t="shared" si="37"/>
        <v>0.8358827518043489</v>
      </c>
      <c r="Q162" s="25">
        <f t="shared" si="37"/>
        <v>0.83543108996460258</v>
      </c>
      <c r="R162" s="25">
        <f t="shared" si="37"/>
        <v>0.81919838642945797</v>
      </c>
      <c r="S162" s="25">
        <f t="shared" si="37"/>
        <v>0.81888544108858552</v>
      </c>
      <c r="T162" s="25">
        <f t="shared" si="37"/>
        <v>0.81863536063991182</v>
      </c>
      <c r="U162" s="25">
        <f t="shared" si="37"/>
        <v>0.81831896749873589</v>
      </c>
      <c r="V162" s="25">
        <f t="shared" si="37"/>
        <v>0.81798108306900175</v>
      </c>
      <c r="W162" s="25">
        <f t="shared" si="37"/>
        <v>0.81766468992782593</v>
      </c>
      <c r="X162" s="25">
        <f t="shared" si="37"/>
        <v>0.8172842826276836</v>
      </c>
      <c r="Y162" s="25">
        <f t="shared" si="37"/>
        <v>0.80116501172252108</v>
      </c>
      <c r="Z162" s="25">
        <f t="shared" si="37"/>
        <v>0.80082011676550346</v>
      </c>
      <c r="AA162" s="25">
        <f t="shared" si="37"/>
        <v>0.80063405047579628</v>
      </c>
      <c r="AB162" s="25">
        <f t="shared" si="37"/>
        <v>0.80020135153771887</v>
      </c>
      <c r="AC162" s="25">
        <f t="shared" si="37"/>
        <v>0.80001528524801169</v>
      </c>
      <c r="AD162" s="25">
        <f t="shared" si="37"/>
        <v>0.79967039029099429</v>
      </c>
      <c r="AE162" s="25">
        <f t="shared" si="37"/>
        <v>0.7992068910035397</v>
      </c>
      <c r="AF162" s="25">
        <f t="shared" si="37"/>
        <v>0.7817723992093043</v>
      </c>
      <c r="AG162" s="32">
        <f t="shared" si="37"/>
        <v>0.78159334344688092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124">
        <v>0</v>
      </c>
      <c r="S171" s="124">
        <v>0</v>
      </c>
      <c r="T171" s="124">
        <v>0</v>
      </c>
      <c r="U171" s="124">
        <v>0</v>
      </c>
      <c r="V171" s="124">
        <v>0</v>
      </c>
      <c r="W171" s="124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5">
        <v>0</v>
      </c>
      <c r="AH171" s="151"/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25">
      <c r="A178" s="3"/>
      <c r="B178" s="4"/>
      <c r="C178" s="3">
        <f>SUM(D176:AH176)/30</f>
        <v>7869.7756666666673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60">
        <v>0.2</v>
      </c>
      <c r="M5" s="60">
        <v>0.3</v>
      </c>
      <c r="N5" s="60">
        <v>0.5</v>
      </c>
      <c r="O5" s="60">
        <v>0.7</v>
      </c>
      <c r="P5" s="60">
        <v>0.9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0">
        <v>0.98</v>
      </c>
      <c r="Z9" s="60">
        <v>0.96</v>
      </c>
      <c r="AA9" s="60">
        <v>0.94</v>
      </c>
      <c r="AB9" s="60">
        <v>0.91</v>
      </c>
      <c r="AC9" s="60">
        <v>0.87</v>
      </c>
      <c r="AD9" s="115">
        <v>0</v>
      </c>
      <c r="AE9" s="115">
        <v>0</v>
      </c>
      <c r="AF9" s="115">
        <v>0</v>
      </c>
      <c r="AG9" s="115">
        <v>0</v>
      </c>
      <c r="AH9" s="116">
        <v>0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0.91</v>
      </c>
      <c r="E10" s="60">
        <v>0.91</v>
      </c>
      <c r="F10" s="60">
        <v>0.9</v>
      </c>
      <c r="G10" s="60">
        <v>0.9</v>
      </c>
      <c r="H10" s="60">
        <v>0.89</v>
      </c>
      <c r="I10" s="60">
        <v>0.88</v>
      </c>
      <c r="J10" s="60">
        <v>0.87</v>
      </c>
      <c r="K10" s="60">
        <v>0.86</v>
      </c>
      <c r="L10" s="60">
        <v>0.85</v>
      </c>
      <c r="M10" s="60">
        <v>0.84</v>
      </c>
      <c r="N10" s="60">
        <v>0.83</v>
      </c>
      <c r="O10" s="60">
        <v>0.82</v>
      </c>
      <c r="P10" s="60">
        <v>0.81</v>
      </c>
      <c r="Q10" s="174">
        <v>0.8</v>
      </c>
      <c r="R10" s="174">
        <v>0.79</v>
      </c>
      <c r="S10" s="174">
        <v>0.78</v>
      </c>
      <c r="T10" s="174">
        <v>0.77</v>
      </c>
      <c r="U10" s="174">
        <v>0.75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6793.18</v>
      </c>
      <c r="E13" s="12">
        <f t="shared" si="2"/>
        <v>6793.18</v>
      </c>
      <c r="F13" s="12">
        <f t="shared" si="2"/>
        <v>6782.2</v>
      </c>
      <c r="G13" s="12">
        <f t="shared" si="2"/>
        <v>6782.2</v>
      </c>
      <c r="H13" s="12">
        <f t="shared" si="2"/>
        <v>6771.22</v>
      </c>
      <c r="I13" s="12">
        <f t="shared" si="2"/>
        <v>6760.24</v>
      </c>
      <c r="J13" s="12">
        <f t="shared" si="2"/>
        <v>6749.26</v>
      </c>
      <c r="K13" s="12">
        <f t="shared" si="2"/>
        <v>6738.28</v>
      </c>
      <c r="L13" s="12">
        <f t="shared" si="2"/>
        <v>6889.3</v>
      </c>
      <c r="M13" s="12">
        <f t="shared" si="2"/>
        <v>6959.32</v>
      </c>
      <c r="N13" s="12">
        <f t="shared" si="2"/>
        <v>7110.34</v>
      </c>
      <c r="O13" s="12">
        <f t="shared" si="2"/>
        <v>7261.36</v>
      </c>
      <c r="P13" s="12">
        <f t="shared" si="2"/>
        <v>7412.38</v>
      </c>
      <c r="Q13" s="12">
        <f t="shared" si="2"/>
        <v>7482.4</v>
      </c>
      <c r="R13" s="12">
        <f t="shared" si="2"/>
        <v>7471.42</v>
      </c>
      <c r="S13" s="12">
        <f t="shared" si="2"/>
        <v>7460.4400000000005</v>
      </c>
      <c r="T13" s="12">
        <f t="shared" si="2"/>
        <v>7449.46</v>
      </c>
      <c r="U13" s="12">
        <f t="shared" si="2"/>
        <v>7427.5</v>
      </c>
      <c r="V13" s="12">
        <f t="shared" si="2"/>
        <v>6604</v>
      </c>
      <c r="W13" s="12">
        <f t="shared" si="2"/>
        <v>6604</v>
      </c>
      <c r="X13" s="12">
        <f t="shared" si="2"/>
        <v>6604</v>
      </c>
      <c r="Y13" s="12">
        <f t="shared" si="2"/>
        <v>6582.2</v>
      </c>
      <c r="Z13" s="12">
        <f t="shared" si="2"/>
        <v>6560.4</v>
      </c>
      <c r="AA13" s="12">
        <f t="shared" si="2"/>
        <v>6538.6</v>
      </c>
      <c r="AB13" s="12">
        <f t="shared" si="2"/>
        <v>6505.9</v>
      </c>
      <c r="AC13" s="12">
        <f t="shared" si="2"/>
        <v>6462.3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12">
        <f t="shared" si="2"/>
        <v>5514</v>
      </c>
      <c r="AH13" s="30">
        <f t="shared" si="2"/>
        <v>5514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250.30080000000001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6542.8792000000003</v>
      </c>
      <c r="E15" s="17">
        <f t="shared" si="4"/>
        <v>6542.8792000000003</v>
      </c>
      <c r="F15" s="17">
        <f t="shared" si="4"/>
        <v>6531.8991999999998</v>
      </c>
      <c r="G15" s="17">
        <f t="shared" si="4"/>
        <v>6531.8991999999998</v>
      </c>
      <c r="H15" s="17">
        <f t="shared" si="4"/>
        <v>6520.9192000000003</v>
      </c>
      <c r="I15" s="17">
        <f t="shared" si="4"/>
        <v>6509.9391999999998</v>
      </c>
      <c r="J15" s="17">
        <f t="shared" si="4"/>
        <v>6498.9592000000002</v>
      </c>
      <c r="K15" s="17">
        <f t="shared" si="4"/>
        <v>6487.9791999999998</v>
      </c>
      <c r="L15" s="17">
        <f t="shared" si="4"/>
        <v>6638.9992000000002</v>
      </c>
      <c r="M15" s="17">
        <f t="shared" si="4"/>
        <v>6709.0191999999997</v>
      </c>
      <c r="N15" s="17">
        <f t="shared" si="4"/>
        <v>6860.0392000000002</v>
      </c>
      <c r="O15" s="17">
        <f t="shared" si="4"/>
        <v>7011.0591999999997</v>
      </c>
      <c r="P15" s="17">
        <f t="shared" si="4"/>
        <v>7162.0792000000001</v>
      </c>
      <c r="Q15" s="17">
        <f t="shared" si="4"/>
        <v>7197.1071999999995</v>
      </c>
      <c r="R15" s="17">
        <f t="shared" si="4"/>
        <v>7186.1271999999999</v>
      </c>
      <c r="S15" s="17">
        <f t="shared" si="4"/>
        <v>7175.1472000000003</v>
      </c>
      <c r="T15" s="17">
        <f t="shared" si="4"/>
        <v>7164.1671999999999</v>
      </c>
      <c r="U15" s="17">
        <f t="shared" si="4"/>
        <v>7142.2071999999998</v>
      </c>
      <c r="V15" s="17">
        <f t="shared" si="4"/>
        <v>6318.7071999999998</v>
      </c>
      <c r="W15" s="17">
        <f t="shared" si="4"/>
        <v>6318.7071999999998</v>
      </c>
      <c r="X15" s="17">
        <f t="shared" si="4"/>
        <v>6318.7071999999998</v>
      </c>
      <c r="Y15" s="17">
        <f t="shared" si="4"/>
        <v>6343.9951999999994</v>
      </c>
      <c r="Z15" s="17">
        <f t="shared" si="4"/>
        <v>6322.1951999999992</v>
      </c>
      <c r="AA15" s="17">
        <f t="shared" si="4"/>
        <v>6300.3951999999999</v>
      </c>
      <c r="AB15" s="17">
        <f t="shared" si="4"/>
        <v>6267.6951999999992</v>
      </c>
      <c r="AC15" s="17">
        <f t="shared" si="4"/>
        <v>6224.0951999999997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17">
        <f t="shared" si="4"/>
        <v>5275.7951999999996</v>
      </c>
      <c r="AH15" s="31">
        <f t="shared" si="4"/>
        <v>5275.7951999999996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6426.0251354838701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92">
        <f>+A20+1</f>
        <v>3</v>
      </c>
      <c r="B21" s="93" t="s">
        <v>15</v>
      </c>
      <c r="C21" s="92">
        <v>1250</v>
      </c>
      <c r="D21" s="123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60">
        <v>0.2</v>
      </c>
      <c r="L21" s="60">
        <v>0.3</v>
      </c>
      <c r="M21" s="60">
        <v>0.5</v>
      </c>
      <c r="N21" s="60">
        <v>0.7</v>
      </c>
      <c r="O21" s="60">
        <v>0.9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3550</v>
      </c>
      <c r="E23" s="12">
        <f t="shared" si="5"/>
        <v>3550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3800</v>
      </c>
      <c r="L23" s="12">
        <f t="shared" si="5"/>
        <v>3925</v>
      </c>
      <c r="M23" s="12">
        <f t="shared" si="5"/>
        <v>4175</v>
      </c>
      <c r="N23" s="12">
        <f t="shared" si="5"/>
        <v>4425</v>
      </c>
      <c r="O23" s="12">
        <f t="shared" si="5"/>
        <v>4675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3498.5250000000001</v>
      </c>
      <c r="E25" s="17">
        <f t="shared" si="7"/>
        <v>3498.5250000000001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3748.5250000000001</v>
      </c>
      <c r="L25" s="17">
        <f t="shared" si="7"/>
        <v>3873.5250000000001</v>
      </c>
      <c r="M25" s="17">
        <f t="shared" si="7"/>
        <v>4123.5249999999996</v>
      </c>
      <c r="N25" s="17">
        <f t="shared" si="7"/>
        <v>4373.5249999999996</v>
      </c>
      <c r="O25" s="17">
        <f t="shared" si="7"/>
        <v>4623.5249999999996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4358.3838709677402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115">
        <v>0</v>
      </c>
      <c r="S31" s="115">
        <v>0</v>
      </c>
      <c r="T31" s="115">
        <v>0</v>
      </c>
      <c r="U31" s="115">
        <v>0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5">
        <v>0</v>
      </c>
      <c r="AH31" s="116">
        <v>0</v>
      </c>
    </row>
    <row r="32" spans="1:35" s="1" customFormat="1" ht="15.95" customHeight="1" x14ac:dyDescent="0.2">
      <c r="A32" s="54">
        <f>+A31+1</f>
        <v>4</v>
      </c>
      <c r="B32" s="55" t="s">
        <v>21</v>
      </c>
      <c r="C32" s="54">
        <v>693</v>
      </c>
      <c r="D32" s="112">
        <v>0.2</v>
      </c>
      <c r="E32" s="60">
        <v>0.3</v>
      </c>
      <c r="F32" s="60">
        <v>0.5</v>
      </c>
      <c r="G32" s="60">
        <v>0.7</v>
      </c>
      <c r="H32" s="60">
        <v>0.9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2509.6</v>
      </c>
      <c r="E34" s="12">
        <f t="shared" si="8"/>
        <v>2578.9</v>
      </c>
      <c r="F34" s="12">
        <f t="shared" si="8"/>
        <v>2717.5</v>
      </c>
      <c r="G34" s="12">
        <f t="shared" si="8"/>
        <v>2856.1</v>
      </c>
      <c r="H34" s="12">
        <f t="shared" si="8"/>
        <v>2994.7</v>
      </c>
      <c r="I34" s="12">
        <f t="shared" si="8"/>
        <v>3064</v>
      </c>
      <c r="J34" s="12">
        <f t="shared" si="8"/>
        <v>3064</v>
      </c>
      <c r="K34" s="12">
        <f t="shared" si="8"/>
        <v>3064</v>
      </c>
      <c r="L34" s="12">
        <f t="shared" si="8"/>
        <v>3064</v>
      </c>
      <c r="M34" s="12">
        <f t="shared" si="8"/>
        <v>3064</v>
      </c>
      <c r="N34" s="12">
        <f t="shared" si="8"/>
        <v>3064</v>
      </c>
      <c r="O34" s="12">
        <f t="shared" si="8"/>
        <v>3064</v>
      </c>
      <c r="P34" s="12">
        <f t="shared" si="8"/>
        <v>3064</v>
      </c>
      <c r="Q34" s="12">
        <f t="shared" si="8"/>
        <v>3064</v>
      </c>
      <c r="R34" s="12">
        <f t="shared" si="8"/>
        <v>2225</v>
      </c>
      <c r="S34" s="12">
        <f t="shared" si="8"/>
        <v>2225</v>
      </c>
      <c r="T34" s="12">
        <f t="shared" si="8"/>
        <v>2225</v>
      </c>
      <c r="U34" s="12">
        <f t="shared" si="8"/>
        <v>2225</v>
      </c>
      <c r="V34" s="12">
        <f t="shared" si="8"/>
        <v>2225</v>
      </c>
      <c r="W34" s="12">
        <f t="shared" si="8"/>
        <v>2225</v>
      </c>
      <c r="X34" s="12">
        <f t="shared" si="8"/>
        <v>2225</v>
      </c>
      <c r="Y34" s="12">
        <f t="shared" si="8"/>
        <v>2225</v>
      </c>
      <c r="Z34" s="12">
        <f t="shared" si="8"/>
        <v>2225</v>
      </c>
      <c r="AA34" s="12">
        <f t="shared" si="8"/>
        <v>2225</v>
      </c>
      <c r="AB34" s="12">
        <f t="shared" si="8"/>
        <v>2225</v>
      </c>
      <c r="AC34" s="12">
        <f t="shared" si="8"/>
        <v>2225</v>
      </c>
      <c r="AD34" s="12">
        <f t="shared" si="8"/>
        <v>2225</v>
      </c>
      <c r="AE34" s="12">
        <f t="shared" si="8"/>
        <v>2225</v>
      </c>
      <c r="AF34" s="12">
        <f t="shared" si="8"/>
        <v>2225</v>
      </c>
      <c r="AG34" s="12">
        <f t="shared" si="8"/>
        <v>2225</v>
      </c>
      <c r="AH34" s="30">
        <f t="shared" si="8"/>
        <v>2225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52.394400000000005</v>
      </c>
      <c r="L35" s="12">
        <f t="shared" si="9"/>
        <v>52.394400000000005</v>
      </c>
      <c r="M35" s="12">
        <f t="shared" si="9"/>
        <v>52.394400000000005</v>
      </c>
      <c r="N35" s="12">
        <f t="shared" si="9"/>
        <v>52.394400000000005</v>
      </c>
      <c r="O35" s="12">
        <f t="shared" si="9"/>
        <v>52.394400000000005</v>
      </c>
      <c r="P35" s="12">
        <f t="shared" si="9"/>
        <v>52.394400000000005</v>
      </c>
      <c r="Q35" s="12">
        <f t="shared" si="9"/>
        <v>52.394400000000005</v>
      </c>
      <c r="R35" s="12">
        <f t="shared" si="9"/>
        <v>38.047499999999999</v>
      </c>
      <c r="S35" s="12">
        <f t="shared" si="9"/>
        <v>38.047499999999999</v>
      </c>
      <c r="T35" s="12">
        <f t="shared" si="9"/>
        <v>38.047499999999999</v>
      </c>
      <c r="U35" s="12">
        <f t="shared" si="9"/>
        <v>38.047499999999999</v>
      </c>
      <c r="V35" s="12">
        <f t="shared" si="9"/>
        <v>38.047499999999999</v>
      </c>
      <c r="W35" s="12">
        <f t="shared" si="9"/>
        <v>38.047499999999999</v>
      </c>
      <c r="X35" s="12">
        <f t="shared" si="9"/>
        <v>38.047499999999999</v>
      </c>
      <c r="Y35" s="12">
        <f t="shared" si="9"/>
        <v>38.047499999999999</v>
      </c>
      <c r="Z35" s="12">
        <f t="shared" si="9"/>
        <v>38.047499999999999</v>
      </c>
      <c r="AA35" s="12">
        <f t="shared" si="9"/>
        <v>38.047499999999999</v>
      </c>
      <c r="AB35" s="12">
        <f t="shared" si="9"/>
        <v>38.047499999999999</v>
      </c>
      <c r="AC35" s="12">
        <f t="shared" si="9"/>
        <v>38.047499999999999</v>
      </c>
      <c r="AD35" s="12">
        <f t="shared" si="9"/>
        <v>38.047499999999999</v>
      </c>
      <c r="AE35" s="12">
        <f t="shared" si="9"/>
        <v>38.047499999999999</v>
      </c>
      <c r="AF35" s="12">
        <f t="shared" si="9"/>
        <v>38.047499999999999</v>
      </c>
      <c r="AG35" s="12">
        <f t="shared" si="9"/>
        <v>38.047499999999999</v>
      </c>
      <c r="AH35" s="30">
        <f t="shared" si="9"/>
        <v>38.047499999999999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2469.0558999999998</v>
      </c>
      <c r="E36" s="17">
        <f t="shared" si="10"/>
        <v>2538.3559</v>
      </c>
      <c r="F36" s="17">
        <f t="shared" si="10"/>
        <v>2676.9558999999999</v>
      </c>
      <c r="G36" s="17">
        <f t="shared" si="10"/>
        <v>2815.5558999999998</v>
      </c>
      <c r="H36" s="17">
        <f t="shared" si="10"/>
        <v>2954.1558999999997</v>
      </c>
      <c r="I36" s="17">
        <f t="shared" si="10"/>
        <v>3011.6055999999999</v>
      </c>
      <c r="J36" s="17">
        <f t="shared" si="10"/>
        <v>3011.6055999999999</v>
      </c>
      <c r="K36" s="17">
        <f t="shared" si="10"/>
        <v>3011.6055999999999</v>
      </c>
      <c r="L36" s="17">
        <f t="shared" si="10"/>
        <v>3011.6055999999999</v>
      </c>
      <c r="M36" s="17">
        <f t="shared" si="10"/>
        <v>3011.6055999999999</v>
      </c>
      <c r="N36" s="17">
        <f t="shared" si="10"/>
        <v>3011.6055999999999</v>
      </c>
      <c r="O36" s="17">
        <f t="shared" si="10"/>
        <v>3011.6055999999999</v>
      </c>
      <c r="P36" s="17">
        <f t="shared" si="10"/>
        <v>3011.6055999999999</v>
      </c>
      <c r="Q36" s="17">
        <f t="shared" si="10"/>
        <v>3011.6055999999999</v>
      </c>
      <c r="R36" s="17">
        <f t="shared" si="10"/>
        <v>2186.9524999999999</v>
      </c>
      <c r="S36" s="17">
        <f t="shared" si="10"/>
        <v>2186.9524999999999</v>
      </c>
      <c r="T36" s="17">
        <f t="shared" si="10"/>
        <v>2186.9524999999999</v>
      </c>
      <c r="U36" s="17">
        <f t="shared" si="10"/>
        <v>2186.9524999999999</v>
      </c>
      <c r="V36" s="17">
        <f t="shared" si="10"/>
        <v>2186.9524999999999</v>
      </c>
      <c r="W36" s="17">
        <f t="shared" si="10"/>
        <v>2186.9524999999999</v>
      </c>
      <c r="X36" s="17">
        <f t="shared" si="10"/>
        <v>2186.9524999999999</v>
      </c>
      <c r="Y36" s="17">
        <f t="shared" si="10"/>
        <v>2186.9524999999999</v>
      </c>
      <c r="Z36" s="17">
        <f t="shared" si="10"/>
        <v>2186.9524999999999</v>
      </c>
      <c r="AA36" s="17">
        <f t="shared" si="10"/>
        <v>2186.9524999999999</v>
      </c>
      <c r="AB36" s="17">
        <f t="shared" si="10"/>
        <v>2186.9524999999999</v>
      </c>
      <c r="AC36" s="17">
        <f t="shared" si="10"/>
        <v>2186.9524999999999</v>
      </c>
      <c r="AD36" s="17">
        <f t="shared" si="10"/>
        <v>2186.9524999999999</v>
      </c>
      <c r="AE36" s="17">
        <f t="shared" si="10"/>
        <v>2186.9524999999999</v>
      </c>
      <c r="AF36" s="17">
        <f t="shared" si="10"/>
        <v>2186.9524999999999</v>
      </c>
      <c r="AG36" s="17">
        <f t="shared" si="10"/>
        <v>2186.9524999999999</v>
      </c>
      <c r="AH36" s="31">
        <f t="shared" si="10"/>
        <v>2186.9524999999999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2507.6362064516129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60">
        <v>0.2</v>
      </c>
      <c r="V42" s="60">
        <v>0.3</v>
      </c>
      <c r="W42" s="60">
        <v>0.5</v>
      </c>
      <c r="X42" s="60">
        <v>0.7</v>
      </c>
      <c r="Y42" s="60">
        <v>0.9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54">
        <f t="shared" si="11"/>
        <v>8</v>
      </c>
      <c r="B47" s="55" t="s">
        <v>31</v>
      </c>
      <c r="C47" s="172">
        <v>1100</v>
      </c>
      <c r="D47" s="171">
        <v>0.2</v>
      </c>
      <c r="E47" s="60">
        <v>0.3</v>
      </c>
      <c r="F47" s="60">
        <v>0.5</v>
      </c>
      <c r="G47" s="60">
        <v>0.7</v>
      </c>
      <c r="H47" s="60">
        <v>0.9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125">
        <v>0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63">
        <v>0.2</v>
      </c>
      <c r="V52" s="63">
        <v>0.3</v>
      </c>
      <c r="W52" s="63">
        <v>0.5</v>
      </c>
      <c r="X52" s="63">
        <v>0.7</v>
      </c>
      <c r="Y52" s="63">
        <v>0.9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10139</v>
      </c>
      <c r="E53" s="12">
        <f t="shared" si="12"/>
        <v>10249</v>
      </c>
      <c r="F53" s="12">
        <f t="shared" si="12"/>
        <v>10469</v>
      </c>
      <c r="G53" s="12">
        <f t="shared" si="12"/>
        <v>10689</v>
      </c>
      <c r="H53" s="12">
        <f t="shared" si="12"/>
        <v>10909</v>
      </c>
      <c r="I53" s="12">
        <f t="shared" si="12"/>
        <v>11019</v>
      </c>
      <c r="J53" s="12">
        <f t="shared" si="12"/>
        <v>11019</v>
      </c>
      <c r="K53" s="12">
        <f t="shared" si="12"/>
        <v>11019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11382.400000000001</v>
      </c>
      <c r="V53" s="12">
        <f t="shared" si="12"/>
        <v>11564.099999999999</v>
      </c>
      <c r="W53" s="12">
        <f t="shared" si="12"/>
        <v>11927.5</v>
      </c>
      <c r="X53" s="12">
        <f t="shared" si="12"/>
        <v>12290.900000000001</v>
      </c>
      <c r="Y53" s="12">
        <f t="shared" si="12"/>
        <v>12654.3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485.03909999999996</v>
      </c>
      <c r="E54" s="12">
        <f t="shared" si="13"/>
        <v>485.03909999999996</v>
      </c>
      <c r="F54" s="12">
        <f t="shared" si="13"/>
        <v>485.03909999999996</v>
      </c>
      <c r="G54" s="12">
        <f t="shared" si="13"/>
        <v>485.03909999999996</v>
      </c>
      <c r="H54" s="12">
        <f t="shared" si="13"/>
        <v>485.03909999999996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9653.9609</v>
      </c>
      <c r="E55" s="17">
        <f t="shared" si="14"/>
        <v>9763.9609</v>
      </c>
      <c r="F55" s="17">
        <f t="shared" si="14"/>
        <v>9983.9609</v>
      </c>
      <c r="G55" s="17">
        <f t="shared" si="14"/>
        <v>10203.9609</v>
      </c>
      <c r="H55" s="17">
        <f t="shared" si="14"/>
        <v>10423.9609</v>
      </c>
      <c r="I55" s="17">
        <f t="shared" si="14"/>
        <v>10480.170899999999</v>
      </c>
      <c r="J55" s="17">
        <f t="shared" si="14"/>
        <v>10480.170899999999</v>
      </c>
      <c r="K55" s="17">
        <f t="shared" si="14"/>
        <v>10480.170899999999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10843.570900000001</v>
      </c>
      <c r="V55" s="17">
        <f t="shared" si="14"/>
        <v>11025.270899999998</v>
      </c>
      <c r="W55" s="17">
        <f t="shared" si="14"/>
        <v>11388.670899999999</v>
      </c>
      <c r="X55" s="17">
        <f t="shared" si="14"/>
        <v>11752.070900000001</v>
      </c>
      <c r="Y55" s="17">
        <f t="shared" si="14"/>
        <v>12115.470899999998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11057.799554838704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5">
        <v>0</v>
      </c>
      <c r="T59" s="115">
        <v>0</v>
      </c>
      <c r="U59" s="115">
        <v>0</v>
      </c>
      <c r="V59" s="60">
        <v>0.2</v>
      </c>
      <c r="W59" s="60">
        <v>0.3</v>
      </c>
      <c r="X59" s="60">
        <v>0.5</v>
      </c>
      <c r="Y59" s="60">
        <v>0.7</v>
      </c>
      <c r="Z59" s="60">
        <v>0.9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0.85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115">
        <v>0</v>
      </c>
      <c r="AF64" s="115">
        <v>0</v>
      </c>
      <c r="AG64" s="115">
        <v>0</v>
      </c>
      <c r="AH64" s="116">
        <v>0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5" customHeight="1" x14ac:dyDescent="0.2">
      <c r="A67" s="54">
        <f t="shared" si="15"/>
        <v>9</v>
      </c>
      <c r="B67" s="55" t="s">
        <v>45</v>
      </c>
      <c r="C67" s="54">
        <v>1078</v>
      </c>
      <c r="D67" s="112">
        <v>0.82</v>
      </c>
      <c r="E67" s="60">
        <v>0.82</v>
      </c>
      <c r="F67" s="60">
        <v>0.81</v>
      </c>
      <c r="G67" s="60">
        <v>0.81</v>
      </c>
      <c r="H67" s="60">
        <v>0.8</v>
      </c>
      <c r="I67" s="60">
        <v>0.8</v>
      </c>
      <c r="J67" s="60">
        <v>0.79</v>
      </c>
      <c r="K67" s="60">
        <v>0.79</v>
      </c>
      <c r="L67" s="60">
        <v>0.78</v>
      </c>
      <c r="M67" s="60">
        <v>0.78</v>
      </c>
      <c r="N67" s="60">
        <v>0.77</v>
      </c>
      <c r="O67" s="60">
        <v>0.75</v>
      </c>
      <c r="P67" s="115">
        <v>0</v>
      </c>
      <c r="Q67" s="115">
        <v>0</v>
      </c>
      <c r="R67" s="115">
        <v>0</v>
      </c>
      <c r="S67" s="115">
        <v>0</v>
      </c>
      <c r="T67" s="115">
        <v>0</v>
      </c>
      <c r="U67" s="115">
        <v>0</v>
      </c>
      <c r="V67" s="115">
        <v>0</v>
      </c>
      <c r="W67" s="115">
        <v>0</v>
      </c>
      <c r="X67" s="115">
        <v>0</v>
      </c>
      <c r="Y67" s="115">
        <v>0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5">
        <v>0</v>
      </c>
      <c r="AH67" s="127">
        <v>0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10266.16</v>
      </c>
      <c r="E73" s="12">
        <f t="shared" si="16"/>
        <v>10258.220000000001</v>
      </c>
      <c r="F73" s="12">
        <f t="shared" si="16"/>
        <v>10239.5</v>
      </c>
      <c r="G73" s="12">
        <f t="shared" si="16"/>
        <v>10231.560000000001</v>
      </c>
      <c r="H73" s="12">
        <f t="shared" si="16"/>
        <v>10196.959999999999</v>
      </c>
      <c r="I73" s="12">
        <f t="shared" si="16"/>
        <v>9522.06</v>
      </c>
      <c r="J73" s="12">
        <f t="shared" si="16"/>
        <v>9511.2799999999988</v>
      </c>
      <c r="K73" s="12">
        <f t="shared" si="16"/>
        <v>9511.2799999999988</v>
      </c>
      <c r="L73" s="12">
        <f t="shared" si="16"/>
        <v>9500.5</v>
      </c>
      <c r="M73" s="12">
        <f t="shared" si="16"/>
        <v>9500.5</v>
      </c>
      <c r="N73" s="12">
        <f t="shared" si="16"/>
        <v>9489.7200000000012</v>
      </c>
      <c r="O73" s="12">
        <f t="shared" si="16"/>
        <v>9468.16</v>
      </c>
      <c r="P73" s="12">
        <f t="shared" si="16"/>
        <v>8659.66</v>
      </c>
      <c r="Q73" s="12">
        <f t="shared" si="16"/>
        <v>8659.66</v>
      </c>
      <c r="R73" s="12">
        <f t="shared" si="16"/>
        <v>8659.66</v>
      </c>
      <c r="S73" s="12">
        <f t="shared" si="16"/>
        <v>8659.66</v>
      </c>
      <c r="T73" s="12">
        <f t="shared" si="16"/>
        <v>8659.66</v>
      </c>
      <c r="U73" s="12">
        <f t="shared" si="16"/>
        <v>8659.66</v>
      </c>
      <c r="V73" s="12">
        <f t="shared" si="16"/>
        <v>8886.4599999999991</v>
      </c>
      <c r="W73" s="12">
        <f t="shared" si="16"/>
        <v>8999.86</v>
      </c>
      <c r="X73" s="12">
        <f t="shared" si="16"/>
        <v>9226.66</v>
      </c>
      <c r="Y73" s="12">
        <f t="shared" si="16"/>
        <v>9453.4599999999991</v>
      </c>
      <c r="Z73" s="12">
        <f t="shared" si="16"/>
        <v>9680.26</v>
      </c>
      <c r="AA73" s="12">
        <f t="shared" si="16"/>
        <v>9793.66</v>
      </c>
      <c r="AB73" s="12">
        <f t="shared" si="16"/>
        <v>9793.66</v>
      </c>
      <c r="AC73" s="12">
        <f t="shared" si="16"/>
        <v>9793.66</v>
      </c>
      <c r="AD73" s="12">
        <f t="shared" si="16"/>
        <v>9793.66</v>
      </c>
      <c r="AE73" s="12">
        <f t="shared" si="16"/>
        <v>9793.66</v>
      </c>
      <c r="AF73" s="12">
        <f t="shared" si="16"/>
        <v>9793.66</v>
      </c>
      <c r="AG73" s="12">
        <f t="shared" si="16"/>
        <v>9793.66</v>
      </c>
      <c r="AH73" s="30">
        <f t="shared" si="16"/>
        <v>9793.66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151.94</v>
      </c>
      <c r="E74" s="12">
        <f t="shared" si="17"/>
        <v>151.94</v>
      </c>
      <c r="F74" s="12">
        <f t="shared" si="17"/>
        <v>151.94</v>
      </c>
      <c r="G74" s="12">
        <f t="shared" si="17"/>
        <v>151.94</v>
      </c>
      <c r="H74" s="12">
        <f t="shared" si="17"/>
        <v>151.94</v>
      </c>
      <c r="I74" s="12">
        <f t="shared" si="17"/>
        <v>151.94</v>
      </c>
      <c r="J74" s="12">
        <f t="shared" si="17"/>
        <v>151.94</v>
      </c>
      <c r="K74" s="12">
        <f t="shared" si="17"/>
        <v>151.94</v>
      </c>
      <c r="L74" s="12">
        <f t="shared" si="17"/>
        <v>151.94</v>
      </c>
      <c r="M74" s="12">
        <f t="shared" si="17"/>
        <v>151.94</v>
      </c>
      <c r="N74" s="12">
        <f t="shared" si="17"/>
        <v>151.94</v>
      </c>
      <c r="O74" s="12">
        <f t="shared" si="17"/>
        <v>151.94</v>
      </c>
      <c r="P74" s="12">
        <f t="shared" si="17"/>
        <v>151.94</v>
      </c>
      <c r="Q74" s="12">
        <f t="shared" si="17"/>
        <v>151.94</v>
      </c>
      <c r="R74" s="12">
        <f t="shared" si="17"/>
        <v>151.94</v>
      </c>
      <c r="S74" s="12">
        <f t="shared" si="17"/>
        <v>151.94</v>
      </c>
      <c r="T74" s="12">
        <f t="shared" si="17"/>
        <v>151.94</v>
      </c>
      <c r="U74" s="12">
        <f t="shared" si="17"/>
        <v>151.94</v>
      </c>
      <c r="V74" s="12">
        <f t="shared" si="17"/>
        <v>151.94</v>
      </c>
      <c r="W74" s="12">
        <f t="shared" si="17"/>
        <v>151.94</v>
      </c>
      <c r="X74" s="12">
        <f t="shared" si="17"/>
        <v>151.94</v>
      </c>
      <c r="Y74" s="12">
        <f t="shared" si="17"/>
        <v>151.94</v>
      </c>
      <c r="Z74" s="12">
        <f t="shared" si="17"/>
        <v>151.94</v>
      </c>
      <c r="AA74" s="12">
        <f t="shared" si="17"/>
        <v>184.1456</v>
      </c>
      <c r="AB74" s="12">
        <f t="shared" si="17"/>
        <v>184.1456</v>
      </c>
      <c r="AC74" s="12">
        <f t="shared" si="17"/>
        <v>184.1456</v>
      </c>
      <c r="AD74" s="12">
        <f t="shared" si="17"/>
        <v>184.1456</v>
      </c>
      <c r="AE74" s="12">
        <f t="shared" si="17"/>
        <v>184.1456</v>
      </c>
      <c r="AF74" s="12">
        <f t="shared" si="17"/>
        <v>184.1456</v>
      </c>
      <c r="AG74" s="12">
        <f t="shared" si="17"/>
        <v>184.1456</v>
      </c>
      <c r="AH74" s="30">
        <f t="shared" si="17"/>
        <v>184.1456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10114.219999999999</v>
      </c>
      <c r="E75" s="17">
        <f t="shared" si="18"/>
        <v>10106.280000000001</v>
      </c>
      <c r="F75" s="17">
        <f t="shared" si="18"/>
        <v>10087.56</v>
      </c>
      <c r="G75" s="17">
        <f t="shared" si="18"/>
        <v>10079.620000000001</v>
      </c>
      <c r="H75" s="17">
        <f t="shared" si="18"/>
        <v>10045.019999999999</v>
      </c>
      <c r="I75" s="17">
        <f t="shared" si="18"/>
        <v>9370.119999999999</v>
      </c>
      <c r="J75" s="17">
        <f t="shared" si="18"/>
        <v>9359.3399999999983</v>
      </c>
      <c r="K75" s="17">
        <f t="shared" si="18"/>
        <v>9359.3399999999983</v>
      </c>
      <c r="L75" s="17">
        <f t="shared" si="18"/>
        <v>9348.56</v>
      </c>
      <c r="M75" s="17">
        <f t="shared" si="18"/>
        <v>9348.56</v>
      </c>
      <c r="N75" s="17">
        <f t="shared" si="18"/>
        <v>9337.7800000000007</v>
      </c>
      <c r="O75" s="17">
        <f t="shared" si="18"/>
        <v>9316.2199999999993</v>
      </c>
      <c r="P75" s="17">
        <f t="shared" si="18"/>
        <v>8507.7199999999993</v>
      </c>
      <c r="Q75" s="17">
        <f t="shared" si="18"/>
        <v>8507.7199999999993</v>
      </c>
      <c r="R75" s="17">
        <f t="shared" si="18"/>
        <v>8507.7199999999993</v>
      </c>
      <c r="S75" s="17">
        <f t="shared" si="18"/>
        <v>8507.7199999999993</v>
      </c>
      <c r="T75" s="17">
        <f t="shared" si="18"/>
        <v>8507.7199999999993</v>
      </c>
      <c r="U75" s="17">
        <f t="shared" si="18"/>
        <v>8507.7199999999993</v>
      </c>
      <c r="V75" s="17">
        <f t="shared" si="18"/>
        <v>8734.5199999999986</v>
      </c>
      <c r="W75" s="17">
        <f t="shared" si="18"/>
        <v>8847.92</v>
      </c>
      <c r="X75" s="17">
        <f t="shared" si="18"/>
        <v>9074.7199999999993</v>
      </c>
      <c r="Y75" s="17">
        <f t="shared" si="18"/>
        <v>9301.5199999999986</v>
      </c>
      <c r="Z75" s="17">
        <f t="shared" si="18"/>
        <v>9528.32</v>
      </c>
      <c r="AA75" s="17">
        <f t="shared" si="18"/>
        <v>9609.5144</v>
      </c>
      <c r="AB75" s="17">
        <f t="shared" si="18"/>
        <v>9609.5144</v>
      </c>
      <c r="AC75" s="17">
        <f t="shared" si="18"/>
        <v>9609.5144</v>
      </c>
      <c r="AD75" s="17">
        <f t="shared" si="18"/>
        <v>9609.5144</v>
      </c>
      <c r="AE75" s="17">
        <f t="shared" si="18"/>
        <v>9609.5144</v>
      </c>
      <c r="AF75" s="17">
        <f t="shared" si="18"/>
        <v>9609.5144</v>
      </c>
      <c r="AG75" s="17">
        <f t="shared" si="18"/>
        <v>9609.5144</v>
      </c>
      <c r="AH75" s="31">
        <f t="shared" si="18"/>
        <v>9609.5144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9331.6791999999969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57">
        <v>0</v>
      </c>
      <c r="AF84" s="157">
        <v>0</v>
      </c>
      <c r="AG84" s="157">
        <v>0</v>
      </c>
      <c r="AH84" s="126">
        <v>0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2759.56</v>
      </c>
      <c r="Y85" s="12">
        <f t="shared" si="19"/>
        <v>2751.92</v>
      </c>
      <c r="Z85" s="12">
        <f t="shared" si="19"/>
        <v>2751.92</v>
      </c>
      <c r="AA85" s="12">
        <f t="shared" si="19"/>
        <v>2744.2799999999997</v>
      </c>
      <c r="AB85" s="12">
        <f t="shared" si="19"/>
        <v>2744.2799999999997</v>
      </c>
      <c r="AC85" s="12">
        <f t="shared" si="19"/>
        <v>2736.64</v>
      </c>
      <c r="AD85" s="12">
        <f t="shared" si="19"/>
        <v>2736.64</v>
      </c>
      <c r="AE85" s="12">
        <f t="shared" si="19"/>
        <v>2729</v>
      </c>
      <c r="AF85" s="12">
        <f t="shared" si="19"/>
        <v>2729</v>
      </c>
      <c r="AG85" s="12">
        <f t="shared" si="19"/>
        <v>2721.36</v>
      </c>
      <c r="AH85" s="30">
        <f t="shared" si="19"/>
        <v>2713.7200000000003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51.097200000000001</v>
      </c>
      <c r="Y86" s="12">
        <f t="shared" si="20"/>
        <v>51.097200000000001</v>
      </c>
      <c r="Z86" s="12">
        <f t="shared" si="20"/>
        <v>51.097200000000001</v>
      </c>
      <c r="AA86" s="12">
        <f t="shared" si="20"/>
        <v>51.097200000000001</v>
      </c>
      <c r="AB86" s="12">
        <f t="shared" si="20"/>
        <v>51.097200000000001</v>
      </c>
      <c r="AC86" s="12">
        <f t="shared" si="20"/>
        <v>51.097200000000001</v>
      </c>
      <c r="AD86" s="12">
        <f t="shared" si="20"/>
        <v>51.097200000000001</v>
      </c>
      <c r="AE86" s="12">
        <f t="shared" si="20"/>
        <v>51.097200000000001</v>
      </c>
      <c r="AF86" s="12">
        <f t="shared" si="20"/>
        <v>51.097200000000001</v>
      </c>
      <c r="AG86" s="12">
        <f t="shared" si="20"/>
        <v>51.097200000000001</v>
      </c>
      <c r="AH86" s="30">
        <f t="shared" si="20"/>
        <v>51.097200000000001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2708.4627999999998</v>
      </c>
      <c r="Y87" s="17">
        <f t="shared" si="21"/>
        <v>2700.8227999999999</v>
      </c>
      <c r="Z87" s="17">
        <f t="shared" si="21"/>
        <v>2700.8227999999999</v>
      </c>
      <c r="AA87" s="17">
        <f t="shared" si="21"/>
        <v>2693.1827999999996</v>
      </c>
      <c r="AB87" s="17">
        <f t="shared" si="21"/>
        <v>2693.1827999999996</v>
      </c>
      <c r="AC87" s="17">
        <f t="shared" si="21"/>
        <v>2685.5427999999997</v>
      </c>
      <c r="AD87" s="17">
        <f t="shared" si="21"/>
        <v>2685.5427999999997</v>
      </c>
      <c r="AE87" s="17">
        <f t="shared" si="21"/>
        <v>2677.9027999999998</v>
      </c>
      <c r="AF87" s="17">
        <f t="shared" si="21"/>
        <v>2677.9027999999998</v>
      </c>
      <c r="AG87" s="17">
        <f t="shared" si="21"/>
        <v>2670.2628</v>
      </c>
      <c r="AH87" s="31">
        <f t="shared" si="21"/>
        <v>2662.6228000000001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3065.5982838709656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60">
        <v>0.2</v>
      </c>
      <c r="Q119" s="60">
        <v>0.3</v>
      </c>
      <c r="R119" s="60">
        <v>0.5</v>
      </c>
      <c r="S119" s="60">
        <v>0.7</v>
      </c>
      <c r="T119" s="60">
        <v>0.9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60">
        <v>0.2</v>
      </c>
      <c r="V124" s="60">
        <v>0.3</v>
      </c>
      <c r="W124" s="60">
        <v>0.5</v>
      </c>
      <c r="X124" s="60">
        <v>0.7</v>
      </c>
      <c r="Y124" s="60">
        <v>0.9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60">
        <v>0.2</v>
      </c>
      <c r="S127" s="60">
        <v>0.3</v>
      </c>
      <c r="T127" s="60">
        <v>0.5</v>
      </c>
      <c r="U127" s="60">
        <v>0.7</v>
      </c>
      <c r="V127" s="60">
        <v>0.9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5">
        <v>0</v>
      </c>
      <c r="AH131" s="116">
        <v>0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21067</v>
      </c>
      <c r="K141" s="12">
        <f t="shared" si="29"/>
        <v>21067</v>
      </c>
      <c r="L141" s="12">
        <f t="shared" si="29"/>
        <v>21067</v>
      </c>
      <c r="M141" s="12">
        <f t="shared" si="29"/>
        <v>21050.98</v>
      </c>
      <c r="N141" s="12">
        <f t="shared" si="29"/>
        <v>21026.95</v>
      </c>
      <c r="O141" s="12">
        <f t="shared" si="29"/>
        <v>20994.91</v>
      </c>
      <c r="P141" s="12">
        <f t="shared" si="29"/>
        <v>20342.669999999998</v>
      </c>
      <c r="Q141" s="12">
        <f t="shared" si="29"/>
        <v>19758.7</v>
      </c>
      <c r="R141" s="12">
        <f t="shared" si="29"/>
        <v>20163.099999999999</v>
      </c>
      <c r="S141" s="12">
        <f t="shared" si="29"/>
        <v>20478.199999999997</v>
      </c>
      <c r="T141" s="12">
        <f t="shared" si="29"/>
        <v>20882.599999999999</v>
      </c>
      <c r="U141" s="12">
        <f t="shared" si="29"/>
        <v>21337.7</v>
      </c>
      <c r="V141" s="12">
        <f t="shared" si="29"/>
        <v>21598.1</v>
      </c>
      <c r="W141" s="12">
        <f t="shared" si="29"/>
        <v>21851</v>
      </c>
      <c r="X141" s="12">
        <f t="shared" si="29"/>
        <v>20866.599999999999</v>
      </c>
      <c r="Y141" s="12">
        <f t="shared" si="29"/>
        <v>21030.2</v>
      </c>
      <c r="Z141" s="12">
        <f t="shared" si="29"/>
        <v>21112</v>
      </c>
      <c r="AA141" s="12">
        <f t="shared" si="29"/>
        <v>21112</v>
      </c>
      <c r="AB141" s="12">
        <f t="shared" si="29"/>
        <v>21112</v>
      </c>
      <c r="AC141" s="12">
        <f t="shared" si="29"/>
        <v>21112</v>
      </c>
      <c r="AD141" s="12">
        <f t="shared" si="29"/>
        <v>21112</v>
      </c>
      <c r="AE141" s="12">
        <f t="shared" si="29"/>
        <v>21112</v>
      </c>
      <c r="AF141" s="12">
        <f t="shared" si="29"/>
        <v>21112</v>
      </c>
      <c r="AG141" s="12">
        <f t="shared" si="29"/>
        <v>21112</v>
      </c>
      <c r="AH141" s="30">
        <f t="shared" si="29"/>
        <v>21112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549.20859999999993</v>
      </c>
      <c r="P142" s="12">
        <f t="shared" si="30"/>
        <v>526.28200000000004</v>
      </c>
      <c r="Q142" s="12">
        <f t="shared" si="30"/>
        <v>526.28200000000004</v>
      </c>
      <c r="R142" s="12">
        <f t="shared" si="30"/>
        <v>526.28200000000004</v>
      </c>
      <c r="S142" s="12">
        <f t="shared" si="30"/>
        <v>526.28200000000004</v>
      </c>
      <c r="T142" s="12">
        <f t="shared" si="30"/>
        <v>526.28200000000004</v>
      </c>
      <c r="U142" s="12">
        <f t="shared" si="30"/>
        <v>556.87789999999995</v>
      </c>
      <c r="V142" s="12">
        <f t="shared" si="30"/>
        <v>556.87789999999995</v>
      </c>
      <c r="W142" s="12">
        <f t="shared" si="30"/>
        <v>581.07819999999992</v>
      </c>
      <c r="X142" s="12">
        <f t="shared" si="30"/>
        <v>549.9674</v>
      </c>
      <c r="Y142" s="12">
        <f t="shared" si="30"/>
        <v>549.9674</v>
      </c>
      <c r="Z142" s="12">
        <f t="shared" si="30"/>
        <v>572.13519999999994</v>
      </c>
      <c r="AA142" s="12">
        <f t="shared" si="30"/>
        <v>572.13519999999994</v>
      </c>
      <c r="AB142" s="12">
        <f t="shared" si="30"/>
        <v>572.13519999999994</v>
      </c>
      <c r="AC142" s="12">
        <f t="shared" si="30"/>
        <v>572.13519999999994</v>
      </c>
      <c r="AD142" s="12">
        <f t="shared" si="30"/>
        <v>572.13519999999994</v>
      </c>
      <c r="AE142" s="12">
        <f t="shared" si="30"/>
        <v>572.13519999999994</v>
      </c>
      <c r="AF142" s="12">
        <f t="shared" si="30"/>
        <v>572.13519999999994</v>
      </c>
      <c r="AG142" s="12">
        <f t="shared" si="30"/>
        <v>572.13519999999994</v>
      </c>
      <c r="AH142" s="30">
        <f t="shared" si="30"/>
        <v>572.13519999999994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20496.084299999999</v>
      </c>
      <c r="K143" s="17">
        <f t="shared" si="31"/>
        <v>20496.084299999999</v>
      </c>
      <c r="L143" s="17">
        <f t="shared" si="31"/>
        <v>20496.084299999999</v>
      </c>
      <c r="M143" s="17">
        <f t="shared" si="31"/>
        <v>20501.771399999998</v>
      </c>
      <c r="N143" s="17">
        <f t="shared" si="31"/>
        <v>20477.741399999999</v>
      </c>
      <c r="O143" s="17">
        <f t="shared" si="31"/>
        <v>20445.701399999998</v>
      </c>
      <c r="P143" s="17">
        <f t="shared" si="31"/>
        <v>19816.387999999999</v>
      </c>
      <c r="Q143" s="17">
        <f t="shared" si="31"/>
        <v>19232.418000000001</v>
      </c>
      <c r="R143" s="17">
        <f t="shared" si="31"/>
        <v>19636.817999999999</v>
      </c>
      <c r="S143" s="17">
        <f t="shared" si="31"/>
        <v>19951.917999999998</v>
      </c>
      <c r="T143" s="17">
        <f t="shared" si="31"/>
        <v>20356.317999999999</v>
      </c>
      <c r="U143" s="17">
        <f t="shared" si="31"/>
        <v>20780.822100000001</v>
      </c>
      <c r="V143" s="17">
        <f t="shared" si="31"/>
        <v>21041.222099999999</v>
      </c>
      <c r="W143" s="17">
        <f t="shared" si="31"/>
        <v>21269.9218</v>
      </c>
      <c r="X143" s="17">
        <f t="shared" si="31"/>
        <v>20316.632599999997</v>
      </c>
      <c r="Y143" s="17">
        <f t="shared" si="31"/>
        <v>20480.232599999999</v>
      </c>
      <c r="Z143" s="17">
        <f t="shared" si="31"/>
        <v>20539.864799999999</v>
      </c>
      <c r="AA143" s="17">
        <f t="shared" si="31"/>
        <v>20539.864799999999</v>
      </c>
      <c r="AB143" s="17">
        <f t="shared" si="31"/>
        <v>20539.864799999999</v>
      </c>
      <c r="AC143" s="17">
        <f t="shared" si="31"/>
        <v>20539.864799999999</v>
      </c>
      <c r="AD143" s="17">
        <f t="shared" si="31"/>
        <v>20539.864799999999</v>
      </c>
      <c r="AE143" s="17">
        <f t="shared" si="31"/>
        <v>20539.864799999999</v>
      </c>
      <c r="AF143" s="17">
        <f t="shared" si="31"/>
        <v>20539.864799999999</v>
      </c>
      <c r="AG143" s="17">
        <f t="shared" si="31"/>
        <v>20539.864799999999</v>
      </c>
      <c r="AH143" s="31">
        <f t="shared" si="31"/>
        <v>20539.864799999999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20439.724106451609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60">
        <v>0.2</v>
      </c>
      <c r="Q151" s="60">
        <v>0.3</v>
      </c>
      <c r="R151" s="60">
        <v>0.5</v>
      </c>
      <c r="S151" s="60">
        <v>0.7</v>
      </c>
      <c r="T151" s="60">
        <v>0.9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6468.2</v>
      </c>
      <c r="Q154" s="12">
        <f t="shared" si="33"/>
        <v>6561.8</v>
      </c>
      <c r="R154" s="12">
        <f t="shared" si="33"/>
        <v>6749</v>
      </c>
      <c r="S154" s="12">
        <f t="shared" si="33"/>
        <v>6936.2</v>
      </c>
      <c r="T154" s="12">
        <f t="shared" si="33"/>
        <v>7123.4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6268.4641999999994</v>
      </c>
      <c r="Q156" s="17">
        <f t="shared" si="35"/>
        <v>6362.0641999999998</v>
      </c>
      <c r="R156" s="17">
        <f t="shared" si="35"/>
        <v>6549.2641999999996</v>
      </c>
      <c r="S156" s="17">
        <f t="shared" si="35"/>
        <v>6736.4641999999994</v>
      </c>
      <c r="T156" s="17">
        <f t="shared" si="35"/>
        <v>6923.6641999999993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6569.0349354838709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71120.151800000007</v>
      </c>
      <c r="E160" s="43">
        <f t="shared" si="36"/>
        <v>71283.871800000008</v>
      </c>
      <c r="F160" s="43">
        <f t="shared" si="36"/>
        <v>71612.771800000002</v>
      </c>
      <c r="G160" s="43">
        <f t="shared" si="36"/>
        <v>71955.791800000006</v>
      </c>
      <c r="H160" s="43">
        <f t="shared" si="36"/>
        <v>72268.811799999996</v>
      </c>
      <c r="I160" s="43">
        <f t="shared" si="36"/>
        <v>71688.95150000001</v>
      </c>
      <c r="J160" s="43">
        <f t="shared" si="36"/>
        <v>71667.191500000001</v>
      </c>
      <c r="K160" s="43">
        <f t="shared" si="36"/>
        <v>71898.571499999991</v>
      </c>
      <c r="L160" s="43">
        <f t="shared" si="36"/>
        <v>72163.811499999996</v>
      </c>
      <c r="M160" s="43">
        <f t="shared" si="36"/>
        <v>72481.878599999996</v>
      </c>
      <c r="N160" s="43">
        <f t="shared" si="36"/>
        <v>72848.088600000003</v>
      </c>
      <c r="O160" s="43">
        <f t="shared" si="36"/>
        <v>73187.868600000002</v>
      </c>
      <c r="P160" s="43">
        <f t="shared" si="36"/>
        <v>72195.150200000004</v>
      </c>
      <c r="Q160" s="43">
        <f t="shared" si="36"/>
        <v>71732.168199999986</v>
      </c>
      <c r="R160" s="43">
        <f t="shared" si="36"/>
        <v>71488.1351</v>
      </c>
      <c r="S160" s="43">
        <f t="shared" si="36"/>
        <v>71971.815099999993</v>
      </c>
      <c r="T160" s="43">
        <f t="shared" si="36"/>
        <v>72552.435099999988</v>
      </c>
      <c r="U160" s="43">
        <f t="shared" si="36"/>
        <v>73374.574399999998</v>
      </c>
      <c r="V160" s="43">
        <f t="shared" si="36"/>
        <v>73219.974399999977</v>
      </c>
      <c r="W160" s="43">
        <f t="shared" si="36"/>
        <v>73917.834099999993</v>
      </c>
      <c r="X160" s="43">
        <f t="shared" si="36"/>
        <v>73027.5429</v>
      </c>
      <c r="Y160" s="43">
        <f t="shared" si="36"/>
        <v>73798.99089999999</v>
      </c>
      <c r="Z160" s="43">
        <f t="shared" si="36"/>
        <v>74156.471799999999</v>
      </c>
      <c r="AA160" s="43">
        <f t="shared" si="36"/>
        <v>74208.226200000005</v>
      </c>
      <c r="AB160" s="43">
        <f t="shared" si="36"/>
        <v>74175.526199999993</v>
      </c>
      <c r="AC160" s="43">
        <f t="shared" si="36"/>
        <v>74124.286200000002</v>
      </c>
      <c r="AD160" s="43">
        <f t="shared" si="36"/>
        <v>73175.986199999999</v>
      </c>
      <c r="AE160" s="43">
        <f t="shared" si="36"/>
        <v>73168.3462</v>
      </c>
      <c r="AF160" s="43">
        <f t="shared" si="36"/>
        <v>73168.3462</v>
      </c>
      <c r="AG160" s="43">
        <f t="shared" si="36"/>
        <v>73160.706199999986</v>
      </c>
      <c r="AH160" s="44">
        <f t="shared" si="36"/>
        <v>73153.066199999987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72707.978793548376</v>
      </c>
      <c r="D162" s="53">
        <f t="shared" ref="D162:AH162" si="37">(D13+D23+D34+D53+D73+D85+D96+D141+D154)/87012</f>
        <v>0.78537328184618205</v>
      </c>
      <c r="E162" s="25">
        <f t="shared" si="37"/>
        <v>0.78725486139842771</v>
      </c>
      <c r="F162" s="25">
        <f t="shared" si="37"/>
        <v>0.79103479979772895</v>
      </c>
      <c r="G162" s="25">
        <f t="shared" si="37"/>
        <v>0.7949770146646441</v>
      </c>
      <c r="H162" s="25">
        <f t="shared" si="37"/>
        <v>0.79857444950121814</v>
      </c>
      <c r="I162" s="25">
        <f t="shared" si="37"/>
        <v>0.79266468992782602</v>
      </c>
      <c r="J162" s="25">
        <f t="shared" si="37"/>
        <v>0.79241460947915232</v>
      </c>
      <c r="K162" s="25">
        <f t="shared" si="37"/>
        <v>0.79507378292649278</v>
      </c>
      <c r="L162" s="25">
        <f t="shared" si="37"/>
        <v>0.79812209810141144</v>
      </c>
      <c r="M162" s="25">
        <f t="shared" si="37"/>
        <v>0.80152806509446972</v>
      </c>
      <c r="N162" s="25">
        <f t="shared" si="37"/>
        <v>0.80573679492483796</v>
      </c>
      <c r="O162" s="25">
        <f t="shared" si="37"/>
        <v>0.80964177354847611</v>
      </c>
      <c r="P162" s="25">
        <f t="shared" si="37"/>
        <v>0.79817760768629609</v>
      </c>
      <c r="Q162" s="25">
        <f t="shared" si="37"/>
        <v>0.79325886084677988</v>
      </c>
      <c r="R162" s="25">
        <f t="shared" si="37"/>
        <v>0.79028938537213267</v>
      </c>
      <c r="S162" s="25">
        <f t="shared" si="37"/>
        <v>0.79584815887463789</v>
      </c>
      <c r="T162" s="25">
        <f t="shared" si="37"/>
        <v>0.80252103158185073</v>
      </c>
      <c r="U162" s="25">
        <f t="shared" si="37"/>
        <v>0.8126633108077046</v>
      </c>
      <c r="V162" s="25">
        <f t="shared" si="37"/>
        <v>0.81088654438468244</v>
      </c>
      <c r="W162" s="25">
        <f t="shared" si="37"/>
        <v>0.81918494000827469</v>
      </c>
      <c r="X162" s="25">
        <f t="shared" si="37"/>
        <v>0.80844848986346707</v>
      </c>
      <c r="Y162" s="25">
        <f t="shared" si="37"/>
        <v>0.81677331862271874</v>
      </c>
      <c r="Z162" s="25">
        <f t="shared" si="37"/>
        <v>0.8221576334298718</v>
      </c>
      <c r="AA162" s="25">
        <f t="shared" si="37"/>
        <v>0.82312255780811838</v>
      </c>
      <c r="AB162" s="25">
        <f t="shared" si="37"/>
        <v>0.82274674757504707</v>
      </c>
      <c r="AC162" s="25">
        <f t="shared" si="37"/>
        <v>0.82215786328322538</v>
      </c>
      <c r="AD162" s="25">
        <f t="shared" si="37"/>
        <v>0.81125936652415764</v>
      </c>
      <c r="AE162" s="25">
        <f t="shared" si="37"/>
        <v>0.81117156254309752</v>
      </c>
      <c r="AF162" s="25">
        <f t="shared" si="37"/>
        <v>0.81117156254309752</v>
      </c>
      <c r="AG162" s="25">
        <f t="shared" si="37"/>
        <v>0.81108375856203752</v>
      </c>
      <c r="AH162" s="32">
        <f t="shared" si="37"/>
        <v>0.8109959545809774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6">
        <v>0</v>
      </c>
      <c r="K171" s="186">
        <v>0</v>
      </c>
      <c r="L171" s="186">
        <v>0</v>
      </c>
      <c r="M171" s="186">
        <v>0</v>
      </c>
      <c r="N171" s="186">
        <v>0</v>
      </c>
      <c r="O171" s="186">
        <v>0</v>
      </c>
      <c r="P171" s="186">
        <v>0</v>
      </c>
      <c r="Q171" s="186">
        <v>0</v>
      </c>
      <c r="R171" s="186">
        <v>0</v>
      </c>
      <c r="S171" s="186">
        <v>0</v>
      </c>
      <c r="T171" s="186">
        <v>0</v>
      </c>
      <c r="U171" s="186">
        <v>0</v>
      </c>
      <c r="V171" s="186">
        <v>0</v>
      </c>
      <c r="W171" s="186">
        <v>0</v>
      </c>
      <c r="X171" s="186">
        <v>0</v>
      </c>
      <c r="Y171" s="186">
        <v>0</v>
      </c>
      <c r="Z171" s="186">
        <v>0</v>
      </c>
      <c r="AA171" s="186">
        <v>0</v>
      </c>
      <c r="AB171" s="187">
        <v>0.2</v>
      </c>
      <c r="AC171" s="187">
        <v>0.3</v>
      </c>
      <c r="AD171" s="187">
        <v>0.5</v>
      </c>
      <c r="AE171" s="179">
        <v>0.7</v>
      </c>
      <c r="AF171" s="174">
        <v>0.9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8152.4</v>
      </c>
      <c r="AC174" s="12">
        <f t="shared" si="39"/>
        <v>8277.1</v>
      </c>
      <c r="AD174" s="12">
        <f t="shared" si="39"/>
        <v>8526.5</v>
      </c>
      <c r="AE174" s="12">
        <f t="shared" si="39"/>
        <v>8775.9</v>
      </c>
      <c r="AF174" s="12">
        <f t="shared" si="39"/>
        <v>9025.2999999999993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7579.4324999999999</v>
      </c>
      <c r="AC176" s="17">
        <f t="shared" si="41"/>
        <v>7704.1325000000006</v>
      </c>
      <c r="AD176" s="17">
        <f t="shared" si="41"/>
        <v>7953.5325000000003</v>
      </c>
      <c r="AE176" s="17">
        <f t="shared" si="41"/>
        <v>8202.932499999999</v>
      </c>
      <c r="AF176" s="17">
        <f t="shared" si="41"/>
        <v>8452.3324999999986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7509.238467741935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7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4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5" customHeight="1" x14ac:dyDescent="0.2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74">
        <v>0.2</v>
      </c>
      <c r="W10" s="174">
        <v>0.3</v>
      </c>
      <c r="X10" s="174">
        <v>0.5</v>
      </c>
      <c r="Y10" s="174">
        <v>0.7</v>
      </c>
      <c r="Z10" s="174">
        <v>0.9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5514</v>
      </c>
      <c r="E13" s="12">
        <f t="shared" si="2"/>
        <v>5514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5733.6</v>
      </c>
      <c r="W13" s="12">
        <f t="shared" si="2"/>
        <v>5843.4</v>
      </c>
      <c r="X13" s="12">
        <f t="shared" si="2"/>
        <v>6063</v>
      </c>
      <c r="Y13" s="12">
        <f t="shared" si="2"/>
        <v>6282.6</v>
      </c>
      <c r="Z13" s="12">
        <f t="shared" si="2"/>
        <v>6502.2</v>
      </c>
      <c r="AA13" s="12">
        <f t="shared" si="2"/>
        <v>6612</v>
      </c>
      <c r="AB13" s="12">
        <f t="shared" si="2"/>
        <v>6612</v>
      </c>
      <c r="AC13" s="12">
        <f t="shared" si="2"/>
        <v>6612</v>
      </c>
      <c r="AD13" s="12">
        <f t="shared" si="2"/>
        <v>6612</v>
      </c>
      <c r="AE13" s="12">
        <f t="shared" si="2"/>
        <v>6612</v>
      </c>
      <c r="AF13" s="12">
        <f t="shared" si="2"/>
        <v>6612</v>
      </c>
      <c r="AG13" s="30">
        <f t="shared" si="2"/>
        <v>6612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285.63839999999999</v>
      </c>
      <c r="AB14" s="12">
        <f t="shared" si="3"/>
        <v>285.63839999999999</v>
      </c>
      <c r="AC14" s="12">
        <f t="shared" si="3"/>
        <v>285.63839999999999</v>
      </c>
      <c r="AD14" s="12">
        <f t="shared" si="3"/>
        <v>285.63839999999999</v>
      </c>
      <c r="AE14" s="12">
        <f t="shared" si="3"/>
        <v>285.63839999999999</v>
      </c>
      <c r="AF14" s="12">
        <f t="shared" si="3"/>
        <v>285.63839999999999</v>
      </c>
      <c r="AG14" s="30">
        <f t="shared" si="3"/>
        <v>285.63839999999999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5275.7951999999996</v>
      </c>
      <c r="E15" s="17">
        <f t="shared" si="4"/>
        <v>5275.7951999999996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5495.3951999999999</v>
      </c>
      <c r="W15" s="17">
        <f t="shared" si="4"/>
        <v>5605.1951999999992</v>
      </c>
      <c r="X15" s="17">
        <f t="shared" si="4"/>
        <v>5824.7951999999996</v>
      </c>
      <c r="Y15" s="17">
        <f t="shared" si="4"/>
        <v>6044.3951999999999</v>
      </c>
      <c r="Z15" s="17">
        <f t="shared" si="4"/>
        <v>6263.9951999999994</v>
      </c>
      <c r="AA15" s="17">
        <f t="shared" si="4"/>
        <v>6326.3616000000002</v>
      </c>
      <c r="AB15" s="17">
        <f t="shared" si="4"/>
        <v>6326.3616000000002</v>
      </c>
      <c r="AC15" s="17">
        <f t="shared" si="4"/>
        <v>6326.3616000000002</v>
      </c>
      <c r="AD15" s="17">
        <f t="shared" si="4"/>
        <v>6326.3616000000002</v>
      </c>
      <c r="AE15" s="17">
        <f t="shared" si="4"/>
        <v>6326.3616000000002</v>
      </c>
      <c r="AF15" s="17">
        <f t="shared" si="4"/>
        <v>6326.3616000000002</v>
      </c>
      <c r="AG15" s="31">
        <f t="shared" si="4"/>
        <v>6326.3616000000002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5616.0873599999995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60">
        <v>0.2</v>
      </c>
      <c r="Q29" s="60">
        <v>0.3</v>
      </c>
      <c r="R29" s="60">
        <v>0.5</v>
      </c>
      <c r="S29" s="60">
        <v>0.7</v>
      </c>
      <c r="T29" s="60">
        <v>0.9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115">
        <v>0</v>
      </c>
      <c r="U31" s="115">
        <v>0</v>
      </c>
      <c r="V31" s="60">
        <v>0.2</v>
      </c>
      <c r="W31" s="60">
        <v>0.3</v>
      </c>
      <c r="X31" s="60">
        <v>0.5</v>
      </c>
      <c r="Y31" s="60">
        <v>0.7</v>
      </c>
      <c r="Z31" s="60">
        <v>0.9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2225</v>
      </c>
      <c r="E34" s="12">
        <f t="shared" si="8"/>
        <v>2225</v>
      </c>
      <c r="F34" s="12">
        <f t="shared" si="8"/>
        <v>2225</v>
      </c>
      <c r="G34" s="12">
        <f t="shared" si="8"/>
        <v>2225</v>
      </c>
      <c r="H34" s="12">
        <f t="shared" si="8"/>
        <v>2225</v>
      </c>
      <c r="I34" s="12">
        <f t="shared" si="8"/>
        <v>2225</v>
      </c>
      <c r="J34" s="12">
        <f t="shared" si="8"/>
        <v>2225</v>
      </c>
      <c r="K34" s="12">
        <f t="shared" si="8"/>
        <v>2225</v>
      </c>
      <c r="L34" s="12">
        <f t="shared" si="8"/>
        <v>2225</v>
      </c>
      <c r="M34" s="12">
        <f t="shared" si="8"/>
        <v>2225</v>
      </c>
      <c r="N34" s="12">
        <f t="shared" si="8"/>
        <v>2225</v>
      </c>
      <c r="O34" s="12">
        <f t="shared" si="8"/>
        <v>2225</v>
      </c>
      <c r="P34" s="12">
        <f t="shared" si="8"/>
        <v>2390</v>
      </c>
      <c r="Q34" s="12">
        <f t="shared" si="8"/>
        <v>2472.5</v>
      </c>
      <c r="R34" s="12">
        <f t="shared" si="8"/>
        <v>2637.5</v>
      </c>
      <c r="S34" s="12">
        <f t="shared" si="8"/>
        <v>2802.5</v>
      </c>
      <c r="T34" s="12">
        <f t="shared" si="8"/>
        <v>2967.5</v>
      </c>
      <c r="U34" s="12">
        <f t="shared" si="8"/>
        <v>3050</v>
      </c>
      <c r="V34" s="12">
        <f t="shared" si="8"/>
        <v>3217.8</v>
      </c>
      <c r="W34" s="12">
        <f t="shared" si="8"/>
        <v>3301.7</v>
      </c>
      <c r="X34" s="12">
        <f t="shared" si="8"/>
        <v>3469.5</v>
      </c>
      <c r="Y34" s="12">
        <f t="shared" si="8"/>
        <v>3637.3</v>
      </c>
      <c r="Z34" s="12">
        <f t="shared" si="8"/>
        <v>3805.1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38.047499999999999</v>
      </c>
      <c r="E35" s="12">
        <f t="shared" si="9"/>
        <v>38.047499999999999</v>
      </c>
      <c r="F35" s="12">
        <f t="shared" si="9"/>
        <v>38.047499999999999</v>
      </c>
      <c r="G35" s="12">
        <f t="shared" si="9"/>
        <v>38.047499999999999</v>
      </c>
      <c r="H35" s="12">
        <f t="shared" si="9"/>
        <v>38.047499999999999</v>
      </c>
      <c r="I35" s="12">
        <f t="shared" si="9"/>
        <v>38.047499999999999</v>
      </c>
      <c r="J35" s="12">
        <f t="shared" si="9"/>
        <v>38.047499999999999</v>
      </c>
      <c r="K35" s="12">
        <f t="shared" si="9"/>
        <v>38.047499999999999</v>
      </c>
      <c r="L35" s="12">
        <f t="shared" si="9"/>
        <v>38.047499999999999</v>
      </c>
      <c r="M35" s="12">
        <f t="shared" si="9"/>
        <v>38.047499999999999</v>
      </c>
      <c r="N35" s="12">
        <f t="shared" si="9"/>
        <v>38.047499999999999</v>
      </c>
      <c r="O35" s="12">
        <f t="shared" si="9"/>
        <v>38.047499999999999</v>
      </c>
      <c r="P35" s="12">
        <f t="shared" si="9"/>
        <v>38.047499999999999</v>
      </c>
      <c r="Q35" s="12">
        <f t="shared" si="9"/>
        <v>38.047499999999999</v>
      </c>
      <c r="R35" s="12">
        <f t="shared" si="9"/>
        <v>38.047499999999999</v>
      </c>
      <c r="S35" s="12">
        <f t="shared" si="9"/>
        <v>38.047499999999999</v>
      </c>
      <c r="T35" s="12">
        <f t="shared" si="9"/>
        <v>38.047499999999999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2186.9524999999999</v>
      </c>
      <c r="E36" s="17">
        <f t="shared" si="10"/>
        <v>2186.9524999999999</v>
      </c>
      <c r="F36" s="17">
        <f t="shared" si="10"/>
        <v>2186.9524999999999</v>
      </c>
      <c r="G36" s="17">
        <f t="shared" si="10"/>
        <v>2186.9524999999999</v>
      </c>
      <c r="H36" s="17">
        <f t="shared" si="10"/>
        <v>2186.9524999999999</v>
      </c>
      <c r="I36" s="17">
        <f t="shared" si="10"/>
        <v>2186.9524999999999</v>
      </c>
      <c r="J36" s="17">
        <f t="shared" si="10"/>
        <v>2186.9524999999999</v>
      </c>
      <c r="K36" s="17">
        <f t="shared" si="10"/>
        <v>2186.9524999999999</v>
      </c>
      <c r="L36" s="17">
        <f t="shared" si="10"/>
        <v>2186.9524999999999</v>
      </c>
      <c r="M36" s="17">
        <f t="shared" si="10"/>
        <v>2186.9524999999999</v>
      </c>
      <c r="N36" s="17">
        <f t="shared" si="10"/>
        <v>2186.9524999999999</v>
      </c>
      <c r="O36" s="17">
        <f t="shared" si="10"/>
        <v>2186.9524999999999</v>
      </c>
      <c r="P36" s="17">
        <f t="shared" si="10"/>
        <v>2351.9524999999999</v>
      </c>
      <c r="Q36" s="17">
        <f t="shared" si="10"/>
        <v>2434.4524999999999</v>
      </c>
      <c r="R36" s="17">
        <f t="shared" si="10"/>
        <v>2599.4524999999999</v>
      </c>
      <c r="S36" s="17">
        <f t="shared" si="10"/>
        <v>2764.4524999999999</v>
      </c>
      <c r="T36" s="17">
        <f t="shared" si="10"/>
        <v>2929.4524999999999</v>
      </c>
      <c r="U36" s="17">
        <f t="shared" si="10"/>
        <v>2997.8449999999998</v>
      </c>
      <c r="V36" s="17">
        <f t="shared" si="10"/>
        <v>3165.645</v>
      </c>
      <c r="W36" s="17">
        <f t="shared" si="10"/>
        <v>3249.5449999999996</v>
      </c>
      <c r="X36" s="17">
        <f t="shared" si="10"/>
        <v>3417.3449999999998</v>
      </c>
      <c r="Y36" s="17">
        <f t="shared" si="10"/>
        <v>3585.145</v>
      </c>
      <c r="Z36" s="17">
        <f t="shared" si="10"/>
        <v>3752.9449999999997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2874.9716399999988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92">
        <f t="shared" si="15"/>
        <v>6</v>
      </c>
      <c r="B64" s="93" t="s">
        <v>42</v>
      </c>
      <c r="C64" s="92">
        <v>794</v>
      </c>
      <c r="D64" s="188">
        <v>0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60">
        <v>0.2</v>
      </c>
      <c r="N64" s="60">
        <v>0.3</v>
      </c>
      <c r="O64" s="60">
        <v>0.5</v>
      </c>
      <c r="P64" s="60">
        <v>0.7</v>
      </c>
      <c r="Q64" s="60">
        <v>0.9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60">
        <v>0.2</v>
      </c>
      <c r="AD66" s="60">
        <v>0.3</v>
      </c>
      <c r="AE66" s="60">
        <v>0.5</v>
      </c>
      <c r="AF66" s="60">
        <v>0.7</v>
      </c>
      <c r="AG66" s="61">
        <v>0.9</v>
      </c>
    </row>
    <row r="67" spans="1:34" s="1" customFormat="1" ht="15.95" customHeight="1" x14ac:dyDescent="0.2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5">
        <v>0</v>
      </c>
      <c r="T67" s="60">
        <v>0.2</v>
      </c>
      <c r="U67" s="60">
        <v>0.3</v>
      </c>
      <c r="V67" s="60">
        <v>0.5</v>
      </c>
      <c r="W67" s="60">
        <v>0.7</v>
      </c>
      <c r="X67" s="60">
        <v>0.9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9793.66</v>
      </c>
      <c r="E73" s="12">
        <f t="shared" si="16"/>
        <v>9793.66</v>
      </c>
      <c r="F73" s="12">
        <f t="shared" si="16"/>
        <v>9793.66</v>
      </c>
      <c r="G73" s="12">
        <f t="shared" si="16"/>
        <v>9793.66</v>
      </c>
      <c r="H73" s="12">
        <f t="shared" si="16"/>
        <v>9793.66</v>
      </c>
      <c r="I73" s="12">
        <f t="shared" si="16"/>
        <v>9793.66</v>
      </c>
      <c r="J73" s="12">
        <f t="shared" si="16"/>
        <v>9793.66</v>
      </c>
      <c r="K73" s="12">
        <f t="shared" si="16"/>
        <v>9793.66</v>
      </c>
      <c r="L73" s="12">
        <f t="shared" si="16"/>
        <v>9793.66</v>
      </c>
      <c r="M73" s="12">
        <f t="shared" si="16"/>
        <v>9952.4599999999991</v>
      </c>
      <c r="N73" s="12">
        <f t="shared" si="16"/>
        <v>10031.86</v>
      </c>
      <c r="O73" s="12">
        <f t="shared" si="16"/>
        <v>10190.66</v>
      </c>
      <c r="P73" s="12">
        <f t="shared" si="16"/>
        <v>10349.459999999999</v>
      </c>
      <c r="Q73" s="12">
        <f t="shared" si="16"/>
        <v>10508.26</v>
      </c>
      <c r="R73" s="12">
        <f t="shared" si="16"/>
        <v>10587.66</v>
      </c>
      <c r="S73" s="12">
        <f t="shared" si="16"/>
        <v>10587.66</v>
      </c>
      <c r="T73" s="12">
        <f t="shared" si="16"/>
        <v>10803.26</v>
      </c>
      <c r="U73" s="12">
        <f t="shared" si="16"/>
        <v>10911.06</v>
      </c>
      <c r="V73" s="12">
        <f t="shared" si="16"/>
        <v>11126.66</v>
      </c>
      <c r="W73" s="12">
        <f t="shared" si="16"/>
        <v>11342.26</v>
      </c>
      <c r="X73" s="12">
        <f t="shared" si="16"/>
        <v>11557.86</v>
      </c>
      <c r="Y73" s="12">
        <f t="shared" si="16"/>
        <v>11665.66</v>
      </c>
      <c r="Z73" s="12">
        <f t="shared" si="16"/>
        <v>11665.66</v>
      </c>
      <c r="AA73" s="12">
        <f t="shared" si="16"/>
        <v>11665.66</v>
      </c>
      <c r="AB73" s="12">
        <f t="shared" si="16"/>
        <v>11665.66</v>
      </c>
      <c r="AC73" s="12">
        <f t="shared" si="16"/>
        <v>11766.26</v>
      </c>
      <c r="AD73" s="12">
        <f t="shared" si="16"/>
        <v>11816.56</v>
      </c>
      <c r="AE73" s="12">
        <f t="shared" si="16"/>
        <v>11917.16</v>
      </c>
      <c r="AF73" s="12">
        <f t="shared" si="16"/>
        <v>12017.76</v>
      </c>
      <c r="AG73" s="30">
        <f t="shared" si="16"/>
        <v>12118.36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184.1456</v>
      </c>
      <c r="E74" s="12">
        <f t="shared" si="17"/>
        <v>184.1456</v>
      </c>
      <c r="F74" s="12">
        <f t="shared" si="17"/>
        <v>184.1456</v>
      </c>
      <c r="G74" s="12">
        <f t="shared" si="17"/>
        <v>184.1456</v>
      </c>
      <c r="H74" s="12">
        <f t="shared" si="17"/>
        <v>184.1456</v>
      </c>
      <c r="I74" s="12">
        <f t="shared" si="17"/>
        <v>184.1456</v>
      </c>
      <c r="J74" s="12">
        <f t="shared" si="17"/>
        <v>184.1456</v>
      </c>
      <c r="K74" s="12">
        <f t="shared" si="17"/>
        <v>184.1456</v>
      </c>
      <c r="L74" s="12">
        <f t="shared" si="17"/>
        <v>184.1456</v>
      </c>
      <c r="M74" s="12">
        <f t="shared" si="17"/>
        <v>184.1456</v>
      </c>
      <c r="N74" s="12">
        <f t="shared" si="17"/>
        <v>184.1456</v>
      </c>
      <c r="O74" s="12">
        <f t="shared" si="17"/>
        <v>184.1456</v>
      </c>
      <c r="P74" s="12">
        <f t="shared" si="17"/>
        <v>184.1456</v>
      </c>
      <c r="Q74" s="12">
        <f t="shared" si="17"/>
        <v>184.1456</v>
      </c>
      <c r="R74" s="12">
        <f t="shared" si="17"/>
        <v>206.6952</v>
      </c>
      <c r="S74" s="12">
        <f t="shared" si="17"/>
        <v>206.6952</v>
      </c>
      <c r="T74" s="12">
        <f t="shared" si="17"/>
        <v>206.6952</v>
      </c>
      <c r="U74" s="12">
        <f t="shared" si="17"/>
        <v>206.6952</v>
      </c>
      <c r="V74" s="12">
        <f t="shared" si="17"/>
        <v>206.6952</v>
      </c>
      <c r="W74" s="12">
        <f t="shared" si="17"/>
        <v>206.6952</v>
      </c>
      <c r="X74" s="12">
        <f t="shared" si="17"/>
        <v>206.6952</v>
      </c>
      <c r="Y74" s="12">
        <f t="shared" si="17"/>
        <v>237.31040000000002</v>
      </c>
      <c r="Z74" s="12">
        <f t="shared" si="17"/>
        <v>237.31040000000002</v>
      </c>
      <c r="AA74" s="12">
        <f t="shared" si="17"/>
        <v>237.31040000000002</v>
      </c>
      <c r="AB74" s="12">
        <f t="shared" si="17"/>
        <v>237.31040000000002</v>
      </c>
      <c r="AC74" s="12">
        <f t="shared" si="17"/>
        <v>237.31040000000002</v>
      </c>
      <c r="AD74" s="12">
        <f t="shared" si="17"/>
        <v>237.31040000000002</v>
      </c>
      <c r="AE74" s="12">
        <f t="shared" si="17"/>
        <v>237.31040000000002</v>
      </c>
      <c r="AF74" s="12">
        <f t="shared" si="17"/>
        <v>237.31040000000002</v>
      </c>
      <c r="AG74" s="30">
        <f t="shared" si="17"/>
        <v>237.31040000000002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9609.5144</v>
      </c>
      <c r="E75" s="17">
        <f t="shared" si="18"/>
        <v>9609.5144</v>
      </c>
      <c r="F75" s="17">
        <f t="shared" si="18"/>
        <v>9609.5144</v>
      </c>
      <c r="G75" s="17">
        <f t="shared" si="18"/>
        <v>9609.5144</v>
      </c>
      <c r="H75" s="17">
        <f t="shared" si="18"/>
        <v>9609.5144</v>
      </c>
      <c r="I75" s="17">
        <f t="shared" si="18"/>
        <v>9609.5144</v>
      </c>
      <c r="J75" s="17">
        <f t="shared" si="18"/>
        <v>9609.5144</v>
      </c>
      <c r="K75" s="17">
        <f t="shared" si="18"/>
        <v>9609.5144</v>
      </c>
      <c r="L75" s="17">
        <f t="shared" si="18"/>
        <v>9609.5144</v>
      </c>
      <c r="M75" s="17">
        <f t="shared" si="18"/>
        <v>9768.3143999999993</v>
      </c>
      <c r="N75" s="17">
        <f t="shared" si="18"/>
        <v>9847.7144000000008</v>
      </c>
      <c r="O75" s="17">
        <f t="shared" si="18"/>
        <v>10006.5144</v>
      </c>
      <c r="P75" s="17">
        <f t="shared" si="18"/>
        <v>10165.314399999999</v>
      </c>
      <c r="Q75" s="17">
        <f t="shared" si="18"/>
        <v>10324.1144</v>
      </c>
      <c r="R75" s="17">
        <f t="shared" si="18"/>
        <v>10380.9648</v>
      </c>
      <c r="S75" s="17">
        <f t="shared" si="18"/>
        <v>10380.9648</v>
      </c>
      <c r="T75" s="17">
        <f t="shared" si="18"/>
        <v>10596.5648</v>
      </c>
      <c r="U75" s="17">
        <f t="shared" si="18"/>
        <v>10704.364799999999</v>
      </c>
      <c r="V75" s="17">
        <f t="shared" si="18"/>
        <v>10919.9648</v>
      </c>
      <c r="W75" s="17">
        <f t="shared" si="18"/>
        <v>11135.5648</v>
      </c>
      <c r="X75" s="17">
        <f t="shared" si="18"/>
        <v>11351.1648</v>
      </c>
      <c r="Y75" s="17">
        <f t="shared" si="18"/>
        <v>11428.3496</v>
      </c>
      <c r="Z75" s="17">
        <f t="shared" si="18"/>
        <v>11428.3496</v>
      </c>
      <c r="AA75" s="17">
        <f t="shared" si="18"/>
        <v>11428.3496</v>
      </c>
      <c r="AB75" s="17">
        <f t="shared" si="18"/>
        <v>11428.3496</v>
      </c>
      <c r="AC75" s="17">
        <f t="shared" si="18"/>
        <v>11528.9496</v>
      </c>
      <c r="AD75" s="17">
        <f t="shared" si="18"/>
        <v>11579.249599999999</v>
      </c>
      <c r="AE75" s="17">
        <f t="shared" si="18"/>
        <v>11679.8496</v>
      </c>
      <c r="AF75" s="17">
        <f t="shared" si="18"/>
        <v>11780.4496</v>
      </c>
      <c r="AG75" s="31">
        <f t="shared" si="18"/>
        <v>11881.0496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10541.003386666665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0.72</v>
      </c>
      <c r="E79" s="60">
        <v>0.71</v>
      </c>
      <c r="F79" s="60">
        <v>0.69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94">
        <f>+A83+1</f>
        <v>6</v>
      </c>
      <c r="B84" s="95" t="s">
        <v>57</v>
      </c>
      <c r="C84" s="94">
        <v>540</v>
      </c>
      <c r="D84" s="160">
        <v>0</v>
      </c>
      <c r="E84" s="125">
        <v>0</v>
      </c>
      <c r="F84" s="125">
        <v>0</v>
      </c>
      <c r="G84" s="125">
        <v>0</v>
      </c>
      <c r="H84" s="125">
        <v>0</v>
      </c>
      <c r="I84" s="125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57">
        <v>0</v>
      </c>
      <c r="AF84" s="157">
        <v>0</v>
      </c>
      <c r="AG84" s="126">
        <v>0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2706.08</v>
      </c>
      <c r="E85" s="12">
        <f t="shared" si="19"/>
        <v>2698.44</v>
      </c>
      <c r="F85" s="12">
        <f t="shared" si="19"/>
        <v>2083.16</v>
      </c>
      <c r="G85" s="12">
        <f t="shared" si="19"/>
        <v>1556</v>
      </c>
      <c r="H85" s="12">
        <f t="shared" si="19"/>
        <v>1556</v>
      </c>
      <c r="I85" s="12">
        <f t="shared" si="19"/>
        <v>1556</v>
      </c>
      <c r="J85" s="12">
        <f t="shared" si="19"/>
        <v>1556</v>
      </c>
      <c r="K85" s="12">
        <f t="shared" si="19"/>
        <v>1556</v>
      </c>
      <c r="L85" s="12">
        <f t="shared" si="19"/>
        <v>1556</v>
      </c>
      <c r="M85" s="12">
        <f t="shared" si="19"/>
        <v>1556</v>
      </c>
      <c r="N85" s="12">
        <f t="shared" si="19"/>
        <v>1556</v>
      </c>
      <c r="O85" s="12">
        <f t="shared" si="19"/>
        <v>1556</v>
      </c>
      <c r="P85" s="12">
        <f t="shared" si="19"/>
        <v>1556</v>
      </c>
      <c r="Q85" s="12">
        <f t="shared" si="19"/>
        <v>1556</v>
      </c>
      <c r="R85" s="12">
        <f t="shared" si="19"/>
        <v>1556</v>
      </c>
      <c r="S85" s="12">
        <f t="shared" si="19"/>
        <v>1556</v>
      </c>
      <c r="T85" s="12">
        <f t="shared" si="19"/>
        <v>1556</v>
      </c>
      <c r="U85" s="12">
        <f t="shared" si="19"/>
        <v>1556</v>
      </c>
      <c r="V85" s="12">
        <f t="shared" si="19"/>
        <v>1556</v>
      </c>
      <c r="W85" s="12">
        <f t="shared" si="19"/>
        <v>1556</v>
      </c>
      <c r="X85" s="12">
        <f t="shared" si="19"/>
        <v>1556</v>
      </c>
      <c r="Y85" s="12">
        <f t="shared" si="19"/>
        <v>1556</v>
      </c>
      <c r="Z85" s="12">
        <f t="shared" si="19"/>
        <v>1556</v>
      </c>
      <c r="AA85" s="12">
        <f t="shared" si="19"/>
        <v>1556</v>
      </c>
      <c r="AB85" s="12">
        <f t="shared" si="19"/>
        <v>1556</v>
      </c>
      <c r="AC85" s="12">
        <f t="shared" si="19"/>
        <v>1556</v>
      </c>
      <c r="AD85" s="12">
        <f t="shared" si="19"/>
        <v>1556</v>
      </c>
      <c r="AE85" s="12">
        <f t="shared" si="19"/>
        <v>1556</v>
      </c>
      <c r="AF85" s="12">
        <f t="shared" si="19"/>
        <v>1556</v>
      </c>
      <c r="AG85" s="30">
        <f t="shared" si="19"/>
        <v>1556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51.097200000000001</v>
      </c>
      <c r="E86" s="12">
        <f t="shared" si="20"/>
        <v>51.097200000000001</v>
      </c>
      <c r="F86" s="12">
        <f t="shared" si="20"/>
        <v>36.877199999999995</v>
      </c>
      <c r="G86" s="12">
        <f t="shared" si="20"/>
        <v>36.877199999999995</v>
      </c>
      <c r="H86" s="12">
        <f t="shared" si="20"/>
        <v>36.877199999999995</v>
      </c>
      <c r="I86" s="12">
        <f t="shared" si="20"/>
        <v>36.877199999999995</v>
      </c>
      <c r="J86" s="12">
        <f t="shared" si="20"/>
        <v>36.877199999999995</v>
      </c>
      <c r="K86" s="12">
        <f t="shared" si="20"/>
        <v>36.877199999999995</v>
      </c>
      <c r="L86" s="12">
        <f t="shared" si="20"/>
        <v>36.877199999999995</v>
      </c>
      <c r="M86" s="12">
        <f t="shared" si="20"/>
        <v>36.877199999999995</v>
      </c>
      <c r="N86" s="12">
        <f t="shared" si="20"/>
        <v>36.877199999999995</v>
      </c>
      <c r="O86" s="12">
        <f t="shared" si="20"/>
        <v>36.877199999999995</v>
      </c>
      <c r="P86" s="12">
        <f t="shared" si="20"/>
        <v>36.877199999999995</v>
      </c>
      <c r="Q86" s="12">
        <f t="shared" si="20"/>
        <v>36.877199999999995</v>
      </c>
      <c r="R86" s="12">
        <f t="shared" si="20"/>
        <v>36.877199999999995</v>
      </c>
      <c r="S86" s="12">
        <f t="shared" si="20"/>
        <v>36.877199999999995</v>
      </c>
      <c r="T86" s="12">
        <f t="shared" si="20"/>
        <v>36.877199999999995</v>
      </c>
      <c r="U86" s="12">
        <f t="shared" si="20"/>
        <v>36.877199999999995</v>
      </c>
      <c r="V86" s="12">
        <f t="shared" si="20"/>
        <v>36.877199999999995</v>
      </c>
      <c r="W86" s="12">
        <f t="shared" si="20"/>
        <v>36.877199999999995</v>
      </c>
      <c r="X86" s="12">
        <f t="shared" si="20"/>
        <v>36.877199999999995</v>
      </c>
      <c r="Y86" s="12">
        <f t="shared" si="20"/>
        <v>36.877199999999995</v>
      </c>
      <c r="Z86" s="12">
        <f t="shared" si="20"/>
        <v>36.877199999999995</v>
      </c>
      <c r="AA86" s="12">
        <f t="shared" si="20"/>
        <v>36.877199999999995</v>
      </c>
      <c r="AB86" s="12">
        <f t="shared" si="20"/>
        <v>36.877199999999995</v>
      </c>
      <c r="AC86" s="12">
        <f t="shared" si="20"/>
        <v>36.877199999999995</v>
      </c>
      <c r="AD86" s="12">
        <f t="shared" si="20"/>
        <v>36.877199999999995</v>
      </c>
      <c r="AE86" s="12">
        <f t="shared" si="20"/>
        <v>36.877199999999995</v>
      </c>
      <c r="AF86" s="12">
        <f t="shared" si="20"/>
        <v>36.877199999999995</v>
      </c>
      <c r="AG86" s="30">
        <f t="shared" si="20"/>
        <v>36.877199999999995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2654.9827999999998</v>
      </c>
      <c r="E87" s="17">
        <f t="shared" si="21"/>
        <v>2647.3427999999999</v>
      </c>
      <c r="F87" s="17">
        <f t="shared" si="21"/>
        <v>2046.2828</v>
      </c>
      <c r="G87" s="17">
        <f t="shared" si="21"/>
        <v>1519.1228000000001</v>
      </c>
      <c r="H87" s="17">
        <f t="shared" si="21"/>
        <v>1519.1228000000001</v>
      </c>
      <c r="I87" s="17">
        <f t="shared" si="21"/>
        <v>1519.1228000000001</v>
      </c>
      <c r="J87" s="17">
        <f t="shared" si="21"/>
        <v>1519.1228000000001</v>
      </c>
      <c r="K87" s="17">
        <f t="shared" si="21"/>
        <v>1519.1228000000001</v>
      </c>
      <c r="L87" s="17">
        <f t="shared" si="21"/>
        <v>1519.1228000000001</v>
      </c>
      <c r="M87" s="17">
        <f t="shared" si="21"/>
        <v>1519.1228000000001</v>
      </c>
      <c r="N87" s="17">
        <f t="shared" si="21"/>
        <v>1519.1228000000001</v>
      </c>
      <c r="O87" s="17">
        <f t="shared" si="21"/>
        <v>1519.1228000000001</v>
      </c>
      <c r="P87" s="17">
        <f t="shared" si="21"/>
        <v>1519.1228000000001</v>
      </c>
      <c r="Q87" s="17">
        <f t="shared" si="21"/>
        <v>1519.1228000000001</v>
      </c>
      <c r="R87" s="17">
        <f t="shared" si="21"/>
        <v>1519.1228000000001</v>
      </c>
      <c r="S87" s="17">
        <f t="shared" si="21"/>
        <v>1519.1228000000001</v>
      </c>
      <c r="T87" s="17">
        <f t="shared" si="21"/>
        <v>1519.1228000000001</v>
      </c>
      <c r="U87" s="17">
        <f t="shared" si="21"/>
        <v>1519.1228000000001</v>
      </c>
      <c r="V87" s="17">
        <f t="shared" si="21"/>
        <v>1519.1228000000001</v>
      </c>
      <c r="W87" s="17">
        <f t="shared" si="21"/>
        <v>1519.1228000000001</v>
      </c>
      <c r="X87" s="17">
        <f t="shared" si="21"/>
        <v>1519.1228000000001</v>
      </c>
      <c r="Y87" s="17">
        <f t="shared" si="21"/>
        <v>1519.1228000000001</v>
      </c>
      <c r="Z87" s="17">
        <f t="shared" si="21"/>
        <v>1519.1228000000001</v>
      </c>
      <c r="AA87" s="17">
        <f t="shared" si="21"/>
        <v>1519.1228000000001</v>
      </c>
      <c r="AB87" s="17">
        <f t="shared" si="21"/>
        <v>1519.1228000000001</v>
      </c>
      <c r="AC87" s="17">
        <f t="shared" si="21"/>
        <v>1519.1228000000001</v>
      </c>
      <c r="AD87" s="17">
        <f t="shared" si="21"/>
        <v>1519.1228000000001</v>
      </c>
      <c r="AE87" s="17">
        <f t="shared" si="21"/>
        <v>1519.1228000000001</v>
      </c>
      <c r="AF87" s="17">
        <f t="shared" si="21"/>
        <v>1519.1228000000001</v>
      </c>
      <c r="AG87" s="31">
        <f t="shared" si="21"/>
        <v>1519.1228000000001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1612.1641333333328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60">
        <v>0.2</v>
      </c>
      <c r="S120" s="60">
        <v>0.3</v>
      </c>
      <c r="T120" s="60">
        <v>0.5</v>
      </c>
      <c r="U120" s="60">
        <v>0.7</v>
      </c>
      <c r="V120" s="60">
        <v>0.9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60">
        <v>0.2</v>
      </c>
      <c r="G122" s="60">
        <v>0.3</v>
      </c>
      <c r="H122" s="60">
        <v>0.5</v>
      </c>
      <c r="I122" s="60">
        <v>0.7</v>
      </c>
      <c r="J122" s="60">
        <v>0.9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60">
        <v>0.2</v>
      </c>
      <c r="AE131" s="60">
        <v>0.3</v>
      </c>
      <c r="AF131" s="60">
        <v>0.5</v>
      </c>
      <c r="AG131" s="61">
        <v>0.7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60">
        <v>0.2</v>
      </c>
      <c r="S133" s="60">
        <v>0.3</v>
      </c>
      <c r="T133" s="60">
        <v>0.5</v>
      </c>
      <c r="U133" s="60">
        <v>0.7</v>
      </c>
      <c r="V133" s="60">
        <v>0.9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5">
        <v>0</v>
      </c>
      <c r="R136" s="115">
        <v>0</v>
      </c>
      <c r="S136" s="60">
        <v>0.2</v>
      </c>
      <c r="T136" s="60">
        <v>0.3</v>
      </c>
      <c r="U136" s="60">
        <v>0.5</v>
      </c>
      <c r="V136" s="60">
        <v>0.7</v>
      </c>
      <c r="W136" s="60">
        <v>0.9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21112</v>
      </c>
      <c r="E141" s="12">
        <f t="shared" si="29"/>
        <v>21112</v>
      </c>
      <c r="F141" s="12">
        <f t="shared" si="29"/>
        <v>21284</v>
      </c>
      <c r="G141" s="12">
        <f t="shared" si="29"/>
        <v>21370</v>
      </c>
      <c r="H141" s="12">
        <f t="shared" si="29"/>
        <v>21542</v>
      </c>
      <c r="I141" s="12">
        <f t="shared" si="29"/>
        <v>21714</v>
      </c>
      <c r="J141" s="12">
        <f t="shared" si="29"/>
        <v>21886</v>
      </c>
      <c r="K141" s="12">
        <f t="shared" si="29"/>
        <v>21972</v>
      </c>
      <c r="L141" s="12">
        <f t="shared" si="29"/>
        <v>21972</v>
      </c>
      <c r="M141" s="12">
        <f t="shared" si="29"/>
        <v>21972</v>
      </c>
      <c r="N141" s="12">
        <f t="shared" si="29"/>
        <v>21972</v>
      </c>
      <c r="O141" s="12">
        <f t="shared" si="29"/>
        <v>21972</v>
      </c>
      <c r="P141" s="12">
        <f t="shared" si="29"/>
        <v>21972</v>
      </c>
      <c r="Q141" s="12">
        <f t="shared" si="29"/>
        <v>21972</v>
      </c>
      <c r="R141" s="12">
        <f t="shared" si="29"/>
        <v>22366</v>
      </c>
      <c r="S141" s="12">
        <f t="shared" si="29"/>
        <v>22723.200000000001</v>
      </c>
      <c r="T141" s="12">
        <f t="shared" si="29"/>
        <v>23197.3</v>
      </c>
      <c r="U141" s="12">
        <f t="shared" si="29"/>
        <v>23751.5</v>
      </c>
      <c r="V141" s="12">
        <f t="shared" si="29"/>
        <v>24305.7</v>
      </c>
      <c r="W141" s="12">
        <f t="shared" si="29"/>
        <v>24662.9</v>
      </c>
      <c r="X141" s="12">
        <f t="shared" si="29"/>
        <v>24743</v>
      </c>
      <c r="Y141" s="12">
        <f t="shared" si="29"/>
        <v>24743</v>
      </c>
      <c r="Z141" s="12">
        <f t="shared" si="29"/>
        <v>24743</v>
      </c>
      <c r="AA141" s="12">
        <f t="shared" si="29"/>
        <v>24743</v>
      </c>
      <c r="AB141" s="12">
        <f t="shared" si="29"/>
        <v>24743</v>
      </c>
      <c r="AC141" s="12">
        <f t="shared" si="29"/>
        <v>24743</v>
      </c>
      <c r="AD141" s="12">
        <f t="shared" si="29"/>
        <v>24912.2</v>
      </c>
      <c r="AE141" s="12">
        <f t="shared" si="29"/>
        <v>24996.799999999999</v>
      </c>
      <c r="AF141" s="12">
        <f t="shared" si="29"/>
        <v>25166</v>
      </c>
      <c r="AG141" s="30">
        <f t="shared" si="29"/>
        <v>25335.200000000001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572.13519999999994</v>
      </c>
      <c r="E142" s="12">
        <f t="shared" si="30"/>
        <v>572.13519999999994</v>
      </c>
      <c r="F142" s="12">
        <f t="shared" si="30"/>
        <v>572.13519999999994</v>
      </c>
      <c r="G142" s="12">
        <f t="shared" si="30"/>
        <v>572.13519999999994</v>
      </c>
      <c r="H142" s="12">
        <f t="shared" si="30"/>
        <v>572.13519999999994</v>
      </c>
      <c r="I142" s="12">
        <f t="shared" si="30"/>
        <v>572.13519999999994</v>
      </c>
      <c r="J142" s="12">
        <f t="shared" si="30"/>
        <v>572.13519999999994</v>
      </c>
      <c r="K142" s="12">
        <f t="shared" si="30"/>
        <v>595.44119999999998</v>
      </c>
      <c r="L142" s="12">
        <f t="shared" si="30"/>
        <v>595.44119999999998</v>
      </c>
      <c r="M142" s="12">
        <f t="shared" si="30"/>
        <v>595.44119999999998</v>
      </c>
      <c r="N142" s="12">
        <f t="shared" si="30"/>
        <v>595.44119999999998</v>
      </c>
      <c r="O142" s="12">
        <f t="shared" si="30"/>
        <v>595.44119999999998</v>
      </c>
      <c r="P142" s="12">
        <f t="shared" si="30"/>
        <v>595.44119999999998</v>
      </c>
      <c r="Q142" s="12">
        <f t="shared" si="30"/>
        <v>595.44119999999998</v>
      </c>
      <c r="R142" s="12">
        <f t="shared" si="30"/>
        <v>595.44119999999998</v>
      </c>
      <c r="S142" s="12">
        <f t="shared" si="30"/>
        <v>595.44119999999998</v>
      </c>
      <c r="T142" s="12">
        <f t="shared" si="30"/>
        <v>595.44119999999998</v>
      </c>
      <c r="U142" s="12">
        <f t="shared" si="30"/>
        <v>595.44119999999998</v>
      </c>
      <c r="V142" s="12">
        <f t="shared" si="30"/>
        <v>595.44119999999998</v>
      </c>
      <c r="W142" s="12">
        <f t="shared" si="30"/>
        <v>648.82819999999992</v>
      </c>
      <c r="X142" s="12">
        <f t="shared" si="30"/>
        <v>670.53530000000001</v>
      </c>
      <c r="Y142" s="12">
        <f t="shared" si="30"/>
        <v>670.53530000000001</v>
      </c>
      <c r="Z142" s="12">
        <f t="shared" si="30"/>
        <v>670.53530000000001</v>
      </c>
      <c r="AA142" s="12">
        <f t="shared" si="30"/>
        <v>670.53530000000001</v>
      </c>
      <c r="AB142" s="12">
        <f t="shared" si="30"/>
        <v>670.53530000000001</v>
      </c>
      <c r="AC142" s="12">
        <f t="shared" si="30"/>
        <v>670.53530000000001</v>
      </c>
      <c r="AD142" s="12">
        <f t="shared" si="30"/>
        <v>670.53530000000001</v>
      </c>
      <c r="AE142" s="12">
        <f t="shared" si="30"/>
        <v>670.53530000000001</v>
      </c>
      <c r="AF142" s="12">
        <f t="shared" si="30"/>
        <v>670.53530000000001</v>
      </c>
      <c r="AG142" s="30">
        <f t="shared" si="30"/>
        <v>670.53530000000001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20539.864799999999</v>
      </c>
      <c r="E143" s="17">
        <f t="shared" si="31"/>
        <v>20539.864799999999</v>
      </c>
      <c r="F143" s="17">
        <f t="shared" si="31"/>
        <v>20711.864799999999</v>
      </c>
      <c r="G143" s="17">
        <f t="shared" si="31"/>
        <v>20797.864799999999</v>
      </c>
      <c r="H143" s="17">
        <f t="shared" si="31"/>
        <v>20969.864799999999</v>
      </c>
      <c r="I143" s="17">
        <f t="shared" si="31"/>
        <v>21141.864799999999</v>
      </c>
      <c r="J143" s="17">
        <f t="shared" si="31"/>
        <v>21313.864799999999</v>
      </c>
      <c r="K143" s="17">
        <f t="shared" si="31"/>
        <v>21376.558799999999</v>
      </c>
      <c r="L143" s="17">
        <f t="shared" si="31"/>
        <v>21376.558799999999</v>
      </c>
      <c r="M143" s="17">
        <f t="shared" si="31"/>
        <v>21376.558799999999</v>
      </c>
      <c r="N143" s="17">
        <f t="shared" si="31"/>
        <v>21376.558799999999</v>
      </c>
      <c r="O143" s="17">
        <f t="shared" si="31"/>
        <v>21376.558799999999</v>
      </c>
      <c r="P143" s="17">
        <f t="shared" si="31"/>
        <v>21376.558799999999</v>
      </c>
      <c r="Q143" s="17">
        <f t="shared" si="31"/>
        <v>21376.558799999999</v>
      </c>
      <c r="R143" s="17">
        <f t="shared" si="31"/>
        <v>21770.558799999999</v>
      </c>
      <c r="S143" s="17">
        <f t="shared" si="31"/>
        <v>22127.7588</v>
      </c>
      <c r="T143" s="17">
        <f t="shared" si="31"/>
        <v>22601.858799999998</v>
      </c>
      <c r="U143" s="17">
        <f t="shared" si="31"/>
        <v>23156.058799999999</v>
      </c>
      <c r="V143" s="17">
        <f t="shared" si="31"/>
        <v>23710.2588</v>
      </c>
      <c r="W143" s="17">
        <f t="shared" si="31"/>
        <v>24014.071800000002</v>
      </c>
      <c r="X143" s="17">
        <f t="shared" si="31"/>
        <v>24072.4647</v>
      </c>
      <c r="Y143" s="17">
        <f t="shared" si="31"/>
        <v>24072.4647</v>
      </c>
      <c r="Z143" s="17">
        <f t="shared" si="31"/>
        <v>24072.4647</v>
      </c>
      <c r="AA143" s="17">
        <f t="shared" si="31"/>
        <v>24072.4647</v>
      </c>
      <c r="AB143" s="17">
        <f t="shared" si="31"/>
        <v>24072.4647</v>
      </c>
      <c r="AC143" s="17">
        <f t="shared" si="31"/>
        <v>24072.4647</v>
      </c>
      <c r="AD143" s="17">
        <f t="shared" si="31"/>
        <v>24241.664700000001</v>
      </c>
      <c r="AE143" s="17">
        <f t="shared" si="31"/>
        <v>24326.2647</v>
      </c>
      <c r="AF143" s="17">
        <f t="shared" si="31"/>
        <v>24495.4647</v>
      </c>
      <c r="AG143" s="31">
        <f t="shared" si="31"/>
        <v>24664.664700000001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22506.479266666669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73145.426199999987</v>
      </c>
      <c r="E160" s="43">
        <f t="shared" si="36"/>
        <v>73137.786199999988</v>
      </c>
      <c r="F160" s="43">
        <f t="shared" si="36"/>
        <v>72708.72619999999</v>
      </c>
      <c r="G160" s="43">
        <f t="shared" si="36"/>
        <v>72267.566199999987</v>
      </c>
      <c r="H160" s="43">
        <f t="shared" si="36"/>
        <v>72439.566199999987</v>
      </c>
      <c r="I160" s="43">
        <f t="shared" si="36"/>
        <v>72611.566199999987</v>
      </c>
      <c r="J160" s="43">
        <f t="shared" si="36"/>
        <v>72783.566199999987</v>
      </c>
      <c r="K160" s="43">
        <f t="shared" si="36"/>
        <v>72846.26019999999</v>
      </c>
      <c r="L160" s="43">
        <f t="shared" si="36"/>
        <v>72846.26019999999</v>
      </c>
      <c r="M160" s="43">
        <f t="shared" si="36"/>
        <v>73005.060199999978</v>
      </c>
      <c r="N160" s="43">
        <f t="shared" si="36"/>
        <v>73084.460200000001</v>
      </c>
      <c r="O160" s="43">
        <f t="shared" si="36"/>
        <v>73243.26019999999</v>
      </c>
      <c r="P160" s="43">
        <f t="shared" si="36"/>
        <v>73567.060199999978</v>
      </c>
      <c r="Q160" s="43">
        <f t="shared" si="36"/>
        <v>73808.360199999996</v>
      </c>
      <c r="R160" s="43">
        <f t="shared" si="36"/>
        <v>74424.210599999991</v>
      </c>
      <c r="S160" s="43">
        <f t="shared" si="36"/>
        <v>74946.410599999988</v>
      </c>
      <c r="T160" s="43">
        <f t="shared" si="36"/>
        <v>75801.110599999985</v>
      </c>
      <c r="U160" s="43">
        <f t="shared" si="36"/>
        <v>76531.503100000002</v>
      </c>
      <c r="V160" s="43">
        <f t="shared" si="36"/>
        <v>77688.703099999999</v>
      </c>
      <c r="W160" s="43">
        <f t="shared" si="36"/>
        <v>78401.816099999996</v>
      </c>
      <c r="X160" s="43">
        <f t="shared" si="36"/>
        <v>79063.208999999988</v>
      </c>
      <c r="Y160" s="43">
        <f t="shared" si="36"/>
        <v>79527.793799999999</v>
      </c>
      <c r="Z160" s="43">
        <f t="shared" si="36"/>
        <v>79915.193799999994</v>
      </c>
      <c r="AA160" s="43">
        <f t="shared" si="36"/>
        <v>80047.113299999997</v>
      </c>
      <c r="AB160" s="43">
        <f t="shared" si="36"/>
        <v>80047.113299999997</v>
      </c>
      <c r="AC160" s="43">
        <f t="shared" si="36"/>
        <v>80147.713299999989</v>
      </c>
      <c r="AD160" s="43">
        <f t="shared" si="36"/>
        <v>80367.213299999989</v>
      </c>
      <c r="AE160" s="43">
        <f t="shared" si="36"/>
        <v>80552.413299999986</v>
      </c>
      <c r="AF160" s="43">
        <f t="shared" si="36"/>
        <v>80822.213299999989</v>
      </c>
      <c r="AG160" s="44">
        <f t="shared" si="36"/>
        <v>81092.013299999991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76029.022286666688</v>
      </c>
      <c r="D162" s="53">
        <f t="shared" ref="D162:AG162" si="37">(D13+D23+D34+D53+D73+D85+D96+D141+D154)/87012</f>
        <v>0.81090815059991728</v>
      </c>
      <c r="E162" s="25">
        <f t="shared" si="37"/>
        <v>0.81082034661885727</v>
      </c>
      <c r="F162" s="25">
        <f t="shared" si="37"/>
        <v>0.80572587689054387</v>
      </c>
      <c r="G162" s="25">
        <f t="shared" si="37"/>
        <v>0.80065577161770796</v>
      </c>
      <c r="H162" s="25">
        <f t="shared" si="37"/>
        <v>0.80263251045832762</v>
      </c>
      <c r="I162" s="25">
        <f t="shared" si="37"/>
        <v>0.80460924929894728</v>
      </c>
      <c r="J162" s="25">
        <f t="shared" si="37"/>
        <v>0.80658598813956695</v>
      </c>
      <c r="K162" s="25">
        <f t="shared" si="37"/>
        <v>0.80757435755987683</v>
      </c>
      <c r="L162" s="25">
        <f t="shared" si="37"/>
        <v>0.80757435755987683</v>
      </c>
      <c r="M162" s="25">
        <f t="shared" si="37"/>
        <v>0.80939939318714649</v>
      </c>
      <c r="N162" s="25">
        <f t="shared" si="37"/>
        <v>0.81031191100078148</v>
      </c>
      <c r="O162" s="25">
        <f t="shared" si="37"/>
        <v>0.81213694662805136</v>
      </c>
      <c r="P162" s="25">
        <f t="shared" si="37"/>
        <v>0.81585827242219455</v>
      </c>
      <c r="Q162" s="25">
        <f t="shared" si="37"/>
        <v>0.81863145313290131</v>
      </c>
      <c r="R162" s="25">
        <f t="shared" si="37"/>
        <v>0.82596837217855013</v>
      </c>
      <c r="S162" s="25">
        <f t="shared" si="37"/>
        <v>0.83196984324001289</v>
      </c>
      <c r="T162" s="25">
        <f t="shared" si="37"/>
        <v>0.84179262630441776</v>
      </c>
      <c r="U162" s="25">
        <f t="shared" si="37"/>
        <v>0.85034891739070473</v>
      </c>
      <c r="V162" s="25">
        <f t="shared" si="37"/>
        <v>0.86364823242771105</v>
      </c>
      <c r="W162" s="25">
        <f t="shared" si="37"/>
        <v>0.8724573622029147</v>
      </c>
      <c r="X162" s="25">
        <f t="shared" si="37"/>
        <v>0.88030800349377103</v>
      </c>
      <c r="Y162" s="25">
        <f t="shared" si="37"/>
        <v>0.88599917252792715</v>
      </c>
      <c r="Z162" s="25">
        <f t="shared" si="37"/>
        <v>0.89045143198639276</v>
      </c>
      <c r="AA162" s="25">
        <f t="shared" si="37"/>
        <v>0.89267756171562551</v>
      </c>
      <c r="AB162" s="25">
        <f t="shared" si="37"/>
        <v>0.89267756171562551</v>
      </c>
      <c r="AC162" s="25">
        <f t="shared" si="37"/>
        <v>0.8938337240840345</v>
      </c>
      <c r="AD162" s="25">
        <f t="shared" si="37"/>
        <v>0.89635636463936008</v>
      </c>
      <c r="AE162" s="25">
        <f t="shared" si="37"/>
        <v>0.89848480669332975</v>
      </c>
      <c r="AF162" s="25">
        <f t="shared" si="37"/>
        <v>0.90158552843286</v>
      </c>
      <c r="AG162" s="32">
        <f t="shared" si="37"/>
        <v>0.90468625017239002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5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6612</v>
      </c>
      <c r="E13" s="12">
        <f t="shared" si="2"/>
        <v>6612</v>
      </c>
      <c r="F13" s="12">
        <f t="shared" si="2"/>
        <v>6612</v>
      </c>
      <c r="G13" s="12">
        <f t="shared" si="2"/>
        <v>6612</v>
      </c>
      <c r="H13" s="12">
        <f t="shared" si="2"/>
        <v>6612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285.63839999999999</v>
      </c>
      <c r="E14" s="12">
        <f t="shared" si="3"/>
        <v>285.63839999999999</v>
      </c>
      <c r="F14" s="12">
        <f t="shared" si="3"/>
        <v>285.63839999999999</v>
      </c>
      <c r="G14" s="12">
        <f t="shared" si="3"/>
        <v>285.63839999999999</v>
      </c>
      <c r="H14" s="12">
        <f t="shared" si="3"/>
        <v>285.63839999999999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6326.3616000000002</v>
      </c>
      <c r="E15" s="17">
        <f t="shared" si="4"/>
        <v>6326.3616000000002</v>
      </c>
      <c r="F15" s="17">
        <f t="shared" si="4"/>
        <v>6326.3616000000002</v>
      </c>
      <c r="G15" s="17">
        <f t="shared" si="4"/>
        <v>6326.3616000000002</v>
      </c>
      <c r="H15" s="17">
        <f t="shared" si="4"/>
        <v>6326.3616000000002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7124.269729032264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11917.064399999992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60">
        <v>0.2</v>
      </c>
      <c r="R79" s="60">
        <v>0.3</v>
      </c>
      <c r="S79" s="60">
        <v>0.5</v>
      </c>
      <c r="T79" s="60">
        <v>0.7</v>
      </c>
      <c r="U79" s="60">
        <v>0.9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60">
        <v>0.2</v>
      </c>
      <c r="Q82" s="60">
        <v>0.3</v>
      </c>
      <c r="R82" s="60">
        <v>0.5</v>
      </c>
      <c r="S82" s="60">
        <v>0.7</v>
      </c>
      <c r="T82" s="60">
        <v>0.9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94">
        <f>+A83+1</f>
        <v>6</v>
      </c>
      <c r="B84" s="95" t="s">
        <v>57</v>
      </c>
      <c r="C84" s="94">
        <v>540</v>
      </c>
      <c r="D84" s="160">
        <v>0</v>
      </c>
      <c r="E84" s="125">
        <v>0</v>
      </c>
      <c r="F84" s="125">
        <v>0</v>
      </c>
      <c r="G84" s="125">
        <v>0</v>
      </c>
      <c r="H84" s="63">
        <v>0.2</v>
      </c>
      <c r="I84" s="63">
        <v>0.3</v>
      </c>
      <c r="J84" s="189">
        <v>0.5</v>
      </c>
      <c r="K84" s="189">
        <v>0.7</v>
      </c>
      <c r="L84" s="189">
        <v>0.9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1556</v>
      </c>
      <c r="E85" s="12">
        <f t="shared" si="19"/>
        <v>1556</v>
      </c>
      <c r="F85" s="12">
        <f t="shared" si="19"/>
        <v>1556</v>
      </c>
      <c r="G85" s="12">
        <f t="shared" si="19"/>
        <v>1556</v>
      </c>
      <c r="H85" s="12">
        <f t="shared" si="19"/>
        <v>1664</v>
      </c>
      <c r="I85" s="12">
        <f t="shared" si="19"/>
        <v>1718</v>
      </c>
      <c r="J85" s="12">
        <f t="shared" si="19"/>
        <v>1826</v>
      </c>
      <c r="K85" s="12">
        <f t="shared" si="19"/>
        <v>1934</v>
      </c>
      <c r="L85" s="12">
        <f t="shared" si="19"/>
        <v>2042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2216</v>
      </c>
      <c r="Q85" s="12">
        <f t="shared" si="19"/>
        <v>2428.8000000000002</v>
      </c>
      <c r="R85" s="12">
        <f t="shared" si="19"/>
        <v>2625.2</v>
      </c>
      <c r="S85" s="12">
        <f t="shared" si="19"/>
        <v>2898</v>
      </c>
      <c r="T85" s="12">
        <f t="shared" si="19"/>
        <v>3170.8</v>
      </c>
      <c r="U85" s="12">
        <f t="shared" si="19"/>
        <v>3383.6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36.877199999999995</v>
      </c>
      <c r="E86" s="12">
        <f t="shared" si="20"/>
        <v>36.877199999999995</v>
      </c>
      <c r="F86" s="12">
        <f t="shared" si="20"/>
        <v>36.877199999999995</v>
      </c>
      <c r="G86" s="12">
        <f t="shared" si="20"/>
        <v>36.877199999999995</v>
      </c>
      <c r="H86" s="12">
        <f t="shared" si="20"/>
        <v>36.877199999999995</v>
      </c>
      <c r="I86" s="12">
        <f t="shared" si="20"/>
        <v>36.877199999999995</v>
      </c>
      <c r="J86" s="12">
        <f t="shared" si="20"/>
        <v>36.877199999999995</v>
      </c>
      <c r="K86" s="12">
        <f t="shared" si="20"/>
        <v>36.877199999999995</v>
      </c>
      <c r="L86" s="12">
        <f t="shared" si="20"/>
        <v>36.877199999999995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63.895199999999996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1519.1228000000001</v>
      </c>
      <c r="E87" s="17">
        <f t="shared" si="21"/>
        <v>1519.1228000000001</v>
      </c>
      <c r="F87" s="17">
        <f t="shared" si="21"/>
        <v>1519.1228000000001</v>
      </c>
      <c r="G87" s="17">
        <f t="shared" si="21"/>
        <v>1519.1228000000001</v>
      </c>
      <c r="H87" s="17">
        <f t="shared" si="21"/>
        <v>1627.1228000000001</v>
      </c>
      <c r="I87" s="17">
        <f t="shared" si="21"/>
        <v>1681.1228000000001</v>
      </c>
      <c r="J87" s="17">
        <f t="shared" si="21"/>
        <v>1789.1228000000001</v>
      </c>
      <c r="K87" s="17">
        <f t="shared" si="21"/>
        <v>1897.1228000000001</v>
      </c>
      <c r="L87" s="17">
        <f t="shared" si="21"/>
        <v>2005.1228000000001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2166.3247999999999</v>
      </c>
      <c r="Q87" s="17">
        <f t="shared" si="21"/>
        <v>2379.1248000000001</v>
      </c>
      <c r="R87" s="17">
        <f t="shared" si="21"/>
        <v>2575.5247999999997</v>
      </c>
      <c r="S87" s="17">
        <f t="shared" si="21"/>
        <v>2848.3247999999999</v>
      </c>
      <c r="T87" s="17">
        <f t="shared" si="21"/>
        <v>3121.1248000000001</v>
      </c>
      <c r="U87" s="17">
        <f t="shared" si="21"/>
        <v>3319.7048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2630.2962064516137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54">
        <f t="shared" si="28"/>
        <v>18</v>
      </c>
      <c r="B131" s="55" t="s">
        <v>87</v>
      </c>
      <c r="C131" s="54">
        <v>846</v>
      </c>
      <c r="D131" s="112">
        <v>0.9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25504.400000000001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670.53530000000001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24833.864700000002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24893.548635483872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81297.228099999993</v>
      </c>
      <c r="E160" s="43">
        <f t="shared" si="36"/>
        <v>81358.901499999993</v>
      </c>
      <c r="F160" s="43">
        <f t="shared" si="36"/>
        <v>81358.901499999993</v>
      </c>
      <c r="G160" s="43">
        <f t="shared" si="36"/>
        <v>81358.901499999993</v>
      </c>
      <c r="H160" s="43">
        <f t="shared" si="36"/>
        <v>81466.901499999993</v>
      </c>
      <c r="I160" s="43">
        <f t="shared" si="36"/>
        <v>81738.901499999993</v>
      </c>
      <c r="J160" s="43">
        <f t="shared" si="36"/>
        <v>81955.901499999993</v>
      </c>
      <c r="K160" s="43">
        <f t="shared" si="36"/>
        <v>82281.901499999993</v>
      </c>
      <c r="L160" s="43">
        <f t="shared" si="36"/>
        <v>82607.901499999993</v>
      </c>
      <c r="M160" s="43">
        <f t="shared" si="36"/>
        <v>82867.103499999997</v>
      </c>
      <c r="N160" s="43">
        <f t="shared" si="36"/>
        <v>82929.015499999994</v>
      </c>
      <c r="O160" s="43">
        <f t="shared" si="36"/>
        <v>82929.015499999994</v>
      </c>
      <c r="P160" s="43">
        <f t="shared" si="36"/>
        <v>83049.015499999994</v>
      </c>
      <c r="Q160" s="43">
        <f t="shared" si="36"/>
        <v>83261.815499999997</v>
      </c>
      <c r="R160" s="43">
        <f t="shared" si="36"/>
        <v>83458.215499999991</v>
      </c>
      <c r="S160" s="43">
        <f t="shared" si="36"/>
        <v>83731.015499999994</v>
      </c>
      <c r="T160" s="43">
        <f t="shared" si="36"/>
        <v>84003.815499999997</v>
      </c>
      <c r="U160" s="43">
        <f t="shared" si="36"/>
        <v>84202.395499999999</v>
      </c>
      <c r="V160" s="43">
        <f t="shared" si="36"/>
        <v>84260.688699999999</v>
      </c>
      <c r="W160" s="43">
        <f t="shared" si="36"/>
        <v>84260.688699999999</v>
      </c>
      <c r="X160" s="43">
        <f t="shared" si="36"/>
        <v>84260.688699999999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83265.993570967723</v>
      </c>
      <c r="D162" s="53">
        <f t="shared" ref="D162:AH162" si="37">(D13+D23+D34+D53+D73+D85+D96+D141+D154)/87012</f>
        <v>0.90720889072771571</v>
      </c>
      <c r="E162" s="25">
        <f t="shared" si="37"/>
        <v>0.9081811704132764</v>
      </c>
      <c r="F162" s="25">
        <f t="shared" si="37"/>
        <v>0.9081811704132764</v>
      </c>
      <c r="G162" s="25">
        <f t="shared" si="37"/>
        <v>0.9081811704132764</v>
      </c>
      <c r="H162" s="25">
        <f t="shared" si="37"/>
        <v>0.90942237852250263</v>
      </c>
      <c r="I162" s="25">
        <f t="shared" si="37"/>
        <v>0.91254838413092454</v>
      </c>
      <c r="J162" s="25">
        <f t="shared" si="37"/>
        <v>0.9150422930170552</v>
      </c>
      <c r="K162" s="25">
        <f t="shared" si="37"/>
        <v>0.91878890268009017</v>
      </c>
      <c r="L162" s="25">
        <f t="shared" si="37"/>
        <v>0.92253551234312514</v>
      </c>
      <c r="M162" s="25">
        <f t="shared" si="37"/>
        <v>0.92566151795154694</v>
      </c>
      <c r="N162" s="25">
        <f t="shared" si="37"/>
        <v>0.92691421872845126</v>
      </c>
      <c r="O162" s="25">
        <f t="shared" si="37"/>
        <v>0.92691421872845126</v>
      </c>
      <c r="P162" s="25">
        <f t="shared" si="37"/>
        <v>0.92829333884981391</v>
      </c>
      <c r="Q162" s="25">
        <f t="shared" si="37"/>
        <v>0.93073897853169685</v>
      </c>
      <c r="R162" s="25">
        <f t="shared" si="37"/>
        <v>0.93299613846366014</v>
      </c>
      <c r="S162" s="25">
        <f t="shared" si="37"/>
        <v>0.93613133820622452</v>
      </c>
      <c r="T162" s="25">
        <f t="shared" si="37"/>
        <v>0.93926653794878878</v>
      </c>
      <c r="U162" s="25">
        <f t="shared" si="37"/>
        <v>0.94171217763067172</v>
      </c>
      <c r="V162" s="25">
        <f t="shared" si="37"/>
        <v>0.94259021744127247</v>
      </c>
      <c r="W162" s="25">
        <f t="shared" si="37"/>
        <v>0.94259021744127247</v>
      </c>
      <c r="X162" s="25">
        <f t="shared" si="37"/>
        <v>0.94259021744127247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7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11917.064399999992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84260.688699999999</v>
      </c>
      <c r="E160" s="43">
        <f t="shared" si="36"/>
        <v>84260.688699999999</v>
      </c>
      <c r="F160" s="43">
        <f t="shared" si="36"/>
        <v>84260.688699999999</v>
      </c>
      <c r="G160" s="43">
        <f t="shared" si="36"/>
        <v>84260.688699999999</v>
      </c>
      <c r="H160" s="43">
        <f t="shared" si="36"/>
        <v>84260.688699999999</v>
      </c>
      <c r="I160" s="43">
        <f t="shared" si="36"/>
        <v>84260.688699999999</v>
      </c>
      <c r="J160" s="43">
        <f t="shared" si="36"/>
        <v>84260.688699999999</v>
      </c>
      <c r="K160" s="43">
        <f t="shared" si="36"/>
        <v>84260.688699999999</v>
      </c>
      <c r="L160" s="43">
        <f t="shared" si="36"/>
        <v>84260.688699999999</v>
      </c>
      <c r="M160" s="43">
        <f t="shared" si="36"/>
        <v>84260.688699999999</v>
      </c>
      <c r="N160" s="43">
        <f t="shared" si="36"/>
        <v>84260.688699999999</v>
      </c>
      <c r="O160" s="43">
        <f t="shared" si="36"/>
        <v>84260.688699999999</v>
      </c>
      <c r="P160" s="43">
        <f t="shared" si="36"/>
        <v>84260.688699999999</v>
      </c>
      <c r="Q160" s="43">
        <f t="shared" si="36"/>
        <v>84260.688699999999</v>
      </c>
      <c r="R160" s="43">
        <f t="shared" si="36"/>
        <v>84260.688699999999</v>
      </c>
      <c r="S160" s="43">
        <f t="shared" si="36"/>
        <v>84260.688699999999</v>
      </c>
      <c r="T160" s="43">
        <f t="shared" si="36"/>
        <v>84260.688699999999</v>
      </c>
      <c r="U160" s="43">
        <f t="shared" si="36"/>
        <v>84260.688699999999</v>
      </c>
      <c r="V160" s="43">
        <f t="shared" si="36"/>
        <v>84260.688699999999</v>
      </c>
      <c r="W160" s="43">
        <f t="shared" si="36"/>
        <v>84260.688699999999</v>
      </c>
      <c r="X160" s="43">
        <f t="shared" si="36"/>
        <v>84260.688699999999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84260.688699999984</v>
      </c>
      <c r="D162" s="53">
        <f t="shared" ref="D162:AH162" si="37">(D13+D23+D34+D53+D73+D85+D96+D141+D154)/87012</f>
        <v>0.94259021744127247</v>
      </c>
      <c r="E162" s="25">
        <f t="shared" si="37"/>
        <v>0.94259021744127247</v>
      </c>
      <c r="F162" s="25">
        <f t="shared" si="37"/>
        <v>0.94259021744127247</v>
      </c>
      <c r="G162" s="25">
        <f t="shared" si="37"/>
        <v>0.94259021744127247</v>
      </c>
      <c r="H162" s="25">
        <f t="shared" si="37"/>
        <v>0.94259021744127247</v>
      </c>
      <c r="I162" s="25">
        <f t="shared" si="37"/>
        <v>0.94259021744127247</v>
      </c>
      <c r="J162" s="25">
        <f t="shared" si="37"/>
        <v>0.94259021744127247</v>
      </c>
      <c r="K162" s="25">
        <f t="shared" si="37"/>
        <v>0.94259021744127247</v>
      </c>
      <c r="L162" s="25">
        <f t="shared" si="37"/>
        <v>0.94259021744127247</v>
      </c>
      <c r="M162" s="25">
        <f t="shared" si="37"/>
        <v>0.94259021744127247</v>
      </c>
      <c r="N162" s="25">
        <f t="shared" si="37"/>
        <v>0.94259021744127247</v>
      </c>
      <c r="O162" s="25">
        <f t="shared" si="37"/>
        <v>0.94259021744127247</v>
      </c>
      <c r="P162" s="25">
        <f t="shared" si="37"/>
        <v>0.94259021744127247</v>
      </c>
      <c r="Q162" s="25">
        <f t="shared" si="37"/>
        <v>0.94259021744127247</v>
      </c>
      <c r="R162" s="25">
        <f t="shared" si="37"/>
        <v>0.94259021744127247</v>
      </c>
      <c r="S162" s="25">
        <f t="shared" si="37"/>
        <v>0.94259021744127247</v>
      </c>
      <c r="T162" s="25">
        <f t="shared" si="37"/>
        <v>0.94259021744127247</v>
      </c>
      <c r="U162" s="25">
        <f t="shared" si="37"/>
        <v>0.94259021744127247</v>
      </c>
      <c r="V162" s="25">
        <f t="shared" si="37"/>
        <v>0.94259021744127247</v>
      </c>
      <c r="W162" s="25">
        <f t="shared" si="37"/>
        <v>0.94259021744127247</v>
      </c>
      <c r="X162" s="25">
        <f t="shared" si="37"/>
        <v>0.94259021744127247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1" width="6.375" customWidth="1"/>
  </cols>
  <sheetData>
    <row r="1" spans="1:32" s="2" customFormat="1" ht="31.5" customHeight="1" thickTop="1" thickBot="1" x14ac:dyDescent="0.3">
      <c r="A1" s="77"/>
      <c r="B1" s="197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4">
        <f t="shared" si="0"/>
        <v>28</v>
      </c>
    </row>
    <row r="3" spans="1:32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5" customHeight="1" x14ac:dyDescent="0.2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5" customHeight="1" x14ac:dyDescent="0.2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5" customHeight="1" x14ac:dyDescent="0.2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5" customHeight="1" x14ac:dyDescent="0.2">
      <c r="A17" s="3"/>
      <c r="B17" s="4"/>
      <c r="C17" s="3">
        <f>SUM(D15:AE15)/28</f>
        <v>7198.4848000000011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5" customHeight="1" x14ac:dyDescent="0.2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5" customHeight="1" x14ac:dyDescent="0.2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5" customHeight="1" x14ac:dyDescent="0.2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5" customHeight="1" x14ac:dyDescent="0.2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5" customHeight="1" x14ac:dyDescent="0.2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5" customHeight="1" x14ac:dyDescent="0.2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5" customHeight="1" x14ac:dyDescent="0.2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5" customHeight="1" x14ac:dyDescent="0.2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5" customHeight="1" x14ac:dyDescent="0.2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5" customHeight="1" x14ac:dyDescent="0.2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1">
        <v>0.99</v>
      </c>
    </row>
    <row r="63" spans="1:32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125">
        <v>0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2">
        <v>0.2</v>
      </c>
    </row>
    <row r="73" spans="1:32" s="1" customFormat="1" ht="15.95" customHeight="1" x14ac:dyDescent="0.2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12168.66</v>
      </c>
      <c r="E73" s="12">
        <f t="shared" si="16"/>
        <v>11379.66</v>
      </c>
      <c r="F73" s="12">
        <f t="shared" si="16"/>
        <v>11379.66</v>
      </c>
      <c r="G73" s="12">
        <f t="shared" si="16"/>
        <v>11379.66</v>
      </c>
      <c r="H73" s="12">
        <f t="shared" si="16"/>
        <v>11379.66</v>
      </c>
      <c r="I73" s="12">
        <f t="shared" si="16"/>
        <v>11379.66</v>
      </c>
      <c r="J73" s="12">
        <f t="shared" si="16"/>
        <v>11379.66</v>
      </c>
      <c r="K73" s="12">
        <f t="shared" si="16"/>
        <v>11379.66</v>
      </c>
      <c r="L73" s="12">
        <f t="shared" si="16"/>
        <v>11379.66</v>
      </c>
      <c r="M73" s="12">
        <f t="shared" si="16"/>
        <v>11379.66</v>
      </c>
      <c r="N73" s="12">
        <f t="shared" si="16"/>
        <v>11379.66</v>
      </c>
      <c r="O73" s="12">
        <f t="shared" si="16"/>
        <v>11379.66</v>
      </c>
      <c r="P73" s="12">
        <f t="shared" si="16"/>
        <v>11379.66</v>
      </c>
      <c r="Q73" s="12">
        <f t="shared" si="16"/>
        <v>11379.66</v>
      </c>
      <c r="R73" s="12">
        <f t="shared" si="16"/>
        <v>11379.66</v>
      </c>
      <c r="S73" s="12">
        <f t="shared" si="16"/>
        <v>11379.66</v>
      </c>
      <c r="T73" s="12">
        <f t="shared" si="16"/>
        <v>11379.66</v>
      </c>
      <c r="U73" s="12">
        <f t="shared" si="16"/>
        <v>11379.66</v>
      </c>
      <c r="V73" s="12">
        <f t="shared" si="16"/>
        <v>11379.66</v>
      </c>
      <c r="W73" s="12">
        <f t="shared" si="16"/>
        <v>11379.66</v>
      </c>
      <c r="X73" s="12">
        <f t="shared" si="16"/>
        <v>11379.66</v>
      </c>
      <c r="Y73" s="12">
        <f t="shared" si="16"/>
        <v>11379.66</v>
      </c>
      <c r="Z73" s="12">
        <f t="shared" si="16"/>
        <v>11379.66</v>
      </c>
      <c r="AA73" s="12">
        <f t="shared" si="16"/>
        <v>11379.66</v>
      </c>
      <c r="AB73" s="12">
        <f t="shared" si="16"/>
        <v>11379.66</v>
      </c>
      <c r="AC73" s="12">
        <f t="shared" si="16"/>
        <v>11379.66</v>
      </c>
      <c r="AD73" s="12">
        <f t="shared" si="16"/>
        <v>11379.66</v>
      </c>
      <c r="AE73" s="30">
        <f t="shared" si="16"/>
        <v>11537.46</v>
      </c>
    </row>
    <row r="74" spans="1:32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229.18800000000002</v>
      </c>
      <c r="F74" s="12">
        <f t="shared" si="17"/>
        <v>229.18800000000002</v>
      </c>
      <c r="G74" s="12">
        <f t="shared" si="17"/>
        <v>229.18800000000002</v>
      </c>
      <c r="H74" s="12">
        <f t="shared" si="17"/>
        <v>229.18800000000002</v>
      </c>
      <c r="I74" s="12">
        <f t="shared" si="17"/>
        <v>229.18800000000002</v>
      </c>
      <c r="J74" s="12">
        <f t="shared" si="17"/>
        <v>229.18800000000002</v>
      </c>
      <c r="K74" s="12">
        <f t="shared" si="17"/>
        <v>229.18800000000002</v>
      </c>
      <c r="L74" s="12">
        <f t="shared" si="17"/>
        <v>229.18800000000002</v>
      </c>
      <c r="M74" s="12">
        <f t="shared" si="17"/>
        <v>229.18800000000002</v>
      </c>
      <c r="N74" s="12">
        <f t="shared" si="17"/>
        <v>229.18800000000002</v>
      </c>
      <c r="O74" s="12">
        <f t="shared" si="17"/>
        <v>229.18800000000002</v>
      </c>
      <c r="P74" s="12">
        <f t="shared" si="17"/>
        <v>229.18800000000002</v>
      </c>
      <c r="Q74" s="12">
        <f t="shared" si="17"/>
        <v>229.18800000000002</v>
      </c>
      <c r="R74" s="12">
        <f t="shared" si="17"/>
        <v>229.18800000000002</v>
      </c>
      <c r="S74" s="12">
        <f t="shared" si="17"/>
        <v>229.18800000000002</v>
      </c>
      <c r="T74" s="12">
        <f t="shared" si="17"/>
        <v>229.18800000000002</v>
      </c>
      <c r="U74" s="12">
        <f t="shared" si="17"/>
        <v>229.18800000000002</v>
      </c>
      <c r="V74" s="12">
        <f t="shared" si="17"/>
        <v>229.18800000000002</v>
      </c>
      <c r="W74" s="12">
        <f t="shared" si="17"/>
        <v>229.18800000000002</v>
      </c>
      <c r="X74" s="12">
        <f t="shared" si="17"/>
        <v>229.18800000000002</v>
      </c>
      <c r="Y74" s="12">
        <f t="shared" si="17"/>
        <v>229.18800000000002</v>
      </c>
      <c r="Z74" s="12">
        <f t="shared" si="17"/>
        <v>229.18800000000002</v>
      </c>
      <c r="AA74" s="12">
        <f t="shared" si="17"/>
        <v>229.18800000000002</v>
      </c>
      <c r="AB74" s="12">
        <f t="shared" si="17"/>
        <v>229.18800000000002</v>
      </c>
      <c r="AC74" s="12">
        <f t="shared" si="17"/>
        <v>229.18800000000002</v>
      </c>
      <c r="AD74" s="12">
        <f t="shared" si="17"/>
        <v>229.18800000000002</v>
      </c>
      <c r="AE74" s="30">
        <f t="shared" si="17"/>
        <v>229.18800000000002</v>
      </c>
      <c r="AF74" s="28"/>
    </row>
    <row r="75" spans="1:32" s="18" customFormat="1" ht="15.95" customHeight="1" x14ac:dyDescent="0.2">
      <c r="A75" s="15"/>
      <c r="B75" s="14" t="s">
        <v>106</v>
      </c>
      <c r="C75" s="16"/>
      <c r="D75" s="51">
        <f t="shared" ref="D75:AE75" si="18">D73-D74</f>
        <v>11917.064399999999</v>
      </c>
      <c r="E75" s="17">
        <f t="shared" si="18"/>
        <v>11150.472</v>
      </c>
      <c r="F75" s="17">
        <f t="shared" si="18"/>
        <v>11150.472</v>
      </c>
      <c r="G75" s="17">
        <f t="shared" si="18"/>
        <v>11150.472</v>
      </c>
      <c r="H75" s="17">
        <f t="shared" si="18"/>
        <v>11150.472</v>
      </c>
      <c r="I75" s="17">
        <f t="shared" si="18"/>
        <v>11150.472</v>
      </c>
      <c r="J75" s="17">
        <f t="shared" si="18"/>
        <v>11150.472</v>
      </c>
      <c r="K75" s="17">
        <f t="shared" si="18"/>
        <v>11150.472</v>
      </c>
      <c r="L75" s="17">
        <f t="shared" si="18"/>
        <v>11150.472</v>
      </c>
      <c r="M75" s="17">
        <f t="shared" si="18"/>
        <v>11150.472</v>
      </c>
      <c r="N75" s="17">
        <f t="shared" si="18"/>
        <v>11150.472</v>
      </c>
      <c r="O75" s="17">
        <f t="shared" si="18"/>
        <v>11150.472</v>
      </c>
      <c r="P75" s="17">
        <f t="shared" si="18"/>
        <v>11150.472</v>
      </c>
      <c r="Q75" s="17">
        <f t="shared" si="18"/>
        <v>11150.472</v>
      </c>
      <c r="R75" s="17">
        <f t="shared" si="18"/>
        <v>11150.472</v>
      </c>
      <c r="S75" s="17">
        <f t="shared" si="18"/>
        <v>11150.472</v>
      </c>
      <c r="T75" s="17">
        <f t="shared" si="18"/>
        <v>11150.472</v>
      </c>
      <c r="U75" s="17">
        <f t="shared" si="18"/>
        <v>11150.472</v>
      </c>
      <c r="V75" s="17">
        <f t="shared" si="18"/>
        <v>11150.472</v>
      </c>
      <c r="W75" s="17">
        <f t="shared" si="18"/>
        <v>11150.472</v>
      </c>
      <c r="X75" s="17">
        <f t="shared" si="18"/>
        <v>11150.472</v>
      </c>
      <c r="Y75" s="17">
        <f t="shared" si="18"/>
        <v>11150.472</v>
      </c>
      <c r="Z75" s="17">
        <f t="shared" si="18"/>
        <v>11150.472</v>
      </c>
      <c r="AA75" s="17">
        <f t="shared" si="18"/>
        <v>11150.472</v>
      </c>
      <c r="AB75" s="17">
        <f t="shared" si="18"/>
        <v>11150.472</v>
      </c>
      <c r="AC75" s="17">
        <f t="shared" si="18"/>
        <v>11150.472</v>
      </c>
      <c r="AD75" s="17">
        <f t="shared" si="18"/>
        <v>11150.472</v>
      </c>
      <c r="AE75" s="31">
        <f t="shared" si="18"/>
        <v>11308.271999999999</v>
      </c>
      <c r="AF75" s="28"/>
    </row>
    <row r="76" spans="1:32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5" customHeight="1" x14ac:dyDescent="0.2">
      <c r="A77" s="3"/>
      <c r="B77" s="4"/>
      <c r="C77" s="3">
        <f>SUM(D75:AE75)/28</f>
        <v>11183.486014285718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5" customHeight="1" x14ac:dyDescent="0.2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5" customHeight="1" x14ac:dyDescent="0.2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5" customHeight="1" x14ac:dyDescent="0.2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5" customHeight="1" thickBot="1" x14ac:dyDescent="0.25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76">
        <v>1</v>
      </c>
    </row>
    <row r="85" spans="1:32" s="1" customFormat="1" ht="15.95" customHeight="1" x14ac:dyDescent="0.2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30">
        <f t="shared" si="19"/>
        <v>3460</v>
      </c>
    </row>
    <row r="86" spans="1:32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30">
        <f t="shared" si="20"/>
        <v>82.001999999999995</v>
      </c>
      <c r="AF86" s="28"/>
    </row>
    <row r="87" spans="1:32" s="18" customFormat="1" ht="15.95" customHeight="1" x14ac:dyDescent="0.2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31">
        <f t="shared" si="21"/>
        <v>3377.998</v>
      </c>
      <c r="AF87" s="28"/>
    </row>
    <row r="88" spans="1:32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5" customHeight="1" x14ac:dyDescent="0.2">
      <c r="A89" s="3"/>
      <c r="B89" s="4"/>
      <c r="C89" s="3">
        <f>SUM(D87:AE87)/28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5" customHeight="1" x14ac:dyDescent="0.2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5" customHeight="1" x14ac:dyDescent="0.2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5" customHeight="1" x14ac:dyDescent="0.2">
      <c r="A100" s="3"/>
      <c r="B100" s="4"/>
      <c r="C100" s="3">
        <f>SUM(D98:AE98)/28</f>
        <v>3655.9131428571445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5" customHeight="1" x14ac:dyDescent="0.2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5" customHeight="1" x14ac:dyDescent="0.2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5" customHeight="1" x14ac:dyDescent="0.2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75">
        <v>1</v>
      </c>
    </row>
    <row r="127" spans="1:31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6">
        <v>1</v>
      </c>
    </row>
    <row r="141" spans="1:32" s="1" customFormat="1" ht="15.95" customHeight="1" x14ac:dyDescent="0.2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30">
        <f t="shared" si="29"/>
        <v>25589</v>
      </c>
    </row>
    <row r="142" spans="1:32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30">
        <f t="shared" si="30"/>
        <v>693.46190000000001</v>
      </c>
      <c r="AF142" s="28"/>
    </row>
    <row r="143" spans="1:32" s="18" customFormat="1" ht="15.95" customHeight="1" x14ac:dyDescent="0.2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31">
        <f t="shared" si="31"/>
        <v>24895.538100000002</v>
      </c>
      <c r="AF143" s="28"/>
    </row>
    <row r="144" spans="1:32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5" customHeight="1" x14ac:dyDescent="0.2">
      <c r="A145" s="3"/>
      <c r="B145" s="4"/>
      <c r="C145" s="3">
        <f>SUM(D143:AE143)/28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5" customHeight="1" x14ac:dyDescent="0.2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5" customHeight="1" x14ac:dyDescent="0.2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5" customHeight="1" x14ac:dyDescent="0.2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5" customHeight="1" x14ac:dyDescent="0.2">
      <c r="A160" s="9"/>
      <c r="B160" s="10" t="s">
        <v>112</v>
      </c>
      <c r="C160" s="11"/>
      <c r="D160" s="51">
        <f t="shared" ref="D160:AE160" si="36">D15+D25+D36+D55+D75+D87+D98+D110+D143+D156</f>
        <v>84260.688699999999</v>
      </c>
      <c r="E160" s="43">
        <f t="shared" si="36"/>
        <v>83494.096300000005</v>
      </c>
      <c r="F160" s="43">
        <f t="shared" si="36"/>
        <v>83494.096300000005</v>
      </c>
      <c r="G160" s="43">
        <f t="shared" si="36"/>
        <v>83494.096300000005</v>
      </c>
      <c r="H160" s="43">
        <f t="shared" si="36"/>
        <v>83494.096300000005</v>
      </c>
      <c r="I160" s="43">
        <f t="shared" si="36"/>
        <v>83494.096300000005</v>
      </c>
      <c r="J160" s="43">
        <f t="shared" si="36"/>
        <v>83494.096300000005</v>
      </c>
      <c r="K160" s="43">
        <f t="shared" si="36"/>
        <v>83494.096300000005</v>
      </c>
      <c r="L160" s="43">
        <f t="shared" si="36"/>
        <v>82642.19230000001</v>
      </c>
      <c r="M160" s="43">
        <f t="shared" si="36"/>
        <v>82642.19230000001</v>
      </c>
      <c r="N160" s="43">
        <f t="shared" si="36"/>
        <v>82642.19230000001</v>
      </c>
      <c r="O160" s="43">
        <f t="shared" si="36"/>
        <v>82642.19230000001</v>
      </c>
      <c r="P160" s="43">
        <f t="shared" si="36"/>
        <v>82642.19230000001</v>
      </c>
      <c r="Q160" s="43">
        <f t="shared" si="36"/>
        <v>82642.19230000001</v>
      </c>
      <c r="R160" s="43">
        <f t="shared" si="36"/>
        <v>82642.19230000001</v>
      </c>
      <c r="S160" s="43">
        <f t="shared" si="36"/>
        <v>82642.19230000001</v>
      </c>
      <c r="T160" s="43">
        <f t="shared" si="36"/>
        <v>82642.19230000001</v>
      </c>
      <c r="U160" s="43">
        <f t="shared" si="36"/>
        <v>82642.19230000001</v>
      </c>
      <c r="V160" s="43">
        <f t="shared" si="36"/>
        <v>82642.19230000001</v>
      </c>
      <c r="W160" s="43">
        <f t="shared" si="36"/>
        <v>82642.19230000001</v>
      </c>
      <c r="X160" s="43">
        <f t="shared" si="36"/>
        <v>82642.19230000001</v>
      </c>
      <c r="Y160" s="43">
        <f t="shared" si="36"/>
        <v>82642.19230000001</v>
      </c>
      <c r="Z160" s="43">
        <f t="shared" si="36"/>
        <v>81845.17790000001</v>
      </c>
      <c r="AA160" s="43">
        <f t="shared" si="36"/>
        <v>81845.17790000001</v>
      </c>
      <c r="AB160" s="43">
        <f t="shared" si="36"/>
        <v>81845.17790000001</v>
      </c>
      <c r="AC160" s="43">
        <f t="shared" si="36"/>
        <v>81845.17790000001</v>
      </c>
      <c r="AD160" s="43">
        <f t="shared" si="36"/>
        <v>81845.17790000001</v>
      </c>
      <c r="AE160" s="44">
        <f t="shared" si="36"/>
        <v>82002.977899999998</v>
      </c>
    </row>
    <row r="161" spans="1:32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5" customHeight="1" x14ac:dyDescent="0.2">
      <c r="A162" s="3"/>
      <c r="B162" s="4"/>
      <c r="C162" s="3">
        <f>SUM(D160:AE160)/28</f>
        <v>82747.818657142838</v>
      </c>
      <c r="D162" s="53">
        <f t="shared" ref="D162:AE162" si="37">(D13+D23+D34+D53+D73+D85+D96+D141+D154)/87012</f>
        <v>0.94259021744127247</v>
      </c>
      <c r="E162" s="25">
        <f t="shared" si="37"/>
        <v>0.9335225026433136</v>
      </c>
      <c r="F162" s="25">
        <f t="shared" si="37"/>
        <v>0.9335225026433136</v>
      </c>
      <c r="G162" s="25">
        <f t="shared" si="37"/>
        <v>0.9335225026433136</v>
      </c>
      <c r="H162" s="25">
        <f t="shared" si="37"/>
        <v>0.9335225026433136</v>
      </c>
      <c r="I162" s="25">
        <f t="shared" si="37"/>
        <v>0.9335225026433136</v>
      </c>
      <c r="J162" s="25">
        <f t="shared" si="37"/>
        <v>0.9335225026433136</v>
      </c>
      <c r="K162" s="25">
        <f t="shared" si="37"/>
        <v>0.9335225026433136</v>
      </c>
      <c r="L162" s="25">
        <f t="shared" si="37"/>
        <v>0.92352388176343492</v>
      </c>
      <c r="M162" s="25">
        <f t="shared" si="37"/>
        <v>0.92352388176343492</v>
      </c>
      <c r="N162" s="25">
        <f t="shared" si="37"/>
        <v>0.92352388176343492</v>
      </c>
      <c r="O162" s="25">
        <f t="shared" si="37"/>
        <v>0.92352388176343492</v>
      </c>
      <c r="P162" s="25">
        <f t="shared" si="37"/>
        <v>0.92352388176343492</v>
      </c>
      <c r="Q162" s="25">
        <f t="shared" si="37"/>
        <v>0.92352388176343492</v>
      </c>
      <c r="R162" s="25">
        <f t="shared" si="37"/>
        <v>0.92352388176343492</v>
      </c>
      <c r="S162" s="25">
        <f t="shared" si="37"/>
        <v>0.92352388176343492</v>
      </c>
      <c r="T162" s="25">
        <f t="shared" si="37"/>
        <v>0.92352388176343492</v>
      </c>
      <c r="U162" s="25">
        <f t="shared" si="37"/>
        <v>0.92352388176343492</v>
      </c>
      <c r="V162" s="25">
        <f t="shared" si="37"/>
        <v>0.92352388176343492</v>
      </c>
      <c r="W162" s="25">
        <f t="shared" si="37"/>
        <v>0.92352388176343492</v>
      </c>
      <c r="X162" s="25">
        <f t="shared" si="37"/>
        <v>0.92352388176343492</v>
      </c>
      <c r="Y162" s="25">
        <f t="shared" si="37"/>
        <v>0.92352388176343492</v>
      </c>
      <c r="Z162" s="25">
        <f t="shared" si="37"/>
        <v>0.91395048958764313</v>
      </c>
      <c r="AA162" s="25">
        <f t="shared" si="37"/>
        <v>0.91395048958764313</v>
      </c>
      <c r="AB162" s="25">
        <f t="shared" si="37"/>
        <v>0.91395048958764313</v>
      </c>
      <c r="AC162" s="25">
        <f t="shared" si="37"/>
        <v>0.91395048958764313</v>
      </c>
      <c r="AD162" s="25">
        <f t="shared" si="37"/>
        <v>0.91395048958764313</v>
      </c>
      <c r="AE162" s="32">
        <f t="shared" si="37"/>
        <v>0.91576403254723482</v>
      </c>
      <c r="AF162" s="24"/>
    </row>
    <row r="163" spans="1:32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5"/>
    </row>
    <row r="165" spans="1:32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25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25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25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25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2001-07-17T18:08:37Z</cp:lastPrinted>
  <dcterms:created xsi:type="dcterms:W3CDTF">1997-08-26T13:58:11Z</dcterms:created>
  <dcterms:modified xsi:type="dcterms:W3CDTF">2023-09-17T09:44:52Z</dcterms:modified>
</cp:coreProperties>
</file>