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cls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F40602-E00E-479C-97CF-C0A7D2FAA3F2}" xr6:coauthVersionLast="47" xr6:coauthVersionMax="47" xr10:uidLastSave="{00000000-0000-0000-0000-000000000000}"/>
  <bookViews>
    <workbookView xWindow="-120" yWindow="-120" windowWidth="38640" windowHeight="15720" tabRatio="836" firstSheet="3" activeTab="3"/>
  </bookViews>
  <sheets>
    <sheet name="Checklist" sheetId="1" r:id="rId1"/>
    <sheet name="Bid vs. Award" sheetId="2" r:id="rId2"/>
    <sheet name="MCP" sheetId="3" r:id="rId3"/>
    <sheet name="TotalCalifornia" sheetId="4" r:id="rId4"/>
    <sheet name="NP15" sheetId="5" r:id="rId5"/>
    <sheet name="NP15_T1_Detail" sheetId="6" r:id="rId6"/>
    <sheet name="NP15_All_Detail" sheetId="7" r:id="rId7"/>
    <sheet name="ZP26" sheetId="8" r:id="rId8"/>
    <sheet name="ZP26_T1_Detail" sheetId="9" r:id="rId9"/>
    <sheet name="ZP26_All_Detail" sheetId="10" r:id="rId10"/>
    <sheet name="SP15" sheetId="11" r:id="rId11"/>
    <sheet name="SP15_T1_Detail" sheetId="12" r:id="rId12"/>
    <sheet name="SP15_All_Detail" sheetId="13" r:id="rId13"/>
    <sheet name="SupplyBids" sheetId="14" r:id="rId14"/>
    <sheet name="DemandBids" sheetId="15" r:id="rId15"/>
    <sheet name="EES_Load" sheetId="16" r:id="rId16"/>
    <sheet name="MALIN_5_RNDMTN" sheetId="17" r:id="rId17"/>
    <sheet name="SYLMAR_2_NOB" sheetId="18" r:id="rId18"/>
    <sheet name="MEAD_2_WALC" sheetId="19" r:id="rId19"/>
    <sheet name="PVERDE_5_DEVERS" sheetId="20" r:id="rId20"/>
    <sheet name="CAPJAK_5_OLINDA" sheetId="21" r:id="rId21"/>
    <sheet name="FCORNR_5_PSUEDO" sheetId="22" r:id="rId22"/>
    <sheet name="PNM" sheetId="23" r:id="rId23"/>
    <sheet name="MEGA" sheetId="24" r:id="rId24"/>
    <sheet name="db" sheetId="25" state="hidden" r:id="rId25"/>
    <sheet name="Tie_Point_Template" sheetId="26" r:id="rId26"/>
    <sheet name="BalanceWizard" sheetId="27" r:id="rId27"/>
  </sheets>
  <definedNames>
    <definedName name="_xlnm._FilterDatabase" localSheetId="1" hidden="1">'Bid vs. Award'!$A$198:$BI$198</definedName>
    <definedName name="_xlnm._FilterDatabase" localSheetId="6" hidden="1">NP15_All_Detail!$3:$647</definedName>
    <definedName name="_xlnm._FilterDatabase" localSheetId="5" hidden="1">NP15_T1_Detail!$A$3:$AF$106</definedName>
    <definedName name="_xlnm._FilterDatabase" localSheetId="12" hidden="1">SP15_All_Detail!$A$1:$AF$744</definedName>
    <definedName name="_xlnm._FilterDatabase" localSheetId="11" hidden="1">SP15_T1_Detail!$A$1:$AF$1</definedName>
    <definedName name="_xlnm._FilterDatabase" hidden="1">#REF!</definedName>
    <definedName name="BidCols" localSheetId="14">DemandBids!$B$7:$Q$7</definedName>
    <definedName name="BidCols">SupplyBids!$B$7:$Q$7</definedName>
    <definedName name="cCode">MCP!$B$8</definedName>
    <definedName name="CFEQ">Checklist!$L$22</definedName>
    <definedName name="_xlnm.Database">db!$B$3</definedName>
    <definedName name="dDate">MCP!$B$9</definedName>
    <definedName name="dropdown">'Bid vs. Award'!$A$185:$B$1725</definedName>
    <definedName name="fAdjStart" localSheetId="14">DemandBids!$A$64</definedName>
    <definedName name="fAdjStart" localSheetId="13">SupplyBids!$A$64</definedName>
    <definedName name="fBidStart" localSheetId="14">DemandBids!$A$7</definedName>
    <definedName name="fBidStart" localSheetId="13">SupplyBids!$A$7</definedName>
    <definedName name="fBidType" localSheetId="14">DemandBids!$B$4</definedName>
    <definedName name="fBidType" localSheetId="13">SupplyBids!$B$4</definedName>
    <definedName name="fCopy">MCP!$A$8</definedName>
    <definedName name="fMaxPrice" localSheetId="14">DemandBids!$B$2</definedName>
    <definedName name="fMaxPrice" localSheetId="13">SupplyBids!$B$2</definedName>
    <definedName name="fMinPrice" localSheetId="14">DemandBids!$B$1</definedName>
    <definedName name="fMinPrice" localSheetId="13">SupplyBids!$B$1</definedName>
    <definedName name="fOutStart" localSheetId="14">DemandBids!$A$36</definedName>
    <definedName name="fOutStart" localSheetId="13">SupplyBids!$A$36</definedName>
    <definedName name="fPriceOffset" localSheetId="14">DemandBids!$B$3</definedName>
    <definedName name="fPriceOffset" localSheetId="13">SupplyBids!$B$3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LONGS">'Bid vs. Award'!$E$140</definedName>
    <definedName name="LONGS02">'Bid vs. Award'!$E$138</definedName>
    <definedName name="MeadImportExport">MEAD_2_WALC!$D$5:$AC$14</definedName>
    <definedName name="MeadImportPX">MEAD_2_WALC!$C$5:$AC$14</definedName>
    <definedName name="NP15_ISO_Trades">TotalCalifornia!$D$121:$AA$122</definedName>
    <definedName name="NP15_PX_Trades">TotalCalifornia!$D$119:$AA$119</definedName>
    <definedName name="NP15ImbalanceStart">TotalCalifornia!$C$116</definedName>
    <definedName name="NP15LineLosses">'NP15'!$C$39:$Z$39</definedName>
    <definedName name="NP15LineLossStart">'NP15'!$B$39</definedName>
    <definedName name="_xlnm.Print_Area" localSheetId="1">'Bid vs. Award'!$A$1:$AD$136</definedName>
    <definedName name="_xlnm.Print_Area" localSheetId="14">DemandBids!$A$35:$Q$60</definedName>
    <definedName name="_xlnm.Print_Area" localSheetId="15">EES_Load!$A$1:$Z$77</definedName>
    <definedName name="_xlnm.Print_Area" localSheetId="2">MCP!$A$1:$J$41</definedName>
    <definedName name="_xlnm.Print_Area" localSheetId="4">'NP15'!$A$1:$Z$21</definedName>
    <definedName name="_xlnm.Print_Area" localSheetId="10">'SP15'!$A$1:$Z$21</definedName>
    <definedName name="_xlnm.Print_Area" localSheetId="13">SupplyBids!$A$35:$R$62</definedName>
    <definedName name="_xlnm.Print_Area" localSheetId="3">TotalCalifornia!$B$116:$AA$157</definedName>
    <definedName name="_xlnm.Print_Area" localSheetId="7">'ZP26'!$A$1:$Z$21</definedName>
    <definedName name="resourcename">'Bid vs. Award'!$C$58:$AB$91</definedName>
    <definedName name="rHour">MCP!$A$11:$A$34</definedName>
    <definedName name="Server">db!$B$2</definedName>
    <definedName name="SHORTS">'Bid vs. Award'!$E$141</definedName>
    <definedName name="SP15_ISO_Trades">TotalCalifornia!$D$154:$AA$155</definedName>
    <definedName name="SP15_PX_Trades">TotalCalifornia!$D$152:$AA$153</definedName>
    <definedName name="SP15ImbalanceStart">TotalCalifornia!$C$149</definedName>
    <definedName name="SP15LineLosses">'SP15'!$C$39:$Z$39</definedName>
    <definedName name="SP15LineLossStart">'SP15'!$B$39</definedName>
    <definedName name="SWSHORTS">'Bid vs. Award'!$E$142</definedName>
    <definedName name="ZP26_ISO_Trades">TotalCalifornia!$D$135:$AA$136</definedName>
    <definedName name="ZP26_PX_Trades">TotalCalifornia!$D$133:$AA$134</definedName>
    <definedName name="ZP26ImbalanceStart">TotalCalifornia!$C$130</definedName>
    <definedName name="ZP26LineLosses">'ZP26'!$C$39:$Z$39</definedName>
    <definedName name="ZP26LineLossStart">'ZP26'!$B$39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C21" i="2"/>
  <c r="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8" i="2"/>
  <c r="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5" i="2"/>
  <c r="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42" i="2"/>
  <c r="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C49" i="2"/>
  <c r="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D58" i="2"/>
  <c r="D59" i="2"/>
  <c r="D60" i="2"/>
  <c r="D61" i="2"/>
  <c r="D62" i="2"/>
  <c r="D63" i="2"/>
  <c r="D64" i="2"/>
  <c r="D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D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D70" i="2"/>
  <c r="D71" i="2"/>
  <c r="D72" i="2"/>
  <c r="D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D80" i="2"/>
  <c r="D81" i="2"/>
  <c r="D82" i="2"/>
  <c r="D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D87" i="2"/>
  <c r="D88" i="2"/>
  <c r="D89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D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D100" i="2"/>
  <c r="D101" i="2"/>
  <c r="D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D104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D112" i="2"/>
  <c r="D113" i="2"/>
  <c r="D114" i="2"/>
  <c r="D115" i="2"/>
  <c r="D116" i="2"/>
  <c r="D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D140" i="2"/>
  <c r="E142" i="2"/>
  <c r="B150" i="2"/>
  <c r="C155" i="2"/>
  <c r="E155" i="2"/>
  <c r="F155" i="2"/>
  <c r="C156" i="2"/>
  <c r="E156" i="2"/>
  <c r="F156" i="2"/>
  <c r="C157" i="2"/>
  <c r="E157" i="2"/>
  <c r="F157" i="2"/>
  <c r="C158" i="2"/>
  <c r="E158" i="2"/>
  <c r="F158" i="2"/>
  <c r="C159" i="2"/>
  <c r="E159" i="2"/>
  <c r="F159" i="2"/>
  <c r="C160" i="2"/>
  <c r="E160" i="2"/>
  <c r="F160" i="2"/>
  <c r="C161" i="2"/>
  <c r="E161" i="2"/>
  <c r="F161" i="2"/>
  <c r="C162" i="2"/>
  <c r="E162" i="2"/>
  <c r="F162" i="2"/>
  <c r="C163" i="2"/>
  <c r="E163" i="2"/>
  <c r="F163" i="2"/>
  <c r="C164" i="2"/>
  <c r="E164" i="2"/>
  <c r="F164" i="2"/>
  <c r="C165" i="2"/>
  <c r="E165" i="2"/>
  <c r="F165" i="2"/>
  <c r="C166" i="2"/>
  <c r="E166" i="2"/>
  <c r="F166" i="2"/>
  <c r="C167" i="2"/>
  <c r="E167" i="2"/>
  <c r="F167" i="2"/>
  <c r="C168" i="2"/>
  <c r="E168" i="2"/>
  <c r="F168" i="2"/>
  <c r="C169" i="2"/>
  <c r="E169" i="2"/>
  <c r="F169" i="2"/>
  <c r="C170" i="2"/>
  <c r="E170" i="2"/>
  <c r="F170" i="2"/>
  <c r="C171" i="2"/>
  <c r="E171" i="2"/>
  <c r="F171" i="2"/>
  <c r="C172" i="2"/>
  <c r="E172" i="2"/>
  <c r="F172" i="2"/>
  <c r="C173" i="2"/>
  <c r="E173" i="2"/>
  <c r="F173" i="2"/>
  <c r="C174" i="2"/>
  <c r="E174" i="2"/>
  <c r="F174" i="2"/>
  <c r="C175" i="2"/>
  <c r="E175" i="2"/>
  <c r="F175" i="2"/>
  <c r="C176" i="2"/>
  <c r="E176" i="2"/>
  <c r="F176" i="2"/>
  <c r="C177" i="2"/>
  <c r="E177" i="2"/>
  <c r="F177" i="2"/>
  <c r="C178" i="2"/>
  <c r="E178" i="2"/>
  <c r="F178" i="2"/>
  <c r="F179" i="2"/>
  <c r="L179" i="2"/>
  <c r="D219" i="2"/>
  <c r="D221" i="2"/>
  <c r="D223" i="2"/>
  <c r="D232" i="2"/>
  <c r="E5" i="21"/>
  <c r="E6" i="21"/>
  <c r="E7" i="21"/>
  <c r="E8" i="21"/>
  <c r="E9" i="21"/>
  <c r="E10" i="21"/>
  <c r="E11" i="21"/>
  <c r="E12" i="21"/>
  <c r="E13" i="21"/>
  <c r="E14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E19" i="21"/>
  <c r="E20" i="21"/>
  <c r="E21" i="21"/>
  <c r="E22" i="21"/>
  <c r="E23" i="21"/>
  <c r="E24" i="21"/>
  <c r="E25" i="21"/>
  <c r="E26" i="21"/>
  <c r="E27" i="21"/>
  <c r="E28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1" i="1"/>
  <c r="B8" i="15"/>
  <c r="B8" i="15" a="1"/>
  <c r="C8" i="15"/>
  <c r="C8" i="15" a="1"/>
  <c r="D8" i="15"/>
  <c r="D8" i="15" a="1"/>
  <c r="E8" i="15"/>
  <c r="E8" i="15" a="1"/>
  <c r="F8" i="15"/>
  <c r="F8" i="15" a="1"/>
  <c r="G8" i="15"/>
  <c r="G8" i="15" a="1"/>
  <c r="H8" i="15"/>
  <c r="H8" i="15" a="1"/>
  <c r="I8" i="15"/>
  <c r="I8" i="15" a="1"/>
  <c r="J8" i="15"/>
  <c r="J8" i="15" a="1"/>
  <c r="K8" i="15"/>
  <c r="K8" i="15" a="1"/>
  <c r="L8" i="15"/>
  <c r="L8" i="15" a="1"/>
  <c r="M8" i="15"/>
  <c r="M8" i="15" a="1"/>
  <c r="N8" i="15"/>
  <c r="N8" i="15" a="1"/>
  <c r="O8" i="15"/>
  <c r="O8" i="15" a="1"/>
  <c r="R8" i="15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R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R10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R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R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R13" i="15"/>
  <c r="B14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R14" i="15"/>
  <c r="B15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R15" i="15"/>
  <c r="B16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R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R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R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R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R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R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R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R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R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R25" i="15"/>
  <c r="B26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R26" i="15"/>
  <c r="B27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R27" i="15"/>
  <c r="B28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R28" i="15"/>
  <c r="B29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R29" i="15"/>
  <c r="B30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R30" i="15"/>
  <c r="B31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R31" i="15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R32" i="15"/>
  <c r="C62" i="15"/>
  <c r="E62" i="15"/>
  <c r="G62" i="15"/>
  <c r="I62" i="15"/>
  <c r="K62" i="15"/>
  <c r="M62" i="15"/>
  <c r="O62" i="15"/>
  <c r="Q62" i="15"/>
  <c r="S62" i="15"/>
  <c r="U62" i="15"/>
  <c r="W62" i="15"/>
  <c r="Y62" i="15"/>
  <c r="AA62" i="15"/>
  <c r="AC62" i="15"/>
  <c r="AE62" i="15"/>
  <c r="AG62" i="15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B76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E5" i="22"/>
  <c r="E6" i="22"/>
  <c r="E7" i="22"/>
  <c r="E8" i="22"/>
  <c r="E9" i="22"/>
  <c r="E10" i="22"/>
  <c r="E11" i="22"/>
  <c r="E12" i="22"/>
  <c r="E13" i="22"/>
  <c r="E14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E19" i="22"/>
  <c r="E20" i="22"/>
  <c r="E21" i="22"/>
  <c r="E22" i="22"/>
  <c r="E23" i="22"/>
  <c r="E24" i="22"/>
  <c r="E25" i="22"/>
  <c r="E26" i="22"/>
  <c r="E27" i="22"/>
  <c r="E28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E5" i="17"/>
  <c r="E6" i="17"/>
  <c r="E7" i="17"/>
  <c r="E8" i="17"/>
  <c r="E9" i="17"/>
  <c r="E10" i="17"/>
  <c r="E11" i="17"/>
  <c r="E12" i="17"/>
  <c r="E13" i="17"/>
  <c r="E14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E19" i="17"/>
  <c r="E20" i="17"/>
  <c r="E21" i="17"/>
  <c r="E22" i="17"/>
  <c r="E23" i="17"/>
  <c r="E24" i="17"/>
  <c r="E25" i="17"/>
  <c r="E26" i="17"/>
  <c r="E27" i="17"/>
  <c r="E28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Z29" i="17"/>
  <c r="AA29" i="17"/>
  <c r="AB29" i="17"/>
  <c r="AC29" i="17"/>
  <c r="A2" i="3"/>
  <c r="B9" i="3"/>
  <c r="D11" i="3"/>
  <c r="E11" i="3"/>
  <c r="F11" i="3"/>
  <c r="G11" i="3"/>
  <c r="H11" i="3"/>
  <c r="I11" i="3"/>
  <c r="J11" i="3"/>
  <c r="K11" i="3"/>
  <c r="D12" i="3"/>
  <c r="E12" i="3"/>
  <c r="F12" i="3"/>
  <c r="G12" i="3"/>
  <c r="H12" i="3"/>
  <c r="I12" i="3"/>
  <c r="J12" i="3"/>
  <c r="K12" i="3"/>
  <c r="D13" i="3"/>
  <c r="E13" i="3"/>
  <c r="F13" i="3"/>
  <c r="G13" i="3"/>
  <c r="H13" i="3"/>
  <c r="I13" i="3"/>
  <c r="J13" i="3"/>
  <c r="K13" i="3"/>
  <c r="D14" i="3"/>
  <c r="E14" i="3"/>
  <c r="F14" i="3"/>
  <c r="G14" i="3"/>
  <c r="H14" i="3"/>
  <c r="I14" i="3"/>
  <c r="J14" i="3"/>
  <c r="K14" i="3"/>
  <c r="D15" i="3"/>
  <c r="E15" i="3"/>
  <c r="F15" i="3"/>
  <c r="G15" i="3"/>
  <c r="H15" i="3"/>
  <c r="I15" i="3"/>
  <c r="J15" i="3"/>
  <c r="K15" i="3"/>
  <c r="D16" i="3"/>
  <c r="E16" i="3"/>
  <c r="F16" i="3"/>
  <c r="G16" i="3"/>
  <c r="H16" i="3"/>
  <c r="I16" i="3"/>
  <c r="J16" i="3"/>
  <c r="K16" i="3"/>
  <c r="D17" i="3"/>
  <c r="E17" i="3"/>
  <c r="F17" i="3"/>
  <c r="G17" i="3"/>
  <c r="H17" i="3"/>
  <c r="I17" i="3"/>
  <c r="J17" i="3"/>
  <c r="K17" i="3"/>
  <c r="D18" i="3"/>
  <c r="E18" i="3"/>
  <c r="F18" i="3"/>
  <c r="G18" i="3"/>
  <c r="H18" i="3"/>
  <c r="I18" i="3"/>
  <c r="J18" i="3"/>
  <c r="K18" i="3"/>
  <c r="D19" i="3"/>
  <c r="E19" i="3"/>
  <c r="F19" i="3"/>
  <c r="G19" i="3"/>
  <c r="H19" i="3"/>
  <c r="I19" i="3"/>
  <c r="J19" i="3"/>
  <c r="K19" i="3"/>
  <c r="D20" i="3"/>
  <c r="E20" i="3"/>
  <c r="F20" i="3"/>
  <c r="G20" i="3"/>
  <c r="H20" i="3"/>
  <c r="I20" i="3"/>
  <c r="J20" i="3"/>
  <c r="K20" i="3"/>
  <c r="D21" i="3"/>
  <c r="E21" i="3"/>
  <c r="F21" i="3"/>
  <c r="G21" i="3"/>
  <c r="H21" i="3"/>
  <c r="I21" i="3"/>
  <c r="J21" i="3"/>
  <c r="K21" i="3"/>
  <c r="D22" i="3"/>
  <c r="E22" i="3"/>
  <c r="F22" i="3"/>
  <c r="G22" i="3"/>
  <c r="H22" i="3"/>
  <c r="I22" i="3"/>
  <c r="J22" i="3"/>
  <c r="K22" i="3"/>
  <c r="D23" i="3"/>
  <c r="E23" i="3"/>
  <c r="F23" i="3"/>
  <c r="G23" i="3"/>
  <c r="H23" i="3"/>
  <c r="I23" i="3"/>
  <c r="J23" i="3"/>
  <c r="K23" i="3"/>
  <c r="D24" i="3"/>
  <c r="E24" i="3"/>
  <c r="F24" i="3"/>
  <c r="G24" i="3"/>
  <c r="H24" i="3"/>
  <c r="I24" i="3"/>
  <c r="J24" i="3"/>
  <c r="K24" i="3"/>
  <c r="D25" i="3"/>
  <c r="E25" i="3"/>
  <c r="F25" i="3"/>
  <c r="G25" i="3"/>
  <c r="H25" i="3"/>
  <c r="I25" i="3"/>
  <c r="J25" i="3"/>
  <c r="K25" i="3"/>
  <c r="D26" i="3"/>
  <c r="E26" i="3"/>
  <c r="F26" i="3"/>
  <c r="G26" i="3"/>
  <c r="H26" i="3"/>
  <c r="I26" i="3"/>
  <c r="J26" i="3"/>
  <c r="K26" i="3"/>
  <c r="D27" i="3"/>
  <c r="E27" i="3"/>
  <c r="F27" i="3"/>
  <c r="G27" i="3"/>
  <c r="H27" i="3"/>
  <c r="I27" i="3"/>
  <c r="J27" i="3"/>
  <c r="K27" i="3"/>
  <c r="D28" i="3"/>
  <c r="E28" i="3"/>
  <c r="F28" i="3"/>
  <c r="G28" i="3"/>
  <c r="H28" i="3"/>
  <c r="I28" i="3"/>
  <c r="J28" i="3"/>
  <c r="K28" i="3"/>
  <c r="D29" i="3"/>
  <c r="E29" i="3"/>
  <c r="F29" i="3"/>
  <c r="G29" i="3"/>
  <c r="H29" i="3"/>
  <c r="I29" i="3"/>
  <c r="J29" i="3"/>
  <c r="K29" i="3"/>
  <c r="D30" i="3"/>
  <c r="E30" i="3"/>
  <c r="F30" i="3"/>
  <c r="G30" i="3"/>
  <c r="H30" i="3"/>
  <c r="I30" i="3"/>
  <c r="J30" i="3"/>
  <c r="K30" i="3"/>
  <c r="D31" i="3"/>
  <c r="E31" i="3"/>
  <c r="F31" i="3"/>
  <c r="G31" i="3"/>
  <c r="H31" i="3"/>
  <c r="I31" i="3"/>
  <c r="J31" i="3"/>
  <c r="K31" i="3"/>
  <c r="D32" i="3"/>
  <c r="E32" i="3"/>
  <c r="F32" i="3"/>
  <c r="G32" i="3"/>
  <c r="H32" i="3"/>
  <c r="I32" i="3"/>
  <c r="J32" i="3"/>
  <c r="K32" i="3"/>
  <c r="D33" i="3"/>
  <c r="E33" i="3"/>
  <c r="F33" i="3"/>
  <c r="G33" i="3"/>
  <c r="H33" i="3"/>
  <c r="I33" i="3"/>
  <c r="J33" i="3"/>
  <c r="K33" i="3"/>
  <c r="D34" i="3"/>
  <c r="E34" i="3"/>
  <c r="F34" i="3"/>
  <c r="G34" i="3"/>
  <c r="H34" i="3"/>
  <c r="I34" i="3"/>
  <c r="J34" i="3"/>
  <c r="K34" i="3"/>
  <c r="B37" i="3"/>
  <c r="C37" i="3"/>
  <c r="B38" i="3"/>
  <c r="C38" i="3"/>
  <c r="D38" i="3"/>
  <c r="E38" i="3"/>
  <c r="F38" i="3"/>
  <c r="G38" i="3"/>
  <c r="H38" i="3"/>
  <c r="I38" i="3"/>
  <c r="J38" i="3"/>
  <c r="K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B39" i="3"/>
  <c r="C39" i="3"/>
  <c r="D39" i="3"/>
  <c r="E39" i="3"/>
  <c r="F39" i="3"/>
  <c r="G39" i="3"/>
  <c r="H39" i="3"/>
  <c r="I39" i="3"/>
  <c r="J39" i="3"/>
  <c r="K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B40" i="3"/>
  <c r="C40" i="3"/>
  <c r="D40" i="3"/>
  <c r="E40" i="3"/>
  <c r="F40" i="3"/>
  <c r="G40" i="3"/>
  <c r="H40" i="3"/>
  <c r="I40" i="3"/>
  <c r="J40" i="3"/>
  <c r="K40" i="3"/>
  <c r="C41" i="3"/>
  <c r="E5" i="19"/>
  <c r="E6" i="19"/>
  <c r="E7" i="19"/>
  <c r="E8" i="19"/>
  <c r="E9" i="19"/>
  <c r="E10" i="19"/>
  <c r="E11" i="19"/>
  <c r="E12" i="19"/>
  <c r="E13" i="19"/>
  <c r="E14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E19" i="19"/>
  <c r="E20" i="19"/>
  <c r="E21" i="19"/>
  <c r="E22" i="19"/>
  <c r="E23" i="19"/>
  <c r="E24" i="19"/>
  <c r="E25" i="19"/>
  <c r="E26" i="19"/>
  <c r="E27" i="19"/>
  <c r="E28" i="19"/>
  <c r="E29" i="19"/>
  <c r="F29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Y29" i="19"/>
  <c r="Z29" i="19"/>
  <c r="AA29" i="19"/>
  <c r="AB29" i="19"/>
  <c r="AC29" i="19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B10" i="5"/>
  <c r="B11" i="5"/>
  <c r="B12" i="5"/>
  <c r="B13" i="5"/>
  <c r="B14" i="5"/>
  <c r="B15" i="5"/>
  <c r="B16" i="5"/>
  <c r="B17" i="5"/>
  <c r="B18" i="5"/>
  <c r="B19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B22" i="5"/>
  <c r="B23" i="5"/>
  <c r="B24" i="5"/>
  <c r="B25" i="5"/>
  <c r="B26" i="5"/>
  <c r="B27" i="5"/>
  <c r="B28" i="5"/>
  <c r="B29" i="5"/>
  <c r="B30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B34" i="5"/>
  <c r="B35" i="5"/>
  <c r="B36" i="5"/>
  <c r="B38" i="5"/>
  <c r="B39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16" i="23"/>
  <c r="B16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A29" i="23"/>
  <c r="B29" i="23"/>
  <c r="C29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A42" i="23"/>
  <c r="B42" i="23"/>
  <c r="C42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A55" i="23"/>
  <c r="B55" i="23"/>
  <c r="C55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A68" i="23"/>
  <c r="B68" i="23"/>
  <c r="C68" i="23"/>
  <c r="D68" i="23"/>
  <c r="E68" i="23"/>
  <c r="F68" i="23"/>
  <c r="G68" i="23"/>
  <c r="H68" i="23"/>
  <c r="I68" i="23"/>
  <c r="J68" i="23"/>
  <c r="K68" i="23"/>
  <c r="L68" i="23"/>
  <c r="M68" i="23"/>
  <c r="N68" i="23"/>
  <c r="O68" i="23"/>
  <c r="P68" i="23"/>
  <c r="Q68" i="23"/>
  <c r="R68" i="23"/>
  <c r="S68" i="23"/>
  <c r="T68" i="23"/>
  <c r="U68" i="23"/>
  <c r="V68" i="23"/>
  <c r="W68" i="23"/>
  <c r="X68" i="23"/>
  <c r="Y68" i="23"/>
  <c r="A81" i="23"/>
  <c r="B81" i="23"/>
  <c r="C81" i="23"/>
  <c r="D81" i="23"/>
  <c r="E81" i="23"/>
  <c r="F81" i="23"/>
  <c r="G81" i="23"/>
  <c r="H81" i="23"/>
  <c r="I81" i="23"/>
  <c r="J81" i="23"/>
  <c r="K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A94" i="23"/>
  <c r="B94" i="23"/>
  <c r="C94" i="23"/>
  <c r="D94" i="23"/>
  <c r="E94" i="23"/>
  <c r="F94" i="23"/>
  <c r="G94" i="23"/>
  <c r="H94" i="23"/>
  <c r="I94" i="23"/>
  <c r="J94" i="23"/>
  <c r="K94" i="23"/>
  <c r="L94" i="23"/>
  <c r="M94" i="23"/>
  <c r="N94" i="23"/>
  <c r="O94" i="23"/>
  <c r="P94" i="23"/>
  <c r="Q94" i="23"/>
  <c r="R94" i="23"/>
  <c r="S94" i="23"/>
  <c r="T94" i="23"/>
  <c r="U94" i="23"/>
  <c r="V94" i="23"/>
  <c r="W94" i="23"/>
  <c r="X94" i="23"/>
  <c r="Y94" i="23"/>
  <c r="A107" i="23"/>
  <c r="B107" i="23"/>
  <c r="C107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V107" i="23"/>
  <c r="W107" i="23"/>
  <c r="X107" i="23"/>
  <c r="Y107" i="23"/>
  <c r="A120" i="23"/>
  <c r="B120" i="23"/>
  <c r="C120" i="23"/>
  <c r="D120" i="23"/>
  <c r="E120" i="23"/>
  <c r="F120" i="23"/>
  <c r="G120" i="23"/>
  <c r="H120" i="23"/>
  <c r="I120" i="23"/>
  <c r="J120" i="23"/>
  <c r="K120" i="23"/>
  <c r="L120" i="23"/>
  <c r="M120" i="23"/>
  <c r="N120" i="23"/>
  <c r="O120" i="23"/>
  <c r="P120" i="23"/>
  <c r="Q120" i="23"/>
  <c r="R120" i="23"/>
  <c r="S120" i="23"/>
  <c r="T120" i="23"/>
  <c r="U120" i="23"/>
  <c r="V120" i="23"/>
  <c r="W120" i="23"/>
  <c r="X120" i="23"/>
  <c r="Y120" i="23"/>
  <c r="A133" i="23"/>
  <c r="B133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V133" i="23"/>
  <c r="W133" i="23"/>
  <c r="X133" i="23"/>
  <c r="Y133" i="23"/>
  <c r="A135" i="23"/>
  <c r="B135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V135" i="23"/>
  <c r="W135" i="23"/>
  <c r="X135" i="23"/>
  <c r="Y135" i="23"/>
  <c r="A152" i="23"/>
  <c r="B152" i="23"/>
  <c r="C152" i="23"/>
  <c r="D152" i="23"/>
  <c r="E152" i="23"/>
  <c r="F152" i="23"/>
  <c r="G152" i="23"/>
  <c r="H152" i="23"/>
  <c r="I152" i="23"/>
  <c r="J152" i="23"/>
  <c r="K152" i="23"/>
  <c r="L152" i="23"/>
  <c r="M152" i="23"/>
  <c r="N152" i="23"/>
  <c r="O152" i="23"/>
  <c r="P152" i="23"/>
  <c r="Q152" i="23"/>
  <c r="R152" i="23"/>
  <c r="S152" i="23"/>
  <c r="T152" i="23"/>
  <c r="U152" i="23"/>
  <c r="V152" i="23"/>
  <c r="W152" i="23"/>
  <c r="X152" i="23"/>
  <c r="Y152" i="23"/>
  <c r="A165" i="23"/>
  <c r="B165" i="23"/>
  <c r="C165" i="23"/>
  <c r="D165" i="23"/>
  <c r="E165" i="23"/>
  <c r="F165" i="23"/>
  <c r="G165" i="23"/>
  <c r="H165" i="23"/>
  <c r="I165" i="23"/>
  <c r="J165" i="23"/>
  <c r="K165" i="23"/>
  <c r="L165" i="23"/>
  <c r="M165" i="23"/>
  <c r="N165" i="23"/>
  <c r="O165" i="23"/>
  <c r="P165" i="23"/>
  <c r="Q165" i="23"/>
  <c r="R165" i="23"/>
  <c r="S165" i="23"/>
  <c r="T165" i="23"/>
  <c r="U165" i="23"/>
  <c r="V165" i="23"/>
  <c r="W165" i="23"/>
  <c r="X165" i="23"/>
  <c r="Y165" i="23"/>
  <c r="A178" i="23"/>
  <c r="B178" i="23"/>
  <c r="C178" i="23"/>
  <c r="D178" i="23"/>
  <c r="E178" i="23"/>
  <c r="F178" i="23"/>
  <c r="G178" i="23"/>
  <c r="H178" i="23"/>
  <c r="I178" i="23"/>
  <c r="J178" i="23"/>
  <c r="K178" i="23"/>
  <c r="L178" i="23"/>
  <c r="M178" i="23"/>
  <c r="N178" i="23"/>
  <c r="O178" i="23"/>
  <c r="P178" i="23"/>
  <c r="Q178" i="23"/>
  <c r="R178" i="23"/>
  <c r="S178" i="23"/>
  <c r="T178" i="23"/>
  <c r="U178" i="23"/>
  <c r="V178" i="23"/>
  <c r="W178" i="23"/>
  <c r="X178" i="23"/>
  <c r="Y178" i="23"/>
  <c r="A191" i="23"/>
  <c r="B191" i="23"/>
  <c r="C191" i="23"/>
  <c r="D191" i="23"/>
  <c r="E191" i="23"/>
  <c r="F191" i="23"/>
  <c r="G191" i="23"/>
  <c r="H191" i="23"/>
  <c r="I191" i="23"/>
  <c r="J191" i="23"/>
  <c r="K191" i="23"/>
  <c r="L191" i="23"/>
  <c r="M191" i="23"/>
  <c r="N191" i="23"/>
  <c r="O191" i="23"/>
  <c r="P191" i="23"/>
  <c r="Q191" i="23"/>
  <c r="R191" i="23"/>
  <c r="S191" i="23"/>
  <c r="T191" i="23"/>
  <c r="U191" i="23"/>
  <c r="V191" i="23"/>
  <c r="W191" i="23"/>
  <c r="X191" i="23"/>
  <c r="Y191" i="23"/>
  <c r="A204" i="23"/>
  <c r="B204" i="23"/>
  <c r="C204" i="23"/>
  <c r="D204" i="23"/>
  <c r="E204" i="23"/>
  <c r="F204" i="23"/>
  <c r="G204" i="23"/>
  <c r="H204" i="23"/>
  <c r="I204" i="23"/>
  <c r="J204" i="23"/>
  <c r="K204" i="23"/>
  <c r="L204" i="23"/>
  <c r="M204" i="23"/>
  <c r="N204" i="23"/>
  <c r="O204" i="23"/>
  <c r="P204" i="23"/>
  <c r="Q204" i="23"/>
  <c r="R204" i="23"/>
  <c r="S204" i="23"/>
  <c r="T204" i="23"/>
  <c r="U204" i="23"/>
  <c r="V204" i="23"/>
  <c r="W204" i="23"/>
  <c r="X204" i="23"/>
  <c r="Y204" i="23"/>
  <c r="A217" i="23"/>
  <c r="B217" i="23"/>
  <c r="C217" i="23"/>
  <c r="D217" i="23"/>
  <c r="E217" i="23"/>
  <c r="F217" i="23"/>
  <c r="G217" i="23"/>
  <c r="H217" i="23"/>
  <c r="I217" i="23"/>
  <c r="J217" i="23"/>
  <c r="K217" i="23"/>
  <c r="L217" i="23"/>
  <c r="M217" i="23"/>
  <c r="N217" i="23"/>
  <c r="O217" i="23"/>
  <c r="P217" i="23"/>
  <c r="Q217" i="23"/>
  <c r="R217" i="23"/>
  <c r="S217" i="23"/>
  <c r="T217" i="23"/>
  <c r="U217" i="23"/>
  <c r="V217" i="23"/>
  <c r="W217" i="23"/>
  <c r="X217" i="23"/>
  <c r="Y217" i="23"/>
  <c r="A230" i="23"/>
  <c r="B230" i="23"/>
  <c r="C230" i="23"/>
  <c r="D230" i="23"/>
  <c r="E230" i="23"/>
  <c r="F230" i="23"/>
  <c r="G230" i="23"/>
  <c r="H230" i="23"/>
  <c r="I230" i="23"/>
  <c r="J230" i="23"/>
  <c r="K230" i="23"/>
  <c r="L230" i="23"/>
  <c r="M230" i="23"/>
  <c r="N230" i="23"/>
  <c r="O230" i="23"/>
  <c r="P230" i="23"/>
  <c r="Q230" i="23"/>
  <c r="R230" i="23"/>
  <c r="S230" i="23"/>
  <c r="T230" i="23"/>
  <c r="U230" i="23"/>
  <c r="V230" i="23"/>
  <c r="W230" i="23"/>
  <c r="X230" i="23"/>
  <c r="Y230" i="23"/>
  <c r="A243" i="23"/>
  <c r="B243" i="23"/>
  <c r="C243" i="23"/>
  <c r="D243" i="23"/>
  <c r="E243" i="23"/>
  <c r="F243" i="23"/>
  <c r="G243" i="23"/>
  <c r="H243" i="23"/>
  <c r="I243" i="23"/>
  <c r="J243" i="23"/>
  <c r="K243" i="23"/>
  <c r="L243" i="23"/>
  <c r="M243" i="23"/>
  <c r="N243" i="23"/>
  <c r="O243" i="23"/>
  <c r="P243" i="23"/>
  <c r="Q243" i="23"/>
  <c r="R243" i="23"/>
  <c r="S243" i="23"/>
  <c r="T243" i="23"/>
  <c r="U243" i="23"/>
  <c r="V243" i="23"/>
  <c r="W243" i="23"/>
  <c r="X243" i="23"/>
  <c r="Y243" i="23"/>
  <c r="A256" i="23"/>
  <c r="B256" i="23"/>
  <c r="C256" i="23"/>
  <c r="D256" i="23"/>
  <c r="E256" i="23"/>
  <c r="F256" i="23"/>
  <c r="G256" i="23"/>
  <c r="H256" i="23"/>
  <c r="I256" i="23"/>
  <c r="J256" i="23"/>
  <c r="K256" i="23"/>
  <c r="L256" i="23"/>
  <c r="M256" i="23"/>
  <c r="N256" i="23"/>
  <c r="O256" i="23"/>
  <c r="P256" i="23"/>
  <c r="Q256" i="23"/>
  <c r="R256" i="23"/>
  <c r="S256" i="23"/>
  <c r="T256" i="23"/>
  <c r="U256" i="23"/>
  <c r="V256" i="23"/>
  <c r="W256" i="23"/>
  <c r="X256" i="23"/>
  <c r="Y256" i="23"/>
  <c r="A269" i="23"/>
  <c r="B269" i="23"/>
  <c r="C269" i="23"/>
  <c r="D269" i="23"/>
  <c r="E269" i="23"/>
  <c r="F269" i="23"/>
  <c r="G269" i="23"/>
  <c r="H269" i="23"/>
  <c r="I269" i="23"/>
  <c r="J269" i="23"/>
  <c r="K269" i="23"/>
  <c r="L269" i="23"/>
  <c r="M269" i="23"/>
  <c r="N269" i="23"/>
  <c r="O269" i="23"/>
  <c r="P269" i="23"/>
  <c r="Q269" i="23"/>
  <c r="R269" i="23"/>
  <c r="S269" i="23"/>
  <c r="T269" i="23"/>
  <c r="U269" i="23"/>
  <c r="V269" i="23"/>
  <c r="W269" i="23"/>
  <c r="X269" i="23"/>
  <c r="Y269" i="23"/>
  <c r="A271" i="23"/>
  <c r="B271" i="23"/>
  <c r="C271" i="23"/>
  <c r="D271" i="23"/>
  <c r="E271" i="23"/>
  <c r="F271" i="23"/>
  <c r="G271" i="23"/>
  <c r="H271" i="23"/>
  <c r="I271" i="23"/>
  <c r="J271" i="23"/>
  <c r="K271" i="23"/>
  <c r="L271" i="23"/>
  <c r="M271" i="23"/>
  <c r="N271" i="23"/>
  <c r="O271" i="23"/>
  <c r="P271" i="23"/>
  <c r="Q271" i="23"/>
  <c r="R271" i="23"/>
  <c r="S271" i="23"/>
  <c r="T271" i="23"/>
  <c r="U271" i="23"/>
  <c r="V271" i="23"/>
  <c r="W271" i="23"/>
  <c r="X271" i="23"/>
  <c r="Y271" i="23"/>
  <c r="A288" i="23"/>
  <c r="B288" i="23"/>
  <c r="C288" i="23"/>
  <c r="D288" i="23"/>
  <c r="E288" i="23"/>
  <c r="F288" i="23"/>
  <c r="G288" i="23"/>
  <c r="H288" i="23"/>
  <c r="I288" i="23"/>
  <c r="J288" i="23"/>
  <c r="K288" i="23"/>
  <c r="L288" i="23"/>
  <c r="M288" i="23"/>
  <c r="N288" i="23"/>
  <c r="O288" i="23"/>
  <c r="P288" i="23"/>
  <c r="Q288" i="23"/>
  <c r="R288" i="23"/>
  <c r="S288" i="23"/>
  <c r="T288" i="23"/>
  <c r="U288" i="23"/>
  <c r="V288" i="23"/>
  <c r="W288" i="23"/>
  <c r="X288" i="23"/>
  <c r="Y288" i="23"/>
  <c r="A301" i="23"/>
  <c r="B301" i="23"/>
  <c r="C301" i="23"/>
  <c r="D301" i="23"/>
  <c r="E301" i="23"/>
  <c r="F301" i="23"/>
  <c r="G301" i="23"/>
  <c r="H301" i="23"/>
  <c r="I301" i="23"/>
  <c r="J301" i="23"/>
  <c r="K301" i="23"/>
  <c r="L301" i="23"/>
  <c r="M301" i="23"/>
  <c r="N301" i="23"/>
  <c r="O301" i="23"/>
  <c r="P301" i="23"/>
  <c r="Q301" i="23"/>
  <c r="R301" i="23"/>
  <c r="S301" i="23"/>
  <c r="T301" i="23"/>
  <c r="U301" i="23"/>
  <c r="V301" i="23"/>
  <c r="W301" i="23"/>
  <c r="X301" i="23"/>
  <c r="Y301" i="23"/>
  <c r="A314" i="23"/>
  <c r="B314" i="23"/>
  <c r="C314" i="23"/>
  <c r="D314" i="23"/>
  <c r="E314" i="23"/>
  <c r="F314" i="23"/>
  <c r="G314" i="23"/>
  <c r="H314" i="23"/>
  <c r="I314" i="23"/>
  <c r="J314" i="23"/>
  <c r="K314" i="23"/>
  <c r="L314" i="23"/>
  <c r="M314" i="23"/>
  <c r="N314" i="23"/>
  <c r="O314" i="23"/>
  <c r="P314" i="23"/>
  <c r="Q314" i="23"/>
  <c r="R314" i="23"/>
  <c r="S314" i="23"/>
  <c r="T314" i="23"/>
  <c r="U314" i="23"/>
  <c r="V314" i="23"/>
  <c r="W314" i="23"/>
  <c r="X314" i="23"/>
  <c r="Y314" i="23"/>
  <c r="A327" i="23"/>
  <c r="B327" i="23"/>
  <c r="C327" i="23"/>
  <c r="D327" i="23"/>
  <c r="E327" i="23"/>
  <c r="F327" i="23"/>
  <c r="G327" i="23"/>
  <c r="H327" i="23"/>
  <c r="I327" i="23"/>
  <c r="J327" i="23"/>
  <c r="K327" i="23"/>
  <c r="L327" i="23"/>
  <c r="M327" i="23"/>
  <c r="N327" i="23"/>
  <c r="O327" i="23"/>
  <c r="P327" i="23"/>
  <c r="Q327" i="23"/>
  <c r="R327" i="23"/>
  <c r="S327" i="23"/>
  <c r="T327" i="23"/>
  <c r="U327" i="23"/>
  <c r="V327" i="23"/>
  <c r="W327" i="23"/>
  <c r="X327" i="23"/>
  <c r="Y327" i="23"/>
  <c r="A340" i="23"/>
  <c r="B340" i="23"/>
  <c r="C340" i="23"/>
  <c r="D340" i="23"/>
  <c r="E340" i="23"/>
  <c r="F340" i="23"/>
  <c r="G340" i="23"/>
  <c r="H340" i="23"/>
  <c r="I340" i="23"/>
  <c r="J340" i="23"/>
  <c r="K340" i="23"/>
  <c r="L340" i="23"/>
  <c r="M340" i="23"/>
  <c r="N340" i="23"/>
  <c r="O340" i="23"/>
  <c r="P340" i="23"/>
  <c r="Q340" i="23"/>
  <c r="R340" i="23"/>
  <c r="S340" i="23"/>
  <c r="T340" i="23"/>
  <c r="U340" i="23"/>
  <c r="V340" i="23"/>
  <c r="W340" i="23"/>
  <c r="X340" i="23"/>
  <c r="Y340" i="23"/>
  <c r="A353" i="23"/>
  <c r="B353" i="23"/>
  <c r="C353" i="23"/>
  <c r="D353" i="23"/>
  <c r="E353" i="23"/>
  <c r="F353" i="23"/>
  <c r="G353" i="23"/>
  <c r="H353" i="23"/>
  <c r="I353" i="23"/>
  <c r="J353" i="23"/>
  <c r="K353" i="23"/>
  <c r="L353" i="23"/>
  <c r="M353" i="23"/>
  <c r="N353" i="23"/>
  <c r="O353" i="23"/>
  <c r="P353" i="23"/>
  <c r="Q353" i="23"/>
  <c r="R353" i="23"/>
  <c r="S353" i="23"/>
  <c r="T353" i="23"/>
  <c r="U353" i="23"/>
  <c r="V353" i="23"/>
  <c r="W353" i="23"/>
  <c r="X353" i="23"/>
  <c r="Y353" i="23"/>
  <c r="A366" i="23"/>
  <c r="B366" i="23"/>
  <c r="C366" i="23"/>
  <c r="D366" i="23"/>
  <c r="E366" i="23"/>
  <c r="F366" i="23"/>
  <c r="G366" i="23"/>
  <c r="H366" i="23"/>
  <c r="I366" i="23"/>
  <c r="J366" i="23"/>
  <c r="K366" i="23"/>
  <c r="L366" i="23"/>
  <c r="M366" i="23"/>
  <c r="N366" i="23"/>
  <c r="O366" i="23"/>
  <c r="P366" i="23"/>
  <c r="Q366" i="23"/>
  <c r="R366" i="23"/>
  <c r="S366" i="23"/>
  <c r="T366" i="23"/>
  <c r="U366" i="23"/>
  <c r="V366" i="23"/>
  <c r="W366" i="23"/>
  <c r="X366" i="23"/>
  <c r="Y366" i="23"/>
  <c r="A379" i="23"/>
  <c r="B379" i="23"/>
  <c r="C379" i="23"/>
  <c r="D379" i="23"/>
  <c r="E379" i="23"/>
  <c r="F379" i="23"/>
  <c r="G379" i="23"/>
  <c r="H379" i="23"/>
  <c r="I379" i="23"/>
  <c r="J379" i="23"/>
  <c r="K379" i="23"/>
  <c r="L379" i="23"/>
  <c r="M379" i="23"/>
  <c r="N379" i="23"/>
  <c r="O379" i="23"/>
  <c r="P379" i="23"/>
  <c r="Q379" i="23"/>
  <c r="R379" i="23"/>
  <c r="S379" i="23"/>
  <c r="T379" i="23"/>
  <c r="U379" i="23"/>
  <c r="V379" i="23"/>
  <c r="W379" i="23"/>
  <c r="X379" i="23"/>
  <c r="Y379" i="23"/>
  <c r="A392" i="23"/>
  <c r="B392" i="23"/>
  <c r="C392" i="23"/>
  <c r="D392" i="23"/>
  <c r="E392" i="23"/>
  <c r="F392" i="23"/>
  <c r="G392" i="23"/>
  <c r="H392" i="23"/>
  <c r="I392" i="23"/>
  <c r="J392" i="23"/>
  <c r="K392" i="23"/>
  <c r="L392" i="23"/>
  <c r="M392" i="23"/>
  <c r="N392" i="23"/>
  <c r="O392" i="23"/>
  <c r="P392" i="23"/>
  <c r="Q392" i="23"/>
  <c r="R392" i="23"/>
  <c r="S392" i="23"/>
  <c r="T392" i="23"/>
  <c r="U392" i="23"/>
  <c r="V392" i="23"/>
  <c r="W392" i="23"/>
  <c r="X392" i="23"/>
  <c r="Y392" i="23"/>
  <c r="A405" i="23"/>
  <c r="B405" i="23"/>
  <c r="C405" i="23"/>
  <c r="D405" i="23"/>
  <c r="E405" i="23"/>
  <c r="F405" i="23"/>
  <c r="G405" i="23"/>
  <c r="H405" i="23"/>
  <c r="I405" i="23"/>
  <c r="J405" i="23"/>
  <c r="K405" i="23"/>
  <c r="L405" i="23"/>
  <c r="M405" i="23"/>
  <c r="N405" i="23"/>
  <c r="O405" i="23"/>
  <c r="P405" i="23"/>
  <c r="Q405" i="23"/>
  <c r="R405" i="23"/>
  <c r="S405" i="23"/>
  <c r="T405" i="23"/>
  <c r="U405" i="23"/>
  <c r="V405" i="23"/>
  <c r="W405" i="23"/>
  <c r="X405" i="23"/>
  <c r="Y405" i="23"/>
  <c r="A407" i="23"/>
  <c r="B407" i="23"/>
  <c r="C407" i="23"/>
  <c r="D407" i="23"/>
  <c r="E407" i="23"/>
  <c r="F407" i="23"/>
  <c r="G407" i="23"/>
  <c r="H407" i="23"/>
  <c r="I407" i="23"/>
  <c r="J407" i="23"/>
  <c r="K407" i="23"/>
  <c r="L407" i="23"/>
  <c r="M407" i="23"/>
  <c r="N407" i="23"/>
  <c r="O407" i="23"/>
  <c r="P407" i="23"/>
  <c r="Q407" i="23"/>
  <c r="R407" i="23"/>
  <c r="S407" i="23"/>
  <c r="T407" i="23"/>
  <c r="U407" i="23"/>
  <c r="V407" i="23"/>
  <c r="W407" i="23"/>
  <c r="X407" i="23"/>
  <c r="Y407" i="23"/>
  <c r="E5" i="20"/>
  <c r="E6" i="20"/>
  <c r="E7" i="20"/>
  <c r="E8" i="20"/>
  <c r="E9" i="20"/>
  <c r="E10" i="20"/>
  <c r="E11" i="20"/>
  <c r="E12" i="20"/>
  <c r="E13" i="20"/>
  <c r="E14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E19" i="20"/>
  <c r="E20" i="20"/>
  <c r="E21" i="20"/>
  <c r="E22" i="20"/>
  <c r="E23" i="20"/>
  <c r="E24" i="20"/>
  <c r="E25" i="20"/>
  <c r="E26" i="20"/>
  <c r="E27" i="20"/>
  <c r="E28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B10" i="11"/>
  <c r="B11" i="11"/>
  <c r="AC11" i="11"/>
  <c r="AD11" i="11"/>
  <c r="AE11" i="11"/>
  <c r="AF11" i="11"/>
  <c r="AG11" i="11"/>
  <c r="B12" i="11"/>
  <c r="B13" i="11"/>
  <c r="B14" i="11"/>
  <c r="B15" i="11"/>
  <c r="B16" i="11"/>
  <c r="B17" i="11"/>
  <c r="B18" i="11"/>
  <c r="B19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B22" i="11"/>
  <c r="B23" i="11"/>
  <c r="B24" i="11"/>
  <c r="B25" i="11"/>
  <c r="B26" i="11"/>
  <c r="B27" i="11"/>
  <c r="B28" i="11"/>
  <c r="B29" i="11"/>
  <c r="B30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B34" i="11"/>
  <c r="B35" i="11"/>
  <c r="B36" i="11"/>
  <c r="B38" i="11"/>
  <c r="B39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10" i="11"/>
  <c r="C110" i="11"/>
  <c r="D110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B8" i="14"/>
  <c r="B8" i="14" a="1"/>
  <c r="C8" i="14"/>
  <c r="C8" i="14" a="1"/>
  <c r="D8" i="14"/>
  <c r="D8" i="14" a="1"/>
  <c r="E8" i="14"/>
  <c r="E8" i="14" a="1"/>
  <c r="F8" i="14"/>
  <c r="F8" i="14" a="1"/>
  <c r="G8" i="14"/>
  <c r="G8" i="14" a="1"/>
  <c r="H8" i="14"/>
  <c r="H8" i="14" a="1"/>
  <c r="I8" i="14"/>
  <c r="I8" i="14" a="1"/>
  <c r="J8" i="14"/>
  <c r="J8" i="14" a="1"/>
  <c r="K8" i="14"/>
  <c r="K8" i="14" a="1"/>
  <c r="L8" i="14"/>
  <c r="L8" i="14" a="1"/>
  <c r="M8" i="14"/>
  <c r="M8" i="14" a="1"/>
  <c r="N8" i="14"/>
  <c r="N8" i="14" a="1"/>
  <c r="O8" i="14"/>
  <c r="O8" i="14" a="1"/>
  <c r="R8" i="14"/>
  <c r="B9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R9" i="14"/>
  <c r="B10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R10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R11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R12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R13" i="14"/>
  <c r="B14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R14" i="14"/>
  <c r="B15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R15" i="14"/>
  <c r="B16" i="14"/>
  <c r="C16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R16" i="14"/>
  <c r="B17" i="14"/>
  <c r="C17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R17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R18" i="14"/>
  <c r="B19" i="14"/>
  <c r="C19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R19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R20" i="14"/>
  <c r="B21" i="14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R21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R22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R23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R24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R25" i="14"/>
  <c r="B26" i="14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R26" i="14"/>
  <c r="B27" i="14"/>
  <c r="C27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R27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R28" i="14"/>
  <c r="B29" i="14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R29" i="14"/>
  <c r="B30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R30" i="14"/>
  <c r="B31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R31" i="14"/>
  <c r="B32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R32" i="14"/>
  <c r="R33" i="14"/>
  <c r="C61" i="14"/>
  <c r="S61" i="14"/>
  <c r="E62" i="14"/>
  <c r="G62" i="14"/>
  <c r="I62" i="14"/>
  <c r="K62" i="14"/>
  <c r="M62" i="14"/>
  <c r="O62" i="14"/>
  <c r="Q62" i="14"/>
  <c r="S62" i="14"/>
  <c r="U62" i="14"/>
  <c r="W62" i="14"/>
  <c r="Y62" i="14"/>
  <c r="AA62" i="14"/>
  <c r="AC62" i="14"/>
  <c r="AE62" i="14"/>
  <c r="AG62" i="14"/>
  <c r="E5" i="18"/>
  <c r="E6" i="18"/>
  <c r="E7" i="18"/>
  <c r="E8" i="18"/>
  <c r="E9" i="18"/>
  <c r="E10" i="18"/>
  <c r="E11" i="18"/>
  <c r="E12" i="18"/>
  <c r="E13" i="18"/>
  <c r="E14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E19" i="18"/>
  <c r="E20" i="18"/>
  <c r="E21" i="18"/>
  <c r="E22" i="18"/>
  <c r="E23" i="18"/>
  <c r="E24" i="18"/>
  <c r="E25" i="18"/>
  <c r="E26" i="18"/>
  <c r="E27" i="18"/>
  <c r="E28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E5" i="26"/>
  <c r="E6" i="26"/>
  <c r="E7" i="26"/>
  <c r="E8" i="26"/>
  <c r="E9" i="26"/>
  <c r="E10" i="26"/>
  <c r="E11" i="26"/>
  <c r="E12" i="26"/>
  <c r="E13" i="26"/>
  <c r="E14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E19" i="26"/>
  <c r="E20" i="26"/>
  <c r="E21" i="26"/>
  <c r="E22" i="26"/>
  <c r="E23" i="26"/>
  <c r="E24" i="26"/>
  <c r="E25" i="26"/>
  <c r="E26" i="26"/>
  <c r="E27" i="26"/>
  <c r="E28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C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C33" i="4"/>
  <c r="C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C42" i="4"/>
  <c r="C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C51" i="4"/>
  <c r="C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C87" i="4"/>
  <c r="C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C116" i="4"/>
  <c r="AD116" i="4"/>
  <c r="B117" i="4"/>
  <c r="C119" i="4"/>
  <c r="C120" i="4"/>
  <c r="C121" i="4"/>
  <c r="C122" i="4"/>
  <c r="C126" i="4"/>
  <c r="C127" i="4"/>
  <c r="C128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C133" i="4"/>
  <c r="C134" i="4"/>
  <c r="C135" i="4"/>
  <c r="C136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C149" i="4"/>
  <c r="AD149" i="4"/>
  <c r="C152" i="4"/>
  <c r="C153" i="4"/>
  <c r="C154" i="4"/>
  <c r="C155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C157" i="4"/>
  <c r="AD157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B10" i="8"/>
  <c r="B11" i="8"/>
  <c r="B12" i="8"/>
  <c r="B13" i="8"/>
  <c r="B14" i="8"/>
  <c r="B15" i="8"/>
  <c r="B16" i="8"/>
  <c r="B17" i="8"/>
  <c r="B18" i="8"/>
  <c r="B19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B22" i="8"/>
  <c r="B23" i="8"/>
  <c r="B24" i="8"/>
  <c r="B25" i="8"/>
  <c r="B26" i="8"/>
  <c r="B27" i="8"/>
  <c r="B28" i="8"/>
  <c r="B29" i="8"/>
  <c r="B30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B34" i="8"/>
  <c r="B35" i="8"/>
  <c r="B36" i="8"/>
  <c r="B38" i="8"/>
  <c r="B39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10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</calcChain>
</file>

<file path=xl/sharedStrings.xml><?xml version="1.0" encoding="utf-8"?>
<sst xmlns="http://schemas.openxmlformats.org/spreadsheetml/2006/main" count="3617" uniqueCount="560">
  <si>
    <t>CHECKLIST</t>
  </si>
  <si>
    <t>DONE</t>
  </si>
  <si>
    <t>SOURCE</t>
  </si>
  <si>
    <t>PX TRADE APP</t>
  </si>
  <si>
    <t>X</t>
  </si>
  <si>
    <t>CUST LOADS</t>
  </si>
  <si>
    <t>O:PORTLAND/WESTDESK/CALIFORNIA SCHEDULING/CUST DAY AHEAD LOADS/</t>
  </si>
  <si>
    <t>EES POSITION</t>
  </si>
  <si>
    <t>EES BILATS</t>
  </si>
  <si>
    <t>x</t>
  </si>
  <si>
    <t>PX Blck Fwd Bid</t>
  </si>
  <si>
    <t>BFMNP15L</t>
  </si>
  <si>
    <t>BFMSP15L</t>
  </si>
  <si>
    <t>BFMSP15S</t>
  </si>
  <si>
    <t>EPMI SC SERVICE</t>
  </si>
  <si>
    <t>CRC</t>
  </si>
  <si>
    <t>PNM</t>
  </si>
  <si>
    <t>MEGA</t>
  </si>
  <si>
    <t>off</t>
  </si>
  <si>
    <t>BID SENT (SW SHORTS)</t>
  </si>
  <si>
    <t>they do their own now</t>
  </si>
  <si>
    <t>WWP(nwlongs)</t>
  </si>
  <si>
    <t>PUGET (NP15 LONGS)</t>
  </si>
  <si>
    <t>NW IMPORTS</t>
  </si>
  <si>
    <t>FTR'S</t>
  </si>
  <si>
    <t>SW IMPORTS</t>
  </si>
  <si>
    <t>GEN</t>
  </si>
  <si>
    <t>DAILY TRADES</t>
  </si>
  <si>
    <t>Offsets (Delano,STNW changes)</t>
  </si>
  <si>
    <t xml:space="preserve">Offsets put in Today,  Delano: 20 mw RTC , Tosco: 20 , Arco 29 &amp; Wheelbrator   </t>
  </si>
  <si>
    <t>BALANCE TO PX</t>
  </si>
  <si>
    <t>BUILD&amp; SEND BIDS</t>
  </si>
  <si>
    <t>BUILD &amp; SEND SPEC BIDS</t>
  </si>
  <si>
    <t xml:space="preserve"> </t>
  </si>
  <si>
    <t>AUCTION RESULTS</t>
  </si>
  <si>
    <t>SEND IPS</t>
  </si>
  <si>
    <t>SEND ADJ BIDS</t>
  </si>
  <si>
    <t>A/S BIDS ENTERED IN CAPS</t>
  </si>
  <si>
    <t xml:space="preserve">   - GLENDALE</t>
  </si>
  <si>
    <t xml:space="preserve">   - PLAINS</t>
  </si>
  <si>
    <t xml:space="preserve">   - PUGET</t>
  </si>
  <si>
    <t>BUILD AND TIE CAPS</t>
  </si>
  <si>
    <t>SEND TO ISO</t>
  </si>
  <si>
    <t>SUBMIT FTR'S</t>
  </si>
  <si>
    <t>MANAGE CONGESTION</t>
  </si>
  <si>
    <t>LOAD FINAL SCHEDULES</t>
  </si>
  <si>
    <t>SEND A/S SCHEDULES&amp;TAGS</t>
  </si>
  <si>
    <t>SEND EPE SCHEDULES</t>
  </si>
  <si>
    <t>ENPOWER TO CAPS</t>
  </si>
  <si>
    <t>POST PRICES</t>
  </si>
  <si>
    <t>RUN ST CAL BOOK</t>
  </si>
  <si>
    <t>Initial Bid vs. Award</t>
  </si>
  <si>
    <t>Supply Bids</t>
  </si>
  <si>
    <t>Initial Bid</t>
  </si>
  <si>
    <t>Award</t>
  </si>
  <si>
    <t>Difference</t>
  </si>
  <si>
    <t>Demand Bids</t>
  </si>
  <si>
    <t>WWP</t>
  </si>
  <si>
    <t>SUPPLY Bids</t>
  </si>
  <si>
    <t>SPEC</t>
  </si>
  <si>
    <t>PX Initial Preferred Schedule</t>
  </si>
  <si>
    <t>Supply Schedule (Sales to PX)</t>
  </si>
  <si>
    <t>IPS ROW NUMBER</t>
  </si>
  <si>
    <t>Please DO NOT Delete</t>
  </si>
  <si>
    <t>GLOBAL ID</t>
  </si>
  <si>
    <t>Customer</t>
  </si>
  <si>
    <t>Resource</t>
  </si>
  <si>
    <t>Total</t>
  </si>
  <si>
    <t>EPMI_PX_2028</t>
  </si>
  <si>
    <t>EPE</t>
  </si>
  <si>
    <t>EPEPV_S</t>
  </si>
  <si>
    <t>EPMI_PX_2047</t>
  </si>
  <si>
    <t>EPEDA4C_S</t>
  </si>
  <si>
    <t>Wapa Crisp</t>
  </si>
  <si>
    <t>F_PALORVD_B</t>
  </si>
  <si>
    <t>EPMI_PX_2061</t>
  </si>
  <si>
    <t>LVC</t>
  </si>
  <si>
    <t>LVCDAMD_S</t>
  </si>
  <si>
    <t>EPMI_PX_1030</t>
  </si>
  <si>
    <t>SAGUARO</t>
  </si>
  <si>
    <t>F_MeadA</t>
  </si>
  <si>
    <t>EPMI_PX_1043</t>
  </si>
  <si>
    <t>Willamette</t>
  </si>
  <si>
    <t>Fmalin_A</t>
  </si>
  <si>
    <t>EPMI_PX_1044</t>
  </si>
  <si>
    <t>eweb</t>
  </si>
  <si>
    <t>Fmalin_B</t>
  </si>
  <si>
    <t>Tie Point Trial</t>
  </si>
  <si>
    <t>EPMI_PX_2027</t>
  </si>
  <si>
    <t>TOMPV</t>
  </si>
  <si>
    <t>EPMIDAPV_S</t>
  </si>
  <si>
    <t>EPMI_PX_2050</t>
  </si>
  <si>
    <t>SEAN NOB</t>
  </si>
  <si>
    <t>EPMDANOB_S</t>
  </si>
  <si>
    <t>EPMI_PX_2031</t>
  </si>
  <si>
    <t>SEAN COB</t>
  </si>
  <si>
    <t>ENADAMAL_S</t>
  </si>
  <si>
    <t>EPMI-ST-SW</t>
  </si>
  <si>
    <t>CRCDAMD_S</t>
  </si>
  <si>
    <t>F_4CornerB</t>
  </si>
  <si>
    <t>EPMI_PX_2032</t>
  </si>
  <si>
    <t>PSPL</t>
  </si>
  <si>
    <t>PSEDAMAL_S</t>
  </si>
  <si>
    <t>VALLEY</t>
  </si>
  <si>
    <t>EPMI_PX_2059</t>
  </si>
  <si>
    <t>WWPDAMAL_S</t>
  </si>
  <si>
    <t>EPMI_PX_2042</t>
  </si>
  <si>
    <t>TOM MEAD</t>
  </si>
  <si>
    <t>EPMIDAMD_S</t>
  </si>
  <si>
    <t>DO NOT DELETE</t>
  </si>
  <si>
    <t>EPMI_PX_2043</t>
  </si>
  <si>
    <t>Valley Mead</t>
  </si>
  <si>
    <t>VEADAMD_S</t>
  </si>
  <si>
    <t>EPMI_PX_2046</t>
  </si>
  <si>
    <t>TOM 4C</t>
  </si>
  <si>
    <t>EPMIDA4C_S</t>
  </si>
  <si>
    <t>NP15 SC Trade</t>
  </si>
  <si>
    <t>Spec Award</t>
  </si>
  <si>
    <t>PSE</t>
  </si>
  <si>
    <t>OTHER</t>
  </si>
  <si>
    <t>Block Fwd</t>
  </si>
  <si>
    <t>EPMINP15IN</t>
  </si>
  <si>
    <t>SP15 SC Trade</t>
  </si>
  <si>
    <t>HARBOR</t>
  </si>
  <si>
    <t>EPMISP15IN</t>
  </si>
  <si>
    <t>Total Sales</t>
  </si>
  <si>
    <t>Demand Schedule (Purchases from PX)</t>
  </si>
  <si>
    <t>EPMISTSW</t>
  </si>
  <si>
    <t>EPMIDAPV_B</t>
  </si>
  <si>
    <t>EPMDA4C_B</t>
  </si>
  <si>
    <t>PSEATNP15</t>
  </si>
  <si>
    <t>EPMINP15OT</t>
  </si>
  <si>
    <t>ZP26 SC trade</t>
  </si>
  <si>
    <t>PSEATSP15</t>
  </si>
  <si>
    <t>EPMISP15OT</t>
  </si>
  <si>
    <t>Puget Nob</t>
  </si>
  <si>
    <t>PX_EPMI_1055</t>
  </si>
  <si>
    <t>PSEDAMAL_B</t>
  </si>
  <si>
    <t>PX_EPMI_1049</t>
  </si>
  <si>
    <t>epe@pv</t>
  </si>
  <si>
    <t>EPEPV_B</t>
  </si>
  <si>
    <t>CRCDAMD_B</t>
  </si>
  <si>
    <t>VEADAMD_B</t>
  </si>
  <si>
    <t>Total Buys</t>
  </si>
  <si>
    <t>Paste Awards Here</t>
  </si>
  <si>
    <t>Longs Start  Here &gt;</t>
  </si>
  <si>
    <t>Portfolio</t>
  </si>
  <si>
    <t>Sum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</si>
  <si>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</si>
  <si>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</si>
  <si>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</si>
  <si>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</si>
  <si>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</si>
  <si>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</si>
  <si>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</si>
  <si>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</si>
  <si>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</si>
  <si>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</si>
  <si>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</si>
  <si>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</si>
  <si>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</si>
  <si>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</si>
  <si>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</si>
  <si>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</si>
  <si>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</si>
  <si>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</si>
  <si>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</si>
  <si>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</si>
  <si>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</si>
  <si>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</si>
  <si>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</si>
  <si>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</si>
  <si>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BFM NP15 L</t>
  </si>
  <si>
    <t>BFM SP15 L</t>
  </si>
  <si>
    <t>Shorts Start  Here &gt;</t>
  </si>
  <si>
    <t>SHORTS</t>
  </si>
  <si>
    <t>Resource Name</t>
  </si>
  <si>
    <t>Price 1</t>
  </si>
  <si>
    <t>f4cb</t>
  </si>
  <si>
    <t>Price 2</t>
  </si>
  <si>
    <t>Shape Prices</t>
  </si>
  <si>
    <t>Hours</t>
  </si>
  <si>
    <t>Q1</t>
  </si>
  <si>
    <t>Quantity 2</t>
  </si>
  <si>
    <t>Price2</t>
  </si>
  <si>
    <t>Q2</t>
  </si>
  <si>
    <t>Type</t>
  </si>
  <si>
    <t>ECON</t>
  </si>
  <si>
    <t>ZP26BUY</t>
  </si>
  <si>
    <t>California PX  PRICES</t>
  </si>
  <si>
    <t xml:space="preserve">DO NOT DELETE FORMULAS </t>
  </si>
  <si>
    <t>Hour</t>
  </si>
  <si>
    <t>UMCPDA</t>
  </si>
  <si>
    <t>Volume</t>
  </si>
  <si>
    <t>POST CONGESTION ZONAL PRICES</t>
  </si>
  <si>
    <t>INTERIM</t>
  </si>
  <si>
    <t>FINAL</t>
  </si>
  <si>
    <t>NP15</t>
  </si>
  <si>
    <t>SP15</t>
  </si>
  <si>
    <t>ZP26</t>
  </si>
  <si>
    <t>AZ3</t>
  </si>
  <si>
    <t>AZ2</t>
  </si>
  <si>
    <t>LC1</t>
  </si>
  <si>
    <t>NW1</t>
  </si>
  <si>
    <t>NW3</t>
  </si>
  <si>
    <t>NP/ZPsp/np</t>
  </si>
  <si>
    <t>path 26</t>
  </si>
  <si>
    <t>nob</t>
  </si>
  <si>
    <t>MEAD</t>
  </si>
  <si>
    <t>COB</t>
  </si>
  <si>
    <t>SYLMAR</t>
  </si>
  <si>
    <t>CASCADE</t>
  </si>
  <si>
    <t xml:space="preserve">                                                                                                                                                                                                   N/A</t>
  </si>
  <si>
    <t>Max Peak</t>
  </si>
  <si>
    <t>Peak</t>
  </si>
  <si>
    <t>PEAK</t>
  </si>
  <si>
    <t>Off-Peak</t>
  </si>
  <si>
    <t>OFF-PEAK</t>
  </si>
  <si>
    <t>Flat</t>
  </si>
  <si>
    <t>SR3</t>
  </si>
  <si>
    <t>SR2</t>
  </si>
  <si>
    <t>SF</t>
  </si>
  <si>
    <t>NW2</t>
  </si>
  <si>
    <t>NV4</t>
  </si>
  <si>
    <t>NV3</t>
  </si>
  <si>
    <t>MX</t>
  </si>
  <si>
    <t>LC3</t>
  </si>
  <si>
    <t>LC2</t>
  </si>
  <si>
    <t>LA4</t>
  </si>
  <si>
    <t>LA3</t>
  </si>
  <si>
    <t>LA2</t>
  </si>
  <si>
    <t>LA1</t>
  </si>
  <si>
    <t>II2</t>
  </si>
  <si>
    <t>II1</t>
  </si>
  <si>
    <t>HUMB</t>
  </si>
  <si>
    <t>AZ5</t>
  </si>
  <si>
    <t>&lt; Do Not Delete!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</si>
  <si>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</si>
  <si>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</si>
  <si>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</si>
  <si>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</si>
  <si>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</si>
  <si>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</si>
  <si>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</si>
  <si>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</si>
  <si>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</si>
  <si>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</si>
  <si>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</si>
  <si>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</si>
  <si>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</si>
  <si>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</si>
  <si>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</si>
  <si>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</si>
  <si>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</si>
  <si>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</si>
  <si>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</si>
  <si>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</si>
  <si>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</si>
  <si>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</si>
  <si>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</si>
  <si>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</si>
  <si>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Net</t>
  </si>
  <si>
    <t>CALPOOL</t>
  </si>
  <si>
    <t>Other Transmission</t>
  </si>
  <si>
    <t>PX buy</t>
  </si>
  <si>
    <t>PX sell</t>
  </si>
  <si>
    <t>COB TOTAL</t>
  </si>
  <si>
    <t>SUMMMIT</t>
  </si>
  <si>
    <t>SUMMIT TOTAL</t>
  </si>
  <si>
    <t>CASCADE TOTAL</t>
  </si>
  <si>
    <t>NOB</t>
  </si>
  <si>
    <t>NOB TOTAL</t>
  </si>
  <si>
    <t>PV</t>
  </si>
  <si>
    <t>PV TOTAL</t>
  </si>
  <si>
    <t>Mead</t>
  </si>
  <si>
    <t>MEAD TOTAL</t>
  </si>
  <si>
    <t>Goodrich</t>
  </si>
  <si>
    <t>SYLMAR TOTAL</t>
  </si>
  <si>
    <t>Victorville</t>
  </si>
  <si>
    <t>VICTORVILLE TOTAL</t>
  </si>
  <si>
    <t>Mirage</t>
  </si>
  <si>
    <t>MIRAGE TOTAL</t>
  </si>
  <si>
    <t>Four Corners</t>
  </si>
  <si>
    <t>.</t>
  </si>
  <si>
    <t>FOUR CORNERS TOTAL</t>
  </si>
  <si>
    <t>Tijuana</t>
  </si>
  <si>
    <t>TIJUANA TOTAL</t>
  </si>
  <si>
    <t>ALL TIES</t>
  </si>
  <si>
    <t>NP15 (ALL INPUT)</t>
  </si>
  <si>
    <t>IMPORT/EXPORT</t>
  </si>
  <si>
    <t xml:space="preserve">  COB </t>
  </si>
  <si>
    <t xml:space="preserve">  Summit </t>
  </si>
  <si>
    <t xml:space="preserve">  Cascade</t>
  </si>
  <si>
    <t xml:space="preserve">  Net NP15</t>
  </si>
  <si>
    <t>NP15 BALANCE</t>
  </si>
  <si>
    <t>NP15 Imbalance Area</t>
  </si>
  <si>
    <t xml:space="preserve">  Purchase from EPMI  (+)</t>
  </si>
  <si>
    <t xml:space="preserve">  Sale To EPMI PX  (-)</t>
  </si>
  <si>
    <t xml:space="preserve">  From ECT (Buy from Imb. Mkt (Dec Load))</t>
  </si>
  <si>
    <t xml:space="preserve">  To ECT (Sale to Imb Mkt (Inc Load))</t>
  </si>
  <si>
    <t>ZP26 (ALL INPUT)</t>
  </si>
  <si>
    <t>VACANT</t>
  </si>
  <si>
    <t xml:space="preserve">  Net ZP26</t>
  </si>
  <si>
    <t>ZP26 BALANCE</t>
  </si>
  <si>
    <t>ZP26 Imbalance Area</t>
  </si>
  <si>
    <t xml:space="preserve">  Purchase from PX  (+)</t>
  </si>
  <si>
    <t xml:space="preserve">  Sale To PX  (-)</t>
  </si>
  <si>
    <t>SP15 (ALL INPUT)</t>
  </si>
  <si>
    <t xml:space="preserve">  NOB </t>
  </si>
  <si>
    <t xml:space="preserve">  PV </t>
  </si>
  <si>
    <t xml:space="preserve">  MEAD </t>
  </si>
  <si>
    <t xml:space="preserve">  Goodrich</t>
  </si>
  <si>
    <t xml:space="preserve"> Victorville</t>
  </si>
  <si>
    <t xml:space="preserve">  Mirage </t>
  </si>
  <si>
    <t xml:space="preserve">  Four Corners </t>
  </si>
  <si>
    <t xml:space="preserve">  Tijuana </t>
  </si>
  <si>
    <t xml:space="preserve">  Net SP15</t>
  </si>
  <si>
    <t>SP15 BALANCE</t>
  </si>
  <si>
    <t>SP15 Imbalance Area</t>
  </si>
  <si>
    <t>GRAND TOTAL</t>
  </si>
  <si>
    <t>Initial Bid To PX</t>
  </si>
  <si>
    <t xml:space="preserve">  COB</t>
  </si>
  <si>
    <t xml:space="preserve">  NOB</t>
  </si>
  <si>
    <t xml:space="preserve">  SYLMAR AC</t>
  </si>
  <si>
    <t xml:space="preserve">  FOUR CORNERS</t>
  </si>
  <si>
    <t xml:space="preserve">  MEAD 230</t>
  </si>
  <si>
    <t xml:space="preserve">  PV</t>
  </si>
  <si>
    <t xml:space="preserve">  TIJUANA</t>
  </si>
  <si>
    <t xml:space="preserve">  NP15</t>
  </si>
  <si>
    <t xml:space="preserve">  SP15</t>
  </si>
  <si>
    <t>PX Supply Bids</t>
  </si>
  <si>
    <t>Peak Price:</t>
  </si>
  <si>
    <t>Off Price</t>
  </si>
  <si>
    <t>P1</t>
  </si>
  <si>
    <t>COB NW</t>
  </si>
  <si>
    <t>P2</t>
  </si>
  <si>
    <t>PV SW</t>
  </si>
  <si>
    <t>P3</t>
  </si>
  <si>
    <t>Q3</t>
  </si>
  <si>
    <t>P4</t>
  </si>
  <si>
    <t>Q4</t>
  </si>
  <si>
    <t>P5</t>
  </si>
  <si>
    <t>Q5</t>
  </si>
  <si>
    <t>P6</t>
  </si>
  <si>
    <t>Q6</t>
  </si>
  <si>
    <t>P7</t>
  </si>
  <si>
    <t>Q7</t>
  </si>
  <si>
    <t>Initial Bid From PX</t>
  </si>
  <si>
    <t>TIJUANA</t>
  </si>
  <si>
    <t>PX Demand Bids</t>
  </si>
  <si>
    <t>CounterParty</t>
  </si>
  <si>
    <t>PX - Purchase</t>
  </si>
  <si>
    <t>PX - Sale</t>
  </si>
  <si>
    <t>CA Imbalance - Purchase (Decrease Load)</t>
  </si>
  <si>
    <t>CA Imbalance - Sale (Increase Load)</t>
  </si>
  <si>
    <t>Generation</t>
  </si>
  <si>
    <t>EES</t>
  </si>
  <si>
    <t>EES Sell less</t>
  </si>
  <si>
    <t>Load3</t>
  </si>
  <si>
    <t>Sale to EES at DJ Index</t>
  </si>
  <si>
    <t>Sale to ees at Fixed + 10</t>
  </si>
  <si>
    <t>Load6</t>
  </si>
  <si>
    <t>Load7</t>
  </si>
  <si>
    <t>Load8</t>
  </si>
  <si>
    <t>Load9</t>
  </si>
  <si>
    <t>Load10</t>
  </si>
  <si>
    <t>SC Customer3</t>
  </si>
  <si>
    <t>SC Customer4</t>
  </si>
  <si>
    <t>SC Customer5</t>
  </si>
  <si>
    <t>Daily Trades</t>
  </si>
  <si>
    <t>Line Losses</t>
  </si>
  <si>
    <t>Turlock Offset 3/11 - 3/31</t>
  </si>
  <si>
    <t>cdwr offset</t>
  </si>
  <si>
    <t xml:space="preserve">  </t>
  </si>
  <si>
    <t>ees</t>
  </si>
  <si>
    <t>wesco</t>
  </si>
  <si>
    <t>scem</t>
  </si>
  <si>
    <t>Other NP15 Trade</t>
  </si>
  <si>
    <t>Total NP15</t>
  </si>
  <si>
    <t>LastModified</t>
  </si>
  <si>
    <t>CalendarDate</t>
  </si>
  <si>
    <t>StartDate</t>
  </si>
  <si>
    <t>EndDate</t>
  </si>
  <si>
    <t>PeerID</t>
  </si>
  <si>
    <t>LegID</t>
  </si>
  <si>
    <t>StripID</t>
  </si>
  <si>
    <t>ALLEGHENEN</t>
  </si>
  <si>
    <t>AMERELECPO</t>
  </si>
  <si>
    <t>AVISTAENE</t>
  </si>
  <si>
    <t>BPENERGYCO</t>
  </si>
  <si>
    <t>CALPINEENE</t>
  </si>
  <si>
    <t>CORAL</t>
  </si>
  <si>
    <t>DUKEENETRA</t>
  </si>
  <si>
    <t>DYPMI</t>
  </si>
  <si>
    <t>EASTBAYMUN</t>
  </si>
  <si>
    <t>EESI</t>
  </si>
  <si>
    <t>EPME</t>
  </si>
  <si>
    <t>EPMICALPOO</t>
  </si>
  <si>
    <t>FPLENEPOW</t>
  </si>
  <si>
    <t>IDACORPENE</t>
  </si>
  <si>
    <t>MID</t>
  </si>
  <si>
    <t>MSCAPGP</t>
  </si>
  <si>
    <t>NCPA</t>
  </si>
  <si>
    <t>NRGPOWMAR</t>
  </si>
  <si>
    <t xml:space="preserve">PACIFICOPO         </t>
  </si>
  <si>
    <t>PGET</t>
  </si>
  <si>
    <t>SCEM</t>
  </si>
  <si>
    <t>SEMP</t>
  </si>
  <si>
    <t>SIERRAPACHOL</t>
  </si>
  <si>
    <t>SNCL</t>
  </si>
  <si>
    <t>TRANSALT</t>
  </si>
  <si>
    <t>UNKNOWN</t>
  </si>
  <si>
    <t>WESCO</t>
  </si>
  <si>
    <t>AQUILACORP</t>
  </si>
  <si>
    <t>AZUSA</t>
  </si>
  <si>
    <t>CITYROS</t>
  </si>
  <si>
    <t>CITYSHALAK</t>
  </si>
  <si>
    <t>CONSTELLPO</t>
  </si>
  <si>
    <t xml:space="preserve">Add </t>
  </si>
  <si>
    <t>EDISONMISM</t>
  </si>
  <si>
    <t>ENRONENEMA</t>
  </si>
  <si>
    <t>HAFSLUNDEN</t>
  </si>
  <si>
    <t>MIECO</t>
  </si>
  <si>
    <t>Load2</t>
  </si>
  <si>
    <t>Load4</t>
  </si>
  <si>
    <t>Load5</t>
  </si>
  <si>
    <t>SC Customer1</t>
  </si>
  <si>
    <t>SC Customer2</t>
  </si>
  <si>
    <t>Other ZP26</t>
  </si>
  <si>
    <t>Total ZP26</t>
  </si>
  <si>
    <t>ZP26 T1 Detail</t>
  </si>
  <si>
    <t>&lt; Hour &gt;</t>
  </si>
  <si>
    <t>ZP26 All Detail</t>
  </si>
  <si>
    <t>EES2 LOAD(SELL MORE TO EES)</t>
  </si>
  <si>
    <t>EES2 LOAD(SELL LESS TO EES)</t>
  </si>
  <si>
    <t>CALLAWAY(EES TERM DEAL)</t>
  </si>
  <si>
    <t>Other SP15 Trade</t>
  </si>
  <si>
    <t>Total SP15</t>
  </si>
  <si>
    <t>ATLANTICRI</t>
  </si>
  <si>
    <t>CERS</t>
  </si>
  <si>
    <t>CITYBAN</t>
  </si>
  <si>
    <t>CITYRIVERS</t>
  </si>
  <si>
    <t>EXELONGENC</t>
  </si>
  <si>
    <t>MERCHANTEN</t>
  </si>
  <si>
    <t>METROPOLWA</t>
  </si>
  <si>
    <t>Min Price</t>
  </si>
  <si>
    <t>Max Price</t>
  </si>
  <si>
    <t>Price Offset</t>
  </si>
  <si>
    <t>Supply</t>
  </si>
  <si>
    <t>Bid Input</t>
  </si>
  <si>
    <t>P8</t>
  </si>
  <si>
    <t>Q8</t>
  </si>
  <si>
    <t>Total Q</t>
  </si>
  <si>
    <t>HE25</t>
  </si>
  <si>
    <t>Generated PX Bids -- SUPPLY</t>
  </si>
  <si>
    <t>P9</t>
  </si>
  <si>
    <t>Q9</t>
  </si>
  <si>
    <t>P10</t>
  </si>
  <si>
    <t>Q10</t>
  </si>
  <si>
    <t>P11</t>
  </si>
  <si>
    <t>Q11</t>
  </si>
  <si>
    <t>P12</t>
  </si>
  <si>
    <t>Q12</t>
  </si>
  <si>
    <t>P13</t>
  </si>
  <si>
    <t>Q13</t>
  </si>
  <si>
    <t>P14</t>
  </si>
  <si>
    <t>Q14</t>
  </si>
  <si>
    <t>P15</t>
  </si>
  <si>
    <t>Q15</t>
  </si>
  <si>
    <t>P16</t>
  </si>
  <si>
    <t>Q16</t>
  </si>
  <si>
    <t>Accepted Volumes</t>
  </si>
  <si>
    <t>MCP</t>
  </si>
  <si>
    <t>Demand</t>
  </si>
  <si>
    <t>Generated PX Bids -- DEMAND</t>
  </si>
  <si>
    <t>Reported Load (-)</t>
  </si>
  <si>
    <t>Enpower EESI</t>
  </si>
  <si>
    <t>Enpower ENRONENEMA</t>
  </si>
  <si>
    <t>SCTrade</t>
  </si>
  <si>
    <t xml:space="preserve">Enpower PG&amp;EENESER          </t>
  </si>
  <si>
    <t>MALIN_5_RNDMTN</t>
  </si>
  <si>
    <t>IMPORT - PX</t>
  </si>
  <si>
    <t>Market</t>
  </si>
  <si>
    <t>TiePoint</t>
  </si>
  <si>
    <t>ServiceCounterParty</t>
  </si>
  <si>
    <t>Totals</t>
  </si>
  <si>
    <t>IMPORT - EPMICALPOOL</t>
  </si>
  <si>
    <t>SYLMAR_2_NOB</t>
  </si>
  <si>
    <t>MEAD_2_WALC</t>
  </si>
  <si>
    <t>CAPJAK_5_OLINDA</t>
  </si>
  <si>
    <t>FCORNR_5_PSUEDO</t>
  </si>
  <si>
    <t>NP15CounterParty1</t>
  </si>
  <si>
    <t>Note</t>
  </si>
  <si>
    <t>NP15CounterParty2</t>
  </si>
  <si>
    <t>NP15CounterParty3</t>
  </si>
  <si>
    <t>NP15CounterParty4</t>
  </si>
  <si>
    <t>NP15CounterParty5</t>
  </si>
  <si>
    <t>NP15CounterParty6</t>
  </si>
  <si>
    <t>NP15CounterParty7</t>
  </si>
  <si>
    <t>NP15CounterParty8</t>
  </si>
  <si>
    <t>NP15CounterParty9</t>
  </si>
  <si>
    <t>NP15CounterParty10</t>
  </si>
  <si>
    <t>SP15CounterParty1</t>
  </si>
  <si>
    <t>EPMI</t>
  </si>
  <si>
    <t>SP15CounterParty2</t>
  </si>
  <si>
    <t>SP15CounterParty3</t>
  </si>
  <si>
    <t>SP15CounterParty4</t>
  </si>
  <si>
    <t>SP15CounterParty5</t>
  </si>
  <si>
    <t>SP15CounterParty6</t>
  </si>
  <si>
    <t>SP15CounterParty7</t>
  </si>
  <si>
    <t>SP15CounterParty8</t>
  </si>
  <si>
    <t>SP15CounterParty9</t>
  </si>
  <si>
    <t>SP15CounterParty10</t>
  </si>
  <si>
    <t>ZP26CounterParty1</t>
  </si>
  <si>
    <t>ZP26CounterParty2</t>
  </si>
  <si>
    <t>ZP26CounterParty3</t>
  </si>
  <si>
    <t>ZP26CounterParty4</t>
  </si>
  <si>
    <t>ZP26CounterParty5</t>
  </si>
  <si>
    <t>ZP26CounterParty6</t>
  </si>
  <si>
    <t>ZP26CounterParty7</t>
  </si>
  <si>
    <t>ZP26CounterParty8</t>
  </si>
  <si>
    <t>ZP26CounterParty9</t>
  </si>
  <si>
    <t>ZP26CounterParty10</t>
  </si>
  <si>
    <t>Avista</t>
  </si>
  <si>
    <t>Buy</t>
  </si>
  <si>
    <t>Sell</t>
  </si>
  <si>
    <t>StatOil(CPSC)</t>
  </si>
  <si>
    <t>AQUILA</t>
  </si>
  <si>
    <t>AVISTA</t>
  </si>
  <si>
    <t>DETM</t>
  </si>
  <si>
    <t>APS1</t>
  </si>
  <si>
    <t>Mieco</t>
  </si>
  <si>
    <t>Wesco</t>
  </si>
  <si>
    <t>El Paso Merch Ene.</t>
  </si>
  <si>
    <t>PGET(PETP)</t>
  </si>
  <si>
    <t>Morgan(PPLM)</t>
  </si>
  <si>
    <t>Reliant(NES1)</t>
  </si>
  <si>
    <r>
      <t xml:space="preserve">Database Settings - Do </t>
    </r>
    <r>
      <rPr>
        <b/>
        <sz val="10"/>
        <color indexed="10"/>
        <rFont val="Arial"/>
        <family val="2"/>
      </rPr>
      <t>NOT</t>
    </r>
    <r>
      <rPr>
        <b/>
        <sz val="10"/>
        <rFont val="Arial"/>
        <family val="2"/>
      </rPr>
      <t xml:space="preserve"> Touch!</t>
    </r>
  </si>
  <si>
    <t>Server:</t>
  </si>
  <si>
    <t>NAPDX-CALSQL1</t>
  </si>
  <si>
    <t>Database:</t>
  </si>
  <si>
    <t>SCHEDULING</t>
  </si>
  <si>
    <t>TiePoint Template - Do Not Delete!</t>
  </si>
  <si>
    <t>Do NOT Touch!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</si>
  <si>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</si>
  <si>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</si>
  <si>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</si>
  <si>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</si>
  <si>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</si>
  <si>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</si>
  <si>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</si>
  <si>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</si>
  <si>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</si>
  <si>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Use Path15</t>
  </si>
  <si>
    <t>Use Path26</t>
  </si>
  <si>
    <t>Min Flow</t>
  </si>
  <si>
    <t>Max Flow</t>
  </si>
  <si>
    <t>AXIAENELP</t>
  </si>
  <si>
    <t>EESI: AUTOMATEPO</t>
  </si>
  <si>
    <t>RiverSide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</si>
</sst>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0_);[Red]\(0.00\);;"/>
    <numFmt numFmtId="168" formatCode="_(* #,##0.0_);_(* \(#,##0.0\);_(* &quot;-&quot;??_);_(@_)"/>
    <numFmt numFmtId="169" formatCode="0.0"/>
    <numFmt numFmtId="170" formatCode="mmmm\ d\,\ yyyy"/>
    <numFmt numFmtId="171" formatCode="&quot;$&quot;#,##0.00"/>
    <numFmt numFmtId="172" formatCode="0.00_);[Red]\(0.00\)"/>
    <numFmt numFmtId="173" formatCode="#,##0.0"/>
    <numFmt numFmtId="174" formatCode="0_);[Red]\(0\)"/>
    <numFmt numFmtId="175" formatCode="mm/dd/yy"/>
    <numFmt numFmtId="176" formatCode="0.0_);[Red]\(0.0\)"/>
    <numFmt numFmtId="177" formatCode="_(* #,##0_);_(* \(#,##0\);_(* &quot;-&quot;??_);_(@_)"/>
  </numFmts>
  <fonts count="57" x14ac:knownFonts="1">
    <font>
      <sz val="10"/>
      <name val="Arial"/>
    </font>
    <font>
      <sz val="10"/>
      <name val="Arial"/>
    </font>
    <font>
      <sz val="10"/>
      <color indexed="14"/>
      <name val="Arial"/>
      <family val="2"/>
    </font>
    <font>
      <b/>
      <sz val="10"/>
      <name val="Arial"/>
      <family val="2"/>
    </font>
    <font>
      <b/>
      <sz val="20"/>
      <color indexed="12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b/>
      <sz val="14"/>
      <color indexed="10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b/>
      <sz val="10"/>
      <color indexed="14"/>
      <name val="Arial"/>
      <family val="2"/>
    </font>
    <font>
      <sz val="12"/>
      <name val="MS Sans Serif"/>
      <family val="2"/>
    </font>
    <font>
      <b/>
      <i/>
      <sz val="72"/>
      <color indexed="12"/>
      <name val="Times New Roman"/>
      <family val="1"/>
    </font>
    <font>
      <b/>
      <sz val="12"/>
      <color indexed="12"/>
      <name val="Arial"/>
      <family val="2"/>
    </font>
    <font>
      <b/>
      <i/>
      <u/>
      <sz val="16"/>
      <color indexed="8"/>
      <name val="Arial"/>
      <family val="2"/>
    </font>
    <font>
      <b/>
      <i/>
      <sz val="16"/>
      <color indexed="8"/>
      <name val="Arial"/>
      <family val="2"/>
    </font>
    <font>
      <b/>
      <sz val="18"/>
      <color indexed="8"/>
      <name val="Arial"/>
      <family val="2"/>
    </font>
    <font>
      <b/>
      <sz val="14"/>
      <color indexed="8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u/>
      <sz val="12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1"/>
      <color indexed="9"/>
      <name val="Arial"/>
      <family val="2"/>
    </font>
    <font>
      <sz val="11"/>
      <color indexed="12"/>
      <name val="Arial"/>
      <family val="2"/>
    </font>
    <font>
      <b/>
      <sz val="12"/>
      <color indexed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20"/>
      <color indexed="2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12"/>
      <color indexed="59"/>
      <name val="Arial"/>
      <family val="2"/>
    </font>
    <font>
      <sz val="12"/>
      <color indexed="10"/>
      <name val="Arial"/>
    </font>
    <font>
      <sz val="18"/>
      <color indexed="12"/>
      <name val="Arial"/>
      <family val="2"/>
    </font>
    <font>
      <b/>
      <i/>
      <sz val="24"/>
      <color indexed="22"/>
      <name val="Times New Roman"/>
      <family val="1"/>
    </font>
    <font>
      <b/>
      <sz val="20"/>
      <name val="Arial"/>
      <family val="2"/>
    </font>
    <font>
      <sz val="14"/>
      <color indexed="10"/>
      <name val="Arial"/>
    </font>
    <font>
      <sz val="14"/>
      <color indexed="10"/>
      <name val="Times New Roman"/>
      <family val="1"/>
    </font>
    <font>
      <b/>
      <sz val="10"/>
      <color indexed="12"/>
      <name val="Times New Roman"/>
      <family val="1"/>
    </font>
    <font>
      <b/>
      <i/>
      <sz val="8"/>
      <color indexed="20"/>
      <name val="Times New Roman"/>
      <family val="1"/>
    </font>
    <font>
      <u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505">
    <xf numFmtId="0" fontId="0" fillId="0" borderId="0" xfId="0"/>
    <xf numFmtId="0" fontId="3" fillId="0" borderId="0" xfId="0" applyFont="1"/>
    <xf numFmtId="15" fontId="3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2" xfId="0" applyFill="1" applyBorder="1"/>
    <xf numFmtId="0" fontId="0" fillId="2" borderId="0" xfId="0" applyFill="1"/>
    <xf numFmtId="0" fontId="3" fillId="2" borderId="0" xfId="0" applyFont="1" applyFill="1" applyAlignment="1">
      <alignment wrapText="1"/>
    </xf>
    <xf numFmtId="0" fontId="6" fillId="0" borderId="0" xfId="0" applyFont="1"/>
    <xf numFmtId="0" fontId="6" fillId="0" borderId="2" xfId="0" applyFont="1" applyBorder="1"/>
    <xf numFmtId="0" fontId="7" fillId="0" borderId="0" xfId="0" applyFont="1"/>
    <xf numFmtId="0" fontId="7" fillId="0" borderId="2" xfId="0" applyFont="1" applyBorder="1" applyAlignment="1">
      <alignment horizontal="center"/>
    </xf>
    <xf numFmtId="0" fontId="6" fillId="0" borderId="3" xfId="0" applyFont="1" applyBorder="1"/>
    <xf numFmtId="0" fontId="7" fillId="0" borderId="3" xfId="0" applyFont="1" applyBorder="1" applyAlignment="1">
      <alignment horizontal="center"/>
    </xf>
    <xf numFmtId="0" fontId="6" fillId="2" borderId="0" xfId="0" applyFont="1" applyFill="1"/>
    <xf numFmtId="0" fontId="8" fillId="0" borderId="4" xfId="0" applyFont="1" applyBorder="1"/>
    <xf numFmtId="0" fontId="6" fillId="0" borderId="5" xfId="0" applyFont="1" applyBorder="1"/>
    <xf numFmtId="0" fontId="7" fillId="0" borderId="6" xfId="0" applyFont="1" applyBorder="1" applyAlignment="1">
      <alignment horizontal="center"/>
    </xf>
    <xf numFmtId="0" fontId="9" fillId="0" borderId="0" xfId="0" applyFont="1"/>
    <xf numFmtId="0" fontId="9" fillId="0" borderId="7" xfId="0" applyFont="1" applyBorder="1"/>
    <xf numFmtId="0" fontId="7" fillId="0" borderId="8" xfId="0" applyFont="1" applyBorder="1" applyAlignment="1">
      <alignment horizontal="center"/>
    </xf>
    <xf numFmtId="0" fontId="10" fillId="0" borderId="0" xfId="0" applyFont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7" fillId="0" borderId="11" xfId="0" applyFont="1" applyBorder="1" applyAlignment="1">
      <alignment horizontal="center"/>
    </xf>
    <xf numFmtId="0" fontId="11" fillId="0" borderId="0" xfId="0" applyFont="1"/>
    <xf numFmtId="0" fontId="3" fillId="2" borderId="2" xfId="0" applyFont="1" applyFill="1" applyBorder="1"/>
    <xf numFmtId="0" fontId="12" fillId="0" borderId="0" xfId="0" applyFont="1"/>
    <xf numFmtId="0" fontId="12" fillId="0" borderId="2" xfId="0" applyFont="1" applyBorder="1"/>
    <xf numFmtId="0" fontId="10" fillId="0" borderId="12" xfId="0" applyFont="1" applyBorder="1"/>
    <xf numFmtId="0" fontId="3" fillId="0" borderId="13" xfId="0" applyFont="1" applyBorder="1" applyAlignment="1">
      <alignment horizontal="right"/>
    </xf>
    <xf numFmtId="0" fontId="3" fillId="2" borderId="13" xfId="0" applyFont="1" applyFill="1" applyBorder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12" fillId="2" borderId="0" xfId="0" applyFont="1" applyFill="1"/>
    <xf numFmtId="0" fontId="0" fillId="0" borderId="3" xfId="0" applyBorder="1"/>
    <xf numFmtId="0" fontId="5" fillId="0" borderId="3" xfId="0" applyFont="1" applyBorder="1" applyAlignment="1">
      <alignment horizontal="center"/>
    </xf>
    <xf numFmtId="0" fontId="13" fillId="2" borderId="14" xfId="0" applyFont="1" applyFill="1" applyBorder="1"/>
    <xf numFmtId="0" fontId="3" fillId="2" borderId="5" xfId="0" applyFont="1" applyFill="1" applyBorder="1"/>
    <xf numFmtId="0" fontId="5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4" fillId="0" borderId="0" xfId="0" applyFont="1"/>
    <xf numFmtId="0" fontId="15" fillId="0" borderId="0" xfId="0" applyFont="1"/>
    <xf numFmtId="0" fontId="15" fillId="0" borderId="2" xfId="0" applyFont="1" applyBorder="1"/>
    <xf numFmtId="0" fontId="9" fillId="2" borderId="0" xfId="0" applyFont="1" applyFill="1"/>
    <xf numFmtId="0" fontId="3" fillId="3" borderId="2" xfId="0" applyFont="1" applyFill="1" applyBorder="1" applyAlignment="1">
      <alignment horizontal="center"/>
    </xf>
    <xf numFmtId="0" fontId="0" fillId="0" borderId="2" xfId="0" quotePrefix="1" applyBorder="1"/>
    <xf numFmtId="0" fontId="16" fillId="2" borderId="17" xfId="4" applyFont="1" applyFill="1" applyBorder="1" applyAlignment="1">
      <alignment horizontal="center"/>
    </xf>
    <xf numFmtId="0" fontId="16" fillId="2" borderId="13" xfId="4" applyFont="1" applyFill="1" applyBorder="1" applyAlignment="1">
      <alignment horizontal="center"/>
    </xf>
    <xf numFmtId="0" fontId="17" fillId="0" borderId="0" xfId="4" applyFont="1"/>
    <xf numFmtId="0" fontId="16" fillId="4" borderId="0" xfId="4" applyFont="1" applyFill="1" applyAlignment="1">
      <alignment horizontal="center"/>
    </xf>
    <xf numFmtId="2" fontId="16" fillId="4" borderId="0" xfId="4" applyNumberFormat="1" applyFont="1" applyFill="1" applyAlignment="1">
      <alignment horizontal="right"/>
    </xf>
    <xf numFmtId="2" fontId="16" fillId="0" borderId="0" xfId="4" applyNumberFormat="1" applyFont="1" applyAlignment="1">
      <alignment horizontal="right"/>
    </xf>
    <xf numFmtId="0" fontId="16" fillId="4" borderId="18" xfId="4" applyFont="1" applyFill="1" applyBorder="1"/>
    <xf numFmtId="167" fontId="17" fillId="0" borderId="0" xfId="4" applyNumberFormat="1" applyFont="1" applyAlignment="1">
      <alignment horizontal="center"/>
    </xf>
    <xf numFmtId="43" fontId="0" fillId="5" borderId="19" xfId="1" applyFill="1" applyBorder="1"/>
    <xf numFmtId="1" fontId="0" fillId="5" borderId="5" xfId="0" applyNumberFormat="1" applyFill="1" applyBorder="1"/>
    <xf numFmtId="168" fontId="0" fillId="5" borderId="5" xfId="1" applyNumberFormat="1" applyFill="1" applyBorder="1"/>
    <xf numFmtId="1" fontId="0" fillId="5" borderId="20" xfId="0" applyNumberFormat="1" applyFill="1" applyBorder="1"/>
    <xf numFmtId="1" fontId="0" fillId="0" borderId="0" xfId="0" applyNumberFormat="1"/>
    <xf numFmtId="0" fontId="16" fillId="0" borderId="21" xfId="4" applyFont="1" applyBorder="1"/>
    <xf numFmtId="0" fontId="16" fillId="0" borderId="22" xfId="4" applyFont="1" applyBorder="1"/>
    <xf numFmtId="0" fontId="17" fillId="0" borderId="0" xfId="4" applyFont="1" applyAlignment="1">
      <alignment horizontal="center"/>
    </xf>
    <xf numFmtId="0" fontId="17" fillId="0" borderId="23" xfId="4" applyFont="1" applyBorder="1"/>
    <xf numFmtId="0" fontId="17" fillId="0" borderId="24" xfId="4" applyFont="1" applyBorder="1"/>
    <xf numFmtId="0" fontId="17" fillId="2" borderId="24" xfId="4" applyFont="1" applyFill="1" applyBorder="1"/>
    <xf numFmtId="0" fontId="16" fillId="0" borderId="24" xfId="4" applyFont="1" applyBorder="1"/>
    <xf numFmtId="0" fontId="16" fillId="2" borderId="24" xfId="4" applyFont="1" applyFill="1" applyBorder="1"/>
    <xf numFmtId="0" fontId="17" fillId="0" borderId="25" xfId="4" applyFont="1" applyBorder="1"/>
    <xf numFmtId="0" fontId="17" fillId="0" borderId="0" xfId="4" applyFont="1" applyBorder="1"/>
    <xf numFmtId="0" fontId="16" fillId="0" borderId="18" xfId="4" applyFont="1" applyBorder="1"/>
    <xf numFmtId="0" fontId="17" fillId="5" borderId="26" xfId="4" applyFont="1" applyFill="1" applyBorder="1"/>
    <xf numFmtId="0" fontId="17" fillId="5" borderId="27" xfId="4" applyFont="1" applyFill="1" applyBorder="1"/>
    <xf numFmtId="0" fontId="17" fillId="5" borderId="28" xfId="4" applyFont="1" applyFill="1" applyBorder="1"/>
    <xf numFmtId="4" fontId="0" fillId="0" borderId="0" xfId="0" applyNumberFormat="1"/>
    <xf numFmtId="0" fontId="16" fillId="2" borderId="25" xfId="4" applyFont="1" applyFill="1" applyBorder="1"/>
    <xf numFmtId="0" fontId="18" fillId="2" borderId="29" xfId="0" applyFont="1" applyFill="1" applyBorder="1"/>
    <xf numFmtId="0" fontId="17" fillId="0" borderId="26" xfId="4" applyFont="1" applyBorder="1"/>
    <xf numFmtId="0" fontId="17" fillId="0" borderId="27" xfId="4" applyFont="1" applyBorder="1"/>
    <xf numFmtId="0" fontId="17" fillId="0" borderId="28" xfId="4" applyFont="1" applyBorder="1"/>
    <xf numFmtId="0" fontId="17" fillId="0" borderId="30" xfId="4" applyFont="1" applyBorder="1"/>
    <xf numFmtId="0" fontId="17" fillId="0" borderId="31" xfId="4" applyFont="1" applyBorder="1"/>
    <xf numFmtId="0" fontId="17" fillId="0" borderId="32" xfId="4" applyFont="1" applyBorder="1"/>
    <xf numFmtId="0" fontId="17" fillId="0" borderId="33" xfId="4" applyFont="1" applyBorder="1"/>
    <xf numFmtId="0" fontId="17" fillId="0" borderId="34" xfId="4" applyFont="1" applyBorder="1"/>
    <xf numFmtId="0" fontId="17" fillId="0" borderId="35" xfId="4" applyFont="1" applyBorder="1"/>
    <xf numFmtId="0" fontId="16" fillId="2" borderId="30" xfId="4" applyFont="1" applyFill="1" applyBorder="1"/>
    <xf numFmtId="0" fontId="16" fillId="2" borderId="31" xfId="4" applyFont="1" applyFill="1" applyBorder="1"/>
    <xf numFmtId="4" fontId="16" fillId="2" borderId="31" xfId="4" applyNumberFormat="1" applyFont="1" applyFill="1" applyBorder="1"/>
    <xf numFmtId="0" fontId="16" fillId="2" borderId="32" xfId="4" applyFont="1" applyFill="1" applyBorder="1"/>
    <xf numFmtId="0" fontId="19" fillId="0" borderId="34" xfId="4" applyFont="1" applyBorder="1"/>
    <xf numFmtId="0" fontId="20" fillId="0" borderId="34" xfId="4" applyFont="1" applyBorder="1"/>
    <xf numFmtId="0" fontId="19" fillId="0" borderId="35" xfId="4" applyFont="1" applyBorder="1"/>
    <xf numFmtId="0" fontId="18" fillId="6" borderId="29" xfId="0" applyFont="1" applyFill="1" applyBorder="1"/>
    <xf numFmtId="0" fontId="16" fillId="6" borderId="17" xfId="4" applyFont="1" applyFill="1" applyBorder="1" applyAlignment="1">
      <alignment horizontal="center"/>
    </xf>
    <xf numFmtId="0" fontId="16" fillId="6" borderId="13" xfId="4" applyFont="1" applyFill="1" applyBorder="1" applyAlignment="1">
      <alignment horizontal="center"/>
    </xf>
    <xf numFmtId="0" fontId="0" fillId="0" borderId="19" xfId="0" applyBorder="1"/>
    <xf numFmtId="0" fontId="0" fillId="0" borderId="5" xfId="0" applyBorder="1"/>
    <xf numFmtId="0" fontId="0" fillId="0" borderId="20" xfId="0" applyBorder="1"/>
    <xf numFmtId="0" fontId="10" fillId="6" borderId="36" xfId="4" applyFont="1" applyFill="1" applyBorder="1"/>
    <xf numFmtId="0" fontId="10" fillId="6" borderId="37" xfId="4" applyFont="1" applyFill="1" applyBorder="1"/>
    <xf numFmtId="0" fontId="3" fillId="6" borderId="37" xfId="4" applyFont="1" applyFill="1" applyBorder="1"/>
    <xf numFmtId="0" fontId="10" fillId="6" borderId="38" xfId="4" applyFont="1" applyFill="1" applyBorder="1"/>
    <xf numFmtId="0" fontId="16" fillId="0" borderId="34" xfId="4" applyFont="1" applyBorder="1"/>
    <xf numFmtId="0" fontId="21" fillId="0" borderId="34" xfId="4" applyFont="1" applyBorder="1"/>
    <xf numFmtId="0" fontId="22" fillId="0" borderId="34" xfId="4" applyFont="1" applyBorder="1"/>
    <xf numFmtId="0" fontId="23" fillId="0" borderId="34" xfId="4" applyFont="1" applyBorder="1"/>
    <xf numFmtId="0" fontId="21" fillId="0" borderId="0" xfId="0" applyFont="1"/>
    <xf numFmtId="0" fontId="24" fillId="0" borderId="0" xfId="4" applyFont="1" applyProtection="1">
      <protection locked="0"/>
    </xf>
    <xf numFmtId="0" fontId="3" fillId="2" borderId="19" xfId="0" applyFont="1" applyFill="1" applyBorder="1"/>
    <xf numFmtId="0" fontId="0" fillId="2" borderId="20" xfId="0" applyFill="1" applyBorder="1"/>
    <xf numFmtId="0" fontId="3" fillId="2" borderId="39" xfId="0" applyFont="1" applyFill="1" applyBorder="1"/>
    <xf numFmtId="0" fontId="3" fillId="2" borderId="10" xfId="0" applyFont="1" applyFill="1" applyBorder="1"/>
    <xf numFmtId="0" fontId="0" fillId="2" borderId="35" xfId="0" applyFill="1" applyBorder="1"/>
    <xf numFmtId="9" fontId="0" fillId="0" borderId="0" xfId="5"/>
    <xf numFmtId="0" fontId="0" fillId="7" borderId="40" xfId="0" applyFill="1" applyBorder="1" applyAlignment="1">
      <alignment wrapText="1"/>
    </xf>
    <xf numFmtId="0" fontId="0" fillId="7" borderId="41" xfId="0" applyFill="1" applyBorder="1"/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42" xfId="4" applyFont="1" applyBorder="1" applyAlignment="1" applyProtection="1">
      <alignment horizontal="center"/>
      <protection locked="0"/>
    </xf>
    <xf numFmtId="0" fontId="16" fillId="0" borderId="43" xfId="4" applyFont="1" applyBorder="1" applyAlignment="1" applyProtection="1">
      <alignment horizontal="center"/>
      <protection locked="0"/>
    </xf>
    <xf numFmtId="0" fontId="0" fillId="7" borderId="44" xfId="0" applyFill="1" applyBorder="1" applyAlignment="1">
      <alignment horizontal="left"/>
    </xf>
    <xf numFmtId="0" fontId="0" fillId="0" borderId="41" xfId="0" applyBorder="1" applyAlignment="1">
      <alignment horizontal="center"/>
    </xf>
    <xf numFmtId="0" fontId="0" fillId="2" borderId="45" xfId="0" applyFill="1" applyBorder="1"/>
    <xf numFmtId="2" fontId="10" fillId="2" borderId="45" xfId="0" applyNumberFormat="1" applyFont="1" applyFill="1" applyBorder="1" applyAlignment="1">
      <alignment horizontal="right"/>
    </xf>
    <xf numFmtId="0" fontId="25" fillId="7" borderId="41" xfId="0" applyFont="1" applyFill="1" applyBorder="1" applyAlignment="1">
      <alignment horizontal="left"/>
    </xf>
    <xf numFmtId="0" fontId="0" fillId="0" borderId="46" xfId="0" applyBorder="1"/>
    <xf numFmtId="0" fontId="0" fillId="0" borderId="41" xfId="0" applyBorder="1"/>
    <xf numFmtId="0" fontId="0" fillId="2" borderId="41" xfId="0" applyFill="1" applyBorder="1" applyAlignment="1">
      <alignment horizontal="center"/>
    </xf>
    <xf numFmtId="0" fontId="0" fillId="0" borderId="47" xfId="0" applyBorder="1"/>
    <xf numFmtId="0" fontId="0" fillId="0" borderId="45" xfId="0" applyBorder="1"/>
    <xf numFmtId="0" fontId="0" fillId="8" borderId="45" xfId="0" applyFill="1" applyBorder="1"/>
    <xf numFmtId="2" fontId="10" fillId="8" borderId="45" xfId="0" applyNumberFormat="1" applyFont="1" applyFill="1" applyBorder="1" applyAlignment="1">
      <alignment horizontal="right"/>
    </xf>
    <xf numFmtId="0" fontId="0" fillId="8" borderId="0" xfId="0" applyFill="1"/>
    <xf numFmtId="0" fontId="0" fillId="8" borderId="47" xfId="0" applyFill="1" applyBorder="1"/>
    <xf numFmtId="2" fontId="0" fillId="2" borderId="45" xfId="0" applyNumberFormat="1" applyFill="1" applyBorder="1"/>
    <xf numFmtId="4" fontId="0" fillId="0" borderId="47" xfId="0" applyNumberFormat="1" applyBorder="1"/>
    <xf numFmtId="0" fontId="0" fillId="8" borderId="41" xfId="0" applyFill="1" applyBorder="1"/>
    <xf numFmtId="4" fontId="0" fillId="8" borderId="0" xfId="0" applyNumberFormat="1" applyFill="1"/>
    <xf numFmtId="4" fontId="0" fillId="8" borderId="47" xfId="0" applyNumberFormat="1" applyFill="1" applyBorder="1"/>
    <xf numFmtId="0" fontId="25" fillId="7" borderId="22" xfId="0" applyFont="1" applyFill="1" applyBorder="1" applyAlignment="1">
      <alignment horizontal="left"/>
    </xf>
    <xf numFmtId="0" fontId="0" fillId="0" borderId="22" xfId="0" applyBorder="1"/>
    <xf numFmtId="0" fontId="0" fillId="0" borderId="35" xfId="0" applyBorder="1"/>
    <xf numFmtId="167" fontId="17" fillId="0" borderId="35" xfId="4" applyNumberFormat="1" applyFont="1" applyBorder="1" applyAlignment="1">
      <alignment horizontal="right"/>
    </xf>
    <xf numFmtId="0" fontId="0" fillId="0" borderId="48" xfId="0" applyBorder="1"/>
    <xf numFmtId="0" fontId="0" fillId="0" borderId="0" xfId="0" applyAlignment="1">
      <alignment horizontal="left"/>
    </xf>
    <xf numFmtId="0" fontId="3" fillId="0" borderId="29" xfId="0" applyFont="1" applyBorder="1"/>
    <xf numFmtId="167" fontId="17" fillId="0" borderId="29" xfId="4" applyNumberFormat="1" applyFont="1" applyBorder="1" applyAlignment="1">
      <alignment horizontal="right"/>
    </xf>
    <xf numFmtId="0" fontId="0" fillId="0" borderId="42" xfId="0" applyBorder="1"/>
    <xf numFmtId="0" fontId="0" fillId="0" borderId="13" xfId="0" applyBorder="1"/>
    <xf numFmtId="4" fontId="0" fillId="7" borderId="0" xfId="0" applyNumberFormat="1" applyFill="1"/>
    <xf numFmtId="0" fontId="3" fillId="2" borderId="49" xfId="0" applyFont="1" applyFill="1" applyBorder="1"/>
    <xf numFmtId="0" fontId="16" fillId="0" borderId="13" xfId="4" applyFont="1" applyBorder="1" applyAlignment="1" applyProtection="1">
      <alignment horizontal="center"/>
      <protection locked="0"/>
    </xf>
    <xf numFmtId="0" fontId="16" fillId="0" borderId="0" xfId="4" applyFont="1" applyAlignment="1" applyProtection="1">
      <alignment horizontal="center"/>
      <protection locked="0"/>
    </xf>
    <xf numFmtId="167" fontId="17" fillId="2" borderId="45" xfId="4" applyNumberFormat="1" applyFont="1" applyFill="1" applyBorder="1" applyAlignment="1">
      <alignment horizontal="right"/>
    </xf>
    <xf numFmtId="0" fontId="0" fillId="7" borderId="20" xfId="0" applyFill="1" applyBorder="1" applyAlignment="1">
      <alignment horizontal="left"/>
    </xf>
    <xf numFmtId="0" fontId="0" fillId="7" borderId="45" xfId="0" applyFill="1" applyBorder="1" applyAlignment="1">
      <alignment horizontal="left"/>
    </xf>
    <xf numFmtId="167" fontId="17" fillId="8" borderId="45" xfId="4" applyNumberFormat="1" applyFont="1" applyFill="1" applyBorder="1" applyAlignment="1">
      <alignment horizontal="right"/>
    </xf>
    <xf numFmtId="0" fontId="0" fillId="2" borderId="45" xfId="0" applyFill="1" applyBorder="1" applyAlignment="1">
      <alignment horizontal="right"/>
    </xf>
    <xf numFmtId="0" fontId="0" fillId="7" borderId="41" xfId="0" applyFill="1" applyBorder="1" applyAlignment="1">
      <alignment horizontal="left"/>
    </xf>
    <xf numFmtId="0" fontId="17" fillId="0" borderId="0" xfId="0" applyFont="1"/>
    <xf numFmtId="0" fontId="17" fillId="8" borderId="45" xfId="0" applyFont="1" applyFill="1" applyBorder="1"/>
    <xf numFmtId="0" fontId="0" fillId="9" borderId="0" xfId="0" applyFill="1"/>
    <xf numFmtId="0" fontId="0" fillId="9" borderId="45" xfId="0" applyFill="1" applyBorder="1"/>
    <xf numFmtId="167" fontId="17" fillId="2" borderId="35" xfId="4" applyNumberFormat="1" applyFont="1" applyFill="1" applyBorder="1" applyAlignment="1">
      <alignment horizontal="right"/>
    </xf>
    <xf numFmtId="0" fontId="0" fillId="7" borderId="35" xfId="0" applyFill="1" applyBorder="1" applyAlignment="1">
      <alignment horizontal="left"/>
    </xf>
    <xf numFmtId="167" fontId="17" fillId="0" borderId="29" xfId="4" applyNumberFormat="1" applyFont="1" applyBorder="1" applyAlignment="1">
      <alignment horizontal="center"/>
    </xf>
    <xf numFmtId="0" fontId="26" fillId="0" borderId="0" xfId="0" applyFont="1"/>
    <xf numFmtId="0" fontId="0" fillId="2" borderId="12" xfId="0" applyFill="1" applyBorder="1"/>
    <xf numFmtId="0" fontId="0" fillId="2" borderId="42" xfId="0" applyFill="1" applyBorder="1"/>
    <xf numFmtId="0" fontId="0" fillId="2" borderId="13" xfId="0" applyFill="1" applyBorder="1"/>
    <xf numFmtId="0" fontId="27" fillId="0" borderId="0" xfId="0" applyFont="1" applyAlignment="1">
      <alignment horizontal="right"/>
    </xf>
    <xf numFmtId="0" fontId="0" fillId="8" borderId="29" xfId="0" applyFill="1" applyBorder="1"/>
    <xf numFmtId="4" fontId="0" fillId="7" borderId="0" xfId="0" applyNumberFormat="1" applyFill="1" applyAlignment="1">
      <alignment horizontal="right"/>
    </xf>
    <xf numFmtId="169" fontId="0" fillId="0" borderId="0" xfId="0" applyNumberFormat="1"/>
    <xf numFmtId="0" fontId="0" fillId="0" borderId="0" xfId="0" applyAlignment="1">
      <alignment horizontal="right"/>
    </xf>
    <xf numFmtId="0" fontId="0" fillId="0" borderId="12" xfId="0" applyBorder="1"/>
    <xf numFmtId="2" fontId="0" fillId="0" borderId="0" xfId="0" applyNumberFormat="1"/>
    <xf numFmtId="0" fontId="27" fillId="0" borderId="0" xfId="0" applyFont="1" applyAlignment="1">
      <alignment horizontal="left"/>
    </xf>
    <xf numFmtId="0" fontId="3" fillId="2" borderId="2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0" fillId="0" borderId="46" xfId="0" applyBorder="1" applyAlignment="1">
      <alignment horizontal="center"/>
    </xf>
    <xf numFmtId="2" fontId="0" fillId="0" borderId="5" xfId="0" applyNumberFormat="1" applyBorder="1"/>
    <xf numFmtId="0" fontId="0" fillId="0" borderId="45" xfId="0" applyBorder="1" applyAlignment="1">
      <alignment horizontal="center"/>
    </xf>
    <xf numFmtId="0" fontId="0" fillId="0" borderId="39" xfId="0" applyBorder="1" applyAlignment="1">
      <alignment horizontal="center"/>
    </xf>
    <xf numFmtId="2" fontId="0" fillId="0" borderId="10" xfId="0" applyNumberFormat="1" applyBorder="1"/>
    <xf numFmtId="0" fontId="0" fillId="0" borderId="22" xfId="0" applyBorder="1" applyAlignment="1">
      <alignment horizontal="center"/>
    </xf>
    <xf numFmtId="0" fontId="0" fillId="0" borderId="44" xfId="0" applyBorder="1"/>
    <xf numFmtId="4" fontId="0" fillId="2" borderId="0" xfId="0" applyNumberFormat="1" applyFill="1"/>
    <xf numFmtId="0" fontId="0" fillId="5" borderId="0" xfId="0" applyFill="1"/>
    <xf numFmtId="4" fontId="0" fillId="5" borderId="0" xfId="0" applyNumberFormat="1" applyFill="1"/>
    <xf numFmtId="4" fontId="0" fillId="10" borderId="0" xfId="0" applyNumberFormat="1" applyFill="1"/>
    <xf numFmtId="4" fontId="0" fillId="0" borderId="0" xfId="0" applyNumberFormat="1" applyFill="1"/>
    <xf numFmtId="0" fontId="0" fillId="10" borderId="0" xfId="0" applyFill="1"/>
    <xf numFmtId="15" fontId="17" fillId="0" borderId="0" xfId="4" applyNumberFormat="1" applyFont="1"/>
    <xf numFmtId="170" fontId="29" fillId="0" borderId="0" xfId="4" applyNumberFormat="1" applyFont="1" applyAlignment="1">
      <alignment horizontal="left"/>
    </xf>
    <xf numFmtId="0" fontId="30" fillId="0" borderId="0" xfId="4" applyFont="1" applyBorder="1" applyAlignment="1">
      <alignment horizontal="center"/>
    </xf>
    <xf numFmtId="0" fontId="17" fillId="0" borderId="0" xfId="4" applyFont="1" applyBorder="1" applyAlignment="1">
      <alignment horizontal="right"/>
    </xf>
    <xf numFmtId="0" fontId="30" fillId="2" borderId="0" xfId="4" applyFont="1" applyFill="1" applyBorder="1"/>
    <xf numFmtId="0" fontId="17" fillId="2" borderId="0" xfId="4" applyFont="1" applyFill="1" applyBorder="1"/>
    <xf numFmtId="0" fontId="31" fillId="2" borderId="19" xfId="4" applyFont="1" applyFill="1" applyBorder="1" applyAlignment="1">
      <alignment horizontal="center"/>
    </xf>
    <xf numFmtId="14" fontId="31" fillId="2" borderId="5" xfId="4" applyNumberFormat="1" applyFont="1" applyFill="1" applyBorder="1" applyAlignment="1">
      <alignment horizontal="center"/>
    </xf>
    <xf numFmtId="14" fontId="31" fillId="2" borderId="20" xfId="4" applyNumberFormat="1" applyFont="1" applyFill="1" applyBorder="1" applyAlignment="1">
      <alignment horizontal="center"/>
    </xf>
    <xf numFmtId="0" fontId="16" fillId="5" borderId="19" xfId="4" applyFont="1" applyFill="1" applyBorder="1"/>
    <xf numFmtId="0" fontId="16" fillId="11" borderId="20" xfId="4" applyFont="1" applyFill="1" applyBorder="1"/>
    <xf numFmtId="0" fontId="16" fillId="5" borderId="5" xfId="4" applyFont="1" applyFill="1" applyBorder="1"/>
    <xf numFmtId="0" fontId="16" fillId="11" borderId="5" xfId="4" applyFont="1" applyFill="1" applyBorder="1"/>
    <xf numFmtId="0" fontId="31" fillId="0" borderId="46" xfId="4" applyFont="1" applyBorder="1" applyAlignment="1">
      <alignment horizontal="center"/>
    </xf>
    <xf numFmtId="14" fontId="31" fillId="0" borderId="0" xfId="4" applyNumberFormat="1" applyFont="1" applyAlignment="1">
      <alignment horizontal="center"/>
    </xf>
    <xf numFmtId="14" fontId="31" fillId="0" borderId="45" xfId="4" applyNumberFormat="1" applyFont="1" applyBorder="1" applyAlignment="1">
      <alignment horizontal="center"/>
    </xf>
    <xf numFmtId="0" fontId="32" fillId="0" borderId="0" xfId="4" applyFont="1"/>
    <xf numFmtId="0" fontId="32" fillId="2" borderId="0" xfId="4" applyFont="1" applyFill="1"/>
    <xf numFmtId="0" fontId="32" fillId="2" borderId="45" xfId="4" applyFont="1" applyFill="1" applyBorder="1"/>
    <xf numFmtId="0" fontId="17" fillId="5" borderId="50" xfId="4" applyFont="1" applyFill="1" applyBorder="1"/>
    <xf numFmtId="0" fontId="17" fillId="11" borderId="51" xfId="4" applyFont="1" applyFill="1" applyBorder="1"/>
    <xf numFmtId="0" fontId="17" fillId="5" borderId="52" xfId="4" applyFont="1" applyFill="1" applyBorder="1"/>
    <xf numFmtId="0" fontId="17" fillId="11" borderId="52" xfId="4" applyFont="1" applyFill="1" applyBorder="1"/>
    <xf numFmtId="0" fontId="17" fillId="0" borderId="46" xfId="4" applyFont="1" applyBorder="1" applyAlignment="1">
      <alignment horizontal="center"/>
    </xf>
    <xf numFmtId="0" fontId="17" fillId="0" borderId="45" xfId="4" applyFont="1" applyBorder="1"/>
    <xf numFmtId="0" fontId="32" fillId="2" borderId="0" xfId="4" applyFont="1" applyFill="1" applyBorder="1"/>
    <xf numFmtId="44" fontId="17" fillId="5" borderId="46" xfId="2" applyFont="1" applyFill="1" applyBorder="1"/>
    <xf numFmtId="43" fontId="17" fillId="11" borderId="45" xfId="4" applyNumberFormat="1" applyFont="1" applyFill="1" applyBorder="1"/>
    <xf numFmtId="44" fontId="17" fillId="5" borderId="0" xfId="2" applyFont="1" applyFill="1"/>
    <xf numFmtId="43" fontId="17" fillId="11" borderId="0" xfId="4" applyNumberFormat="1" applyFont="1" applyFill="1"/>
    <xf numFmtId="0" fontId="0" fillId="0" borderId="0" xfId="4" applyFont="1"/>
    <xf numFmtId="0" fontId="0" fillId="2" borderId="0" xfId="4" applyFont="1" applyFill="1"/>
    <xf numFmtId="43" fontId="0" fillId="0" borderId="0" xfId="1" applyFont="1"/>
    <xf numFmtId="43" fontId="0" fillId="2" borderId="46" xfId="1" applyFont="1" applyFill="1" applyBorder="1"/>
    <xf numFmtId="43" fontId="0" fillId="2" borderId="0" xfId="1" applyFont="1" applyFill="1"/>
    <xf numFmtId="43" fontId="0" fillId="2" borderId="45" xfId="1" applyFont="1" applyFill="1" applyBorder="1"/>
    <xf numFmtId="0" fontId="17" fillId="9" borderId="0" xfId="4" applyFont="1" applyFill="1"/>
    <xf numFmtId="0" fontId="17" fillId="9" borderId="46" xfId="4" applyFont="1" applyFill="1" applyBorder="1"/>
    <xf numFmtId="0" fontId="17" fillId="9" borderId="45" xfId="4" applyFont="1" applyFill="1" applyBorder="1"/>
    <xf numFmtId="0" fontId="0" fillId="0" borderId="0" xfId="4" applyFont="1" applyBorder="1"/>
    <xf numFmtId="44" fontId="17" fillId="11" borderId="45" xfId="2" applyFont="1" applyFill="1" applyBorder="1"/>
    <xf numFmtId="44" fontId="17" fillId="11" borderId="0" xfId="2" applyFont="1" applyFill="1"/>
    <xf numFmtId="0" fontId="17" fillId="5" borderId="0" xfId="4" applyFont="1" applyFill="1"/>
    <xf numFmtId="0" fontId="17" fillId="5" borderId="46" xfId="4" applyFont="1" applyFill="1" applyBorder="1"/>
    <xf numFmtId="44" fontId="3" fillId="0" borderId="0" xfId="2" applyFont="1" applyBorder="1"/>
    <xf numFmtId="0" fontId="17" fillId="11" borderId="45" xfId="4" applyFont="1" applyFill="1" applyBorder="1"/>
    <xf numFmtId="0" fontId="17" fillId="11" borderId="0" xfId="4" applyFont="1" applyFill="1"/>
    <xf numFmtId="0" fontId="17" fillId="0" borderId="39" xfId="4" applyFont="1" applyBorder="1" applyAlignment="1">
      <alignment horizontal="center"/>
    </xf>
    <xf numFmtId="0" fontId="17" fillId="0" borderId="10" xfId="4" applyFont="1" applyBorder="1"/>
    <xf numFmtId="0" fontId="17" fillId="0" borderId="10" xfId="4" applyFont="1" applyBorder="1" applyAlignment="1">
      <alignment horizontal="center"/>
    </xf>
    <xf numFmtId="0" fontId="16" fillId="0" borderId="21" xfId="4" applyFont="1" applyBorder="1" applyAlignment="1">
      <alignment horizontal="center"/>
    </xf>
    <xf numFmtId="171" fontId="17" fillId="0" borderId="31" xfId="4" applyNumberFormat="1" applyFont="1" applyBorder="1" applyAlignment="1">
      <alignment horizontal="right"/>
    </xf>
    <xf numFmtId="3" fontId="17" fillId="0" borderId="53" xfId="4" applyNumberFormat="1" applyFont="1" applyBorder="1" applyAlignment="1">
      <alignment horizontal="right"/>
    </xf>
    <xf numFmtId="171" fontId="17" fillId="0" borderId="7" xfId="4" applyNumberFormat="1" applyFont="1" applyBorder="1" applyAlignment="1">
      <alignment horizontal="right"/>
    </xf>
    <xf numFmtId="0" fontId="16" fillId="0" borderId="16" xfId="4" applyFont="1" applyBorder="1" applyAlignment="1">
      <alignment horizontal="right"/>
    </xf>
    <xf numFmtId="0" fontId="17" fillId="0" borderId="16" xfId="4" applyFont="1" applyBorder="1"/>
    <xf numFmtId="0" fontId="17" fillId="0" borderId="52" xfId="4" applyFont="1" applyBorder="1"/>
    <xf numFmtId="0" fontId="17" fillId="5" borderId="39" xfId="4" applyFont="1" applyFill="1" applyBorder="1"/>
    <xf numFmtId="0" fontId="17" fillId="11" borderId="35" xfId="4" applyFont="1" applyFill="1" applyBorder="1"/>
    <xf numFmtId="0" fontId="16" fillId="8" borderId="13" xfId="4" applyFont="1" applyFill="1" applyBorder="1" applyAlignment="1">
      <alignment horizontal="center"/>
    </xf>
    <xf numFmtId="171" fontId="17" fillId="0" borderId="16" xfId="4" applyNumberFormat="1" applyFont="1" applyBorder="1" applyAlignment="1">
      <alignment horizontal="right"/>
    </xf>
    <xf numFmtId="171" fontId="17" fillId="0" borderId="51" xfId="4" applyNumberFormat="1" applyFont="1" applyBorder="1" applyAlignment="1">
      <alignment horizontal="right"/>
    </xf>
    <xf numFmtId="43" fontId="17" fillId="5" borderId="10" xfId="4" applyNumberFormat="1" applyFont="1" applyFill="1" applyBorder="1"/>
    <xf numFmtId="43" fontId="17" fillId="11" borderId="10" xfId="4" applyNumberFormat="1" applyFont="1" applyFill="1" applyBorder="1"/>
    <xf numFmtId="43" fontId="17" fillId="5" borderId="12" xfId="4" applyNumberFormat="1" applyFont="1" applyFill="1" applyBorder="1"/>
    <xf numFmtId="43" fontId="17" fillId="11" borderId="42" xfId="4" applyNumberFormat="1" applyFont="1" applyFill="1" applyBorder="1"/>
    <xf numFmtId="43" fontId="17" fillId="11" borderId="13" xfId="4" applyNumberFormat="1" applyFont="1" applyFill="1" applyBorder="1"/>
    <xf numFmtId="0" fontId="16" fillId="8" borderId="35" xfId="4" applyFont="1" applyFill="1" applyBorder="1" applyAlignment="1">
      <alignment horizontal="center"/>
    </xf>
    <xf numFmtId="44" fontId="17" fillId="5" borderId="10" xfId="4" applyNumberFormat="1" applyFont="1" applyFill="1" applyBorder="1"/>
    <xf numFmtId="44" fontId="17" fillId="11" borderId="10" xfId="4" applyNumberFormat="1" applyFont="1" applyFill="1" applyBorder="1"/>
    <xf numFmtId="44" fontId="17" fillId="5" borderId="39" xfId="4" applyNumberFormat="1" applyFont="1" applyFill="1" applyBorder="1"/>
    <xf numFmtId="43" fontId="17" fillId="5" borderId="39" xfId="4" applyNumberFormat="1" applyFont="1" applyFill="1" applyBorder="1"/>
    <xf numFmtId="44" fontId="17" fillId="11" borderId="35" xfId="4" applyNumberFormat="1" applyFont="1" applyFill="1" applyBorder="1"/>
    <xf numFmtId="0" fontId="16" fillId="0" borderId="54" xfId="4" applyFont="1" applyBorder="1" applyAlignment="1">
      <alignment horizontal="center"/>
    </xf>
    <xf numFmtId="171" fontId="17" fillId="0" borderId="45" xfId="4" applyNumberFormat="1" applyFont="1" applyBorder="1" applyAlignment="1">
      <alignment horizontal="right"/>
    </xf>
    <xf numFmtId="0" fontId="16" fillId="0" borderId="22" xfId="4" applyFont="1" applyBorder="1" applyAlignment="1">
      <alignment horizontal="center"/>
    </xf>
    <xf numFmtId="0" fontId="17" fillId="0" borderId="34" xfId="4" applyFont="1" applyBorder="1" applyAlignment="1">
      <alignment horizontal="right"/>
    </xf>
    <xf numFmtId="3" fontId="17" fillId="0" borderId="10" xfId="4" applyNumberFormat="1" applyFont="1" applyBorder="1" applyAlignment="1">
      <alignment horizontal="right"/>
    </xf>
    <xf numFmtId="0" fontId="17" fillId="0" borderId="9" xfId="4" applyFont="1" applyBorder="1"/>
    <xf numFmtId="0" fontId="17" fillId="0" borderId="48" xfId="4" applyFont="1" applyBorder="1" applyAlignment="1">
      <alignment horizontal="right"/>
    </xf>
    <xf numFmtId="0" fontId="17" fillId="0" borderId="48" xfId="4" applyFont="1" applyBorder="1" applyAlignment="1">
      <alignment horizontal="center"/>
    </xf>
    <xf numFmtId="0" fontId="17" fillId="0" borderId="48" xfId="4" applyFont="1" applyBorder="1"/>
    <xf numFmtId="43" fontId="0" fillId="0" borderId="0" xfId="1" applyFont="1" applyBorder="1"/>
    <xf numFmtId="0" fontId="22" fillId="0" borderId="0" xfId="0" applyFont="1"/>
    <xf numFmtId="15" fontId="22" fillId="12" borderId="0" xfId="0" applyNumberFormat="1" applyFont="1" applyFill="1" applyProtection="1">
      <protection locked="0"/>
    </xf>
    <xf numFmtId="15" fontId="22" fillId="0" borderId="0" xfId="0" applyNumberFormat="1" applyFont="1"/>
    <xf numFmtId="0" fontId="3" fillId="0" borderId="0" xfId="0" applyFont="1" applyAlignment="1">
      <alignment horizontal="right"/>
    </xf>
    <xf numFmtId="0" fontId="32" fillId="0" borderId="0" xfId="0" applyFont="1"/>
    <xf numFmtId="0" fontId="32" fillId="3" borderId="0" xfId="0" applyFont="1" applyFill="1"/>
    <xf numFmtId="172" fontId="0" fillId="3" borderId="0" xfId="0" applyNumberFormat="1" applyFill="1"/>
    <xf numFmtId="0" fontId="3" fillId="3" borderId="0" xfId="0" applyFont="1" applyFill="1"/>
    <xf numFmtId="172" fontId="10" fillId="3" borderId="0" xfId="0" applyNumberFormat="1" applyFont="1" applyFill="1"/>
    <xf numFmtId="40" fontId="10" fillId="3" borderId="0" xfId="0" applyNumberFormat="1" applyFont="1" applyFill="1" applyProtection="1">
      <protection locked="0"/>
    </xf>
    <xf numFmtId="0" fontId="33" fillId="0" borderId="0" xfId="0" applyFont="1"/>
    <xf numFmtId="172" fontId="33" fillId="0" borderId="0" xfId="0" applyNumberFormat="1" applyFont="1"/>
    <xf numFmtId="172" fontId="0" fillId="0" borderId="0" xfId="0" applyNumberFormat="1"/>
    <xf numFmtId="0" fontId="34" fillId="0" borderId="0" xfId="0" applyFont="1"/>
    <xf numFmtId="40" fontId="33" fillId="0" borderId="0" xfId="0" applyNumberFormat="1" applyFont="1"/>
    <xf numFmtId="43" fontId="10" fillId="0" borderId="0" xfId="0" applyNumberFormat="1" applyFont="1"/>
    <xf numFmtId="40" fontId="10" fillId="0" borderId="0" xfId="0" applyNumberFormat="1" applyFont="1" applyProtection="1">
      <protection locked="0"/>
    </xf>
    <xf numFmtId="43" fontId="33" fillId="0" borderId="0" xfId="0" applyNumberFormat="1" applyFont="1"/>
    <xf numFmtId="0" fontId="35" fillId="0" borderId="0" xfId="0" applyFont="1"/>
    <xf numFmtId="0" fontId="32" fillId="2" borderId="0" xfId="0" applyFont="1" applyFill="1"/>
    <xf numFmtId="2" fontId="0" fillId="2" borderId="0" xfId="0" applyNumberFormat="1" applyFill="1"/>
    <xf numFmtId="0" fontId="33" fillId="13" borderId="0" xfId="0" applyFont="1" applyFill="1"/>
    <xf numFmtId="38" fontId="33" fillId="13" borderId="0" xfId="0" applyNumberFormat="1" applyFont="1" applyFill="1" applyAlignment="1">
      <alignment horizontal="right"/>
    </xf>
    <xf numFmtId="1" fontId="33" fillId="13" borderId="0" xfId="0" applyNumberFormat="1" applyFont="1" applyFill="1"/>
    <xf numFmtId="0" fontId="0" fillId="0" borderId="0" xfId="0" applyNumberFormat="1"/>
    <xf numFmtId="2" fontId="10" fillId="2" borderId="0" xfId="0" applyNumberFormat="1" applyFont="1" applyFill="1"/>
    <xf numFmtId="0" fontId="33" fillId="13" borderId="0" xfId="0" applyNumberFormat="1" applyFont="1" applyFill="1"/>
    <xf numFmtId="2" fontId="33" fillId="13" borderId="0" xfId="0" applyNumberFormat="1" applyFont="1" applyFill="1"/>
    <xf numFmtId="0" fontId="36" fillId="14" borderId="0" xfId="0" applyFont="1" applyFill="1"/>
    <xf numFmtId="2" fontId="36" fillId="14" borderId="0" xfId="0" applyNumberFormat="1" applyFont="1" applyFill="1"/>
    <xf numFmtId="2" fontId="37" fillId="15" borderId="0" xfId="0" applyNumberFormat="1" applyFont="1" applyFill="1"/>
    <xf numFmtId="15" fontId="33" fillId="4" borderId="0" xfId="0" applyNumberFormat="1" applyFont="1" applyFill="1"/>
    <xf numFmtId="0" fontId="33" fillId="4" borderId="0" xfId="0" applyFont="1" applyFill="1"/>
    <xf numFmtId="0" fontId="38" fillId="14" borderId="0" xfId="0" applyFont="1" applyFill="1"/>
    <xf numFmtId="0" fontId="39" fillId="4" borderId="0" xfId="0" applyFont="1" applyFill="1"/>
    <xf numFmtId="2" fontId="16" fillId="4" borderId="0" xfId="1" applyNumberFormat="1" applyFont="1" applyFill="1" applyBorder="1" applyProtection="1">
      <protection locked="0"/>
    </xf>
    <xf numFmtId="0" fontId="17" fillId="4" borderId="0" xfId="0" applyFont="1" applyFill="1" applyProtection="1">
      <protection locked="0"/>
    </xf>
    <xf numFmtId="172" fontId="3" fillId="0" borderId="0" xfId="0" applyNumberFormat="1" applyFont="1"/>
    <xf numFmtId="172" fontId="9" fillId="0" borderId="0" xfId="0" applyNumberFormat="1" applyFont="1"/>
    <xf numFmtId="172" fontId="40" fillId="0" borderId="0" xfId="0" applyNumberFormat="1" applyFont="1"/>
    <xf numFmtId="0" fontId="17" fillId="8" borderId="0" xfId="0" applyFont="1" applyFill="1" applyProtection="1">
      <protection locked="0"/>
    </xf>
    <xf numFmtId="172" fontId="16" fillId="8" borderId="0" xfId="0" applyNumberFormat="1" applyFont="1" applyFill="1" applyProtection="1">
      <protection locked="0"/>
    </xf>
    <xf numFmtId="2" fontId="3" fillId="8" borderId="0" xfId="0" applyNumberFormat="1" applyFont="1" applyFill="1"/>
    <xf numFmtId="172" fontId="3" fillId="8" borderId="0" xfId="0" applyNumberFormat="1" applyFont="1" applyFill="1" applyProtection="1">
      <protection locked="0"/>
    </xf>
    <xf numFmtId="40" fontId="16" fillId="8" borderId="0" xfId="1" applyNumberFormat="1" applyFont="1" applyFill="1" applyBorder="1" applyProtection="1">
      <protection locked="0"/>
    </xf>
    <xf numFmtId="0" fontId="41" fillId="0" borderId="0" xfId="0" applyFont="1"/>
    <xf numFmtId="0" fontId="41" fillId="4" borderId="0" xfId="0" applyFont="1" applyFill="1"/>
    <xf numFmtId="2" fontId="41" fillId="4" borderId="0" xfId="0" applyNumberFormat="1" applyFont="1" applyFill="1"/>
    <xf numFmtId="0" fontId="35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1" fillId="14" borderId="0" xfId="0" applyFont="1" applyFill="1"/>
    <xf numFmtId="2" fontId="41" fillId="14" borderId="0" xfId="0" applyNumberFormat="1" applyFont="1" applyFill="1"/>
    <xf numFmtId="172" fontId="16" fillId="0" borderId="0" xfId="4" applyNumberFormat="1" applyFont="1" applyProtection="1">
      <protection locked="0"/>
    </xf>
    <xf numFmtId="172" fontId="16" fillId="0" borderId="0" xfId="4" applyNumberFormat="1" applyFont="1" applyBorder="1" applyProtection="1">
      <protection locked="0"/>
    </xf>
    <xf numFmtId="172" fontId="16" fillId="4" borderId="0" xfId="1" applyNumberFormat="1" applyFont="1" applyFill="1" applyBorder="1" applyProtection="1">
      <protection locked="0"/>
    </xf>
    <xf numFmtId="0" fontId="3" fillId="4" borderId="0" xfId="0" applyFont="1" applyFill="1"/>
    <xf numFmtId="2" fontId="3" fillId="4" borderId="0" xfId="0" applyNumberFormat="1" applyFont="1" applyFill="1"/>
    <xf numFmtId="4" fontId="3" fillId="0" borderId="0" xfId="0" applyNumberFormat="1" applyFont="1"/>
    <xf numFmtId="2" fontId="3" fillId="0" borderId="0" xfId="0" applyNumberFormat="1" applyFont="1"/>
    <xf numFmtId="172" fontId="16" fillId="0" borderId="0" xfId="0" applyNumberFormat="1" applyFont="1" applyProtection="1">
      <protection locked="0"/>
    </xf>
    <xf numFmtId="0" fontId="0" fillId="4" borderId="0" xfId="0" applyFill="1"/>
    <xf numFmtId="2" fontId="0" fillId="4" borderId="0" xfId="0" applyNumberFormat="1" applyFill="1"/>
    <xf numFmtId="1" fontId="0" fillId="4" borderId="0" xfId="0" applyNumberFormat="1" applyFill="1" applyProtection="1">
      <protection locked="0"/>
    </xf>
    <xf numFmtId="2" fontId="42" fillId="15" borderId="0" xfId="0" applyNumberFormat="1" applyFont="1" applyFill="1"/>
    <xf numFmtId="2" fontId="41" fillId="0" borderId="0" xfId="0" applyNumberFormat="1" applyFont="1"/>
    <xf numFmtId="0" fontId="3" fillId="3" borderId="0" xfId="0" applyFont="1" applyFill="1" applyAlignment="1">
      <alignment horizontal="left"/>
    </xf>
    <xf numFmtId="0" fontId="18" fillId="5" borderId="0" xfId="0" applyFont="1" applyFill="1"/>
    <xf numFmtId="173" fontId="0" fillId="5" borderId="0" xfId="0" applyNumberFormat="1" applyFill="1"/>
    <xf numFmtId="167" fontId="0" fillId="5" borderId="0" xfId="0" applyNumberFormat="1" applyFill="1"/>
    <xf numFmtId="167" fontId="0" fillId="0" borderId="0" xfId="0" applyNumberFormat="1"/>
    <xf numFmtId="167" fontId="3" fillId="0" borderId="0" xfId="0" applyNumberFormat="1" applyFont="1"/>
    <xf numFmtId="0" fontId="18" fillId="3" borderId="0" xfId="0" applyFont="1" applyFill="1" applyProtection="1">
      <protection locked="0"/>
    </xf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3" fillId="16" borderId="0" xfId="0" applyFont="1" applyFill="1" applyAlignment="1" applyProtection="1">
      <alignment horizontal="left" indent="1"/>
      <protection locked="0"/>
    </xf>
    <xf numFmtId="167" fontId="0" fillId="16" borderId="0" xfId="0" applyNumberFormat="1" applyFill="1" applyProtection="1">
      <protection locked="0"/>
    </xf>
    <xf numFmtId="0" fontId="3" fillId="17" borderId="0" xfId="0" applyFont="1" applyFill="1" applyAlignment="1" applyProtection="1">
      <alignment horizontal="left" indent="1"/>
      <protection locked="0"/>
    </xf>
    <xf numFmtId="167" fontId="17" fillId="17" borderId="0" xfId="0" applyNumberFormat="1" applyFont="1" applyFill="1" applyProtection="1">
      <protection locked="0"/>
    </xf>
    <xf numFmtId="167" fontId="0" fillId="17" borderId="0" xfId="0" applyNumberFormat="1" applyFill="1" applyProtection="1">
      <protection locked="0"/>
    </xf>
    <xf numFmtId="167" fontId="10" fillId="16" borderId="0" xfId="0" applyNumberFormat="1" applyFont="1" applyFill="1" applyProtection="1">
      <protection locked="0"/>
    </xf>
    <xf numFmtId="0" fontId="0" fillId="0" borderId="0" xfId="0" applyProtection="1">
      <protection locked="0"/>
    </xf>
    <xf numFmtId="167" fontId="0" fillId="0" borderId="0" xfId="0" applyNumberFormat="1" applyProtection="1">
      <protection locked="0"/>
    </xf>
    <xf numFmtId="0" fontId="18" fillId="3" borderId="0" xfId="0" applyFont="1" applyFill="1"/>
    <xf numFmtId="0" fontId="3" fillId="16" borderId="0" xfId="0" applyFont="1" applyFill="1" applyAlignment="1">
      <alignment horizontal="left" indent="1"/>
    </xf>
    <xf numFmtId="0" fontId="3" fillId="17" borderId="0" xfId="0" applyFont="1" applyFill="1" applyAlignment="1">
      <alignment horizontal="left" indent="1"/>
    </xf>
    <xf numFmtId="2" fontId="16" fillId="4" borderId="0" xfId="0" applyNumberFormat="1" applyFont="1" applyFill="1" applyProtection="1">
      <protection locked="0"/>
    </xf>
    <xf numFmtId="2" fontId="16" fillId="0" borderId="0" xfId="4" applyNumberFormat="1" applyFont="1" applyBorder="1" applyProtection="1">
      <protection locked="0"/>
    </xf>
    <xf numFmtId="1" fontId="16" fillId="4" borderId="0" xfId="1" applyNumberFormat="1" applyFont="1" applyFill="1" applyBorder="1" applyProtection="1">
      <protection locked="0"/>
    </xf>
    <xf numFmtId="0" fontId="43" fillId="0" borderId="0" xfId="0" applyFont="1"/>
    <xf numFmtId="0" fontId="44" fillId="0" borderId="0" xfId="0" applyFont="1"/>
    <xf numFmtId="172" fontId="44" fillId="0" borderId="0" xfId="0" applyNumberFormat="1" applyFont="1" applyAlignment="1">
      <alignment horizontal="left"/>
    </xf>
    <xf numFmtId="0" fontId="44" fillId="0" borderId="0" xfId="0" applyFont="1" applyAlignment="1">
      <alignment horizontal="left"/>
    </xf>
    <xf numFmtId="174" fontId="45" fillId="0" borderId="52" xfId="0" applyNumberFormat="1" applyFont="1" applyBorder="1"/>
    <xf numFmtId="174" fontId="45" fillId="0" borderId="52" xfId="0" applyNumberFormat="1" applyFont="1" applyBorder="1" applyAlignment="1">
      <alignment horizontal="right"/>
    </xf>
    <xf numFmtId="174" fontId="44" fillId="0" borderId="0" xfId="0" applyNumberFormat="1" applyFont="1"/>
    <xf numFmtId="40" fontId="44" fillId="0" borderId="0" xfId="0" applyNumberFormat="1" applyFont="1" applyAlignment="1">
      <alignment horizontal="right"/>
    </xf>
    <xf numFmtId="40" fontId="44" fillId="0" borderId="0" xfId="0" applyNumberFormat="1" applyFont="1"/>
    <xf numFmtId="174" fontId="45" fillId="0" borderId="0" xfId="0" applyNumberFormat="1" applyFont="1"/>
    <xf numFmtId="40" fontId="0" fillId="0" borderId="0" xfId="0" applyNumberFormat="1"/>
    <xf numFmtId="40" fontId="46" fillId="0" borderId="0" xfId="0" applyNumberFormat="1" applyFont="1"/>
    <xf numFmtId="40" fontId="44" fillId="2" borderId="0" xfId="0" applyNumberFormat="1" applyFont="1" applyFill="1"/>
    <xf numFmtId="172" fontId="47" fillId="0" borderId="0" xfId="0" applyNumberFormat="1" applyFont="1"/>
    <xf numFmtId="0" fontId="10" fillId="2" borderId="0" xfId="0" applyFont="1" applyFill="1"/>
    <xf numFmtId="40" fontId="0" fillId="2" borderId="0" xfId="0" applyNumberFormat="1" applyFill="1"/>
    <xf numFmtId="40" fontId="0" fillId="3" borderId="0" xfId="0" applyNumberFormat="1" applyFill="1"/>
    <xf numFmtId="0" fontId="10" fillId="18" borderId="0" xfId="0" applyFont="1" applyFill="1"/>
    <xf numFmtId="0" fontId="0" fillId="18" borderId="0" xfId="0" applyFill="1"/>
    <xf numFmtId="40" fontId="3" fillId="0" borderId="0" xfId="0" applyNumberFormat="1" applyFont="1"/>
    <xf numFmtId="174" fontId="45" fillId="0" borderId="0" xfId="0" applyNumberFormat="1" applyFont="1" applyAlignment="1">
      <alignment horizontal="right"/>
    </xf>
    <xf numFmtId="22" fontId="0" fillId="0" borderId="0" xfId="0" applyNumberFormat="1"/>
    <xf numFmtId="14" fontId="0" fillId="0" borderId="0" xfId="0" applyNumberFormat="1"/>
    <xf numFmtId="175" fontId="0" fillId="0" borderId="0" xfId="0" applyNumberFormat="1"/>
    <xf numFmtId="175" fontId="45" fillId="0" borderId="0" xfId="0" applyNumberFormat="1" applyFont="1" applyAlignment="1">
      <alignment horizontal="right"/>
    </xf>
    <xf numFmtId="176" fontId="45" fillId="0" borderId="0" xfId="0" applyNumberFormat="1" applyFont="1"/>
    <xf numFmtId="176" fontId="45" fillId="0" borderId="0" xfId="0" applyNumberFormat="1" applyFont="1" applyAlignment="1">
      <alignment horizontal="right"/>
    </xf>
    <xf numFmtId="22" fontId="43" fillId="0" borderId="0" xfId="0" applyNumberFormat="1" applyFont="1"/>
    <xf numFmtId="172" fontId="45" fillId="0" borderId="0" xfId="0" applyNumberFormat="1" applyFont="1" applyAlignment="1">
      <alignment horizontal="left"/>
    </xf>
    <xf numFmtId="0" fontId="0" fillId="3" borderId="0" xfId="0" applyFill="1"/>
    <xf numFmtId="172" fontId="48" fillId="0" borderId="0" xfId="0" applyNumberFormat="1" applyFont="1"/>
    <xf numFmtId="0" fontId="0" fillId="0" borderId="0" xfId="0" applyAlignment="1">
      <alignment horizontal="center"/>
    </xf>
    <xf numFmtId="0" fontId="2" fillId="0" borderId="0" xfId="3"/>
    <xf numFmtId="0" fontId="2" fillId="0" borderId="0" xfId="3" applyFont="1"/>
    <xf numFmtId="0" fontId="2" fillId="0" borderId="0" xfId="3" applyBorder="1"/>
    <xf numFmtId="0" fontId="18" fillId="3" borderId="0" xfId="3" applyFont="1" applyFill="1"/>
    <xf numFmtId="0" fontId="2" fillId="3" borderId="0" xfId="3" applyFill="1" applyBorder="1"/>
    <xf numFmtId="0" fontId="2" fillId="3" borderId="0" xfId="3" applyFill="1"/>
    <xf numFmtId="0" fontId="49" fillId="0" borderId="0" xfId="3" applyFont="1"/>
    <xf numFmtId="0" fontId="18" fillId="3" borderId="19" xfId="3" applyFont="1" applyFill="1" applyBorder="1"/>
    <xf numFmtId="0" fontId="18" fillId="3" borderId="5" xfId="3" applyFont="1" applyFill="1" applyBorder="1"/>
    <xf numFmtId="0" fontId="2" fillId="3" borderId="5" xfId="3" applyFill="1" applyBorder="1"/>
    <xf numFmtId="0" fontId="3" fillId="0" borderId="0" xfId="3" applyFont="1"/>
    <xf numFmtId="0" fontId="3" fillId="3" borderId="5" xfId="3" applyFont="1" applyFill="1" applyBorder="1"/>
    <xf numFmtId="0" fontId="3" fillId="3" borderId="20" xfId="3" applyFont="1" applyFill="1" applyBorder="1"/>
    <xf numFmtId="0" fontId="2" fillId="3" borderId="46" xfId="3" applyFill="1" applyBorder="1"/>
    <xf numFmtId="0" fontId="18" fillId="3" borderId="0" xfId="3" applyFont="1" applyFill="1" applyAlignment="1">
      <alignment horizontal="right"/>
    </xf>
    <xf numFmtId="0" fontId="3" fillId="3" borderId="0" xfId="3" applyFont="1" applyFill="1"/>
    <xf numFmtId="43" fontId="3" fillId="3" borderId="0" xfId="3" applyNumberFormat="1" applyFont="1" applyFill="1"/>
    <xf numFmtId="0" fontId="3" fillId="3" borderId="45" xfId="3" applyFont="1" applyFill="1" applyBorder="1"/>
    <xf numFmtId="0" fontId="2" fillId="0" borderId="55" xfId="3" applyBorder="1"/>
    <xf numFmtId="7" fontId="2" fillId="0" borderId="0" xfId="3" applyNumberFormat="1"/>
    <xf numFmtId="37" fontId="2" fillId="0" borderId="0" xfId="3" applyNumberFormat="1"/>
    <xf numFmtId="43" fontId="2" fillId="0" borderId="0" xfId="1" applyFont="1"/>
    <xf numFmtId="7" fontId="2" fillId="0" borderId="0" xfId="2" applyNumberFormat="1" applyFont="1"/>
    <xf numFmtId="177" fontId="2" fillId="0" borderId="0" xfId="1" applyNumberFormat="1" applyFont="1"/>
    <xf numFmtId="0" fontId="2" fillId="0" borderId="45" xfId="3" applyBorder="1"/>
    <xf numFmtId="0" fontId="2" fillId="0" borderId="7" xfId="3" applyBorder="1"/>
    <xf numFmtId="0" fontId="2" fillId="0" borderId="21" xfId="3" applyBorder="1"/>
    <xf numFmtId="0" fontId="2" fillId="0" borderId="31" xfId="3" applyBorder="1"/>
    <xf numFmtId="0" fontId="2" fillId="0" borderId="56" xfId="3" applyBorder="1"/>
    <xf numFmtId="0" fontId="2" fillId="0" borderId="22" xfId="3" applyBorder="1"/>
    <xf numFmtId="0" fontId="2" fillId="0" borderId="34" xfId="3" applyBorder="1"/>
    <xf numFmtId="37" fontId="2" fillId="0" borderId="29" xfId="3" applyNumberFormat="1" applyBorder="1"/>
    <xf numFmtId="0" fontId="2" fillId="0" borderId="57" xfId="3" applyBorder="1"/>
    <xf numFmtId="0" fontId="2" fillId="0" borderId="58" xfId="3" applyBorder="1"/>
    <xf numFmtId="0" fontId="2" fillId="0" borderId="10" xfId="3" applyBorder="1"/>
    <xf numFmtId="0" fontId="3" fillId="0" borderId="0" xfId="3" applyFont="1" applyBorder="1"/>
    <xf numFmtId="0" fontId="3" fillId="3" borderId="0" xfId="3" applyFont="1" applyFill="1" applyBorder="1"/>
    <xf numFmtId="38" fontId="2" fillId="0" borderId="0" xfId="3" applyNumberFormat="1"/>
    <xf numFmtId="38" fontId="2" fillId="0" borderId="0" xfId="3" applyNumberFormat="1" applyBorder="1"/>
    <xf numFmtId="0" fontId="24" fillId="0" borderId="0" xfId="3" applyFont="1"/>
    <xf numFmtId="38" fontId="3" fillId="0" borderId="0" xfId="3" applyNumberFormat="1" applyFont="1"/>
    <xf numFmtId="7" fontId="3" fillId="0" borderId="0" xfId="3" applyNumberFormat="1" applyFont="1"/>
    <xf numFmtId="38" fontId="3" fillId="0" borderId="0" xfId="3" applyNumberFormat="1" applyFont="1" applyBorder="1"/>
    <xf numFmtId="40" fontId="2" fillId="0" borderId="0" xfId="3" applyNumberFormat="1" applyBorder="1"/>
    <xf numFmtId="40" fontId="2" fillId="0" borderId="0" xfId="3" applyNumberFormat="1"/>
    <xf numFmtId="0" fontId="2" fillId="3" borderId="20" xfId="3" applyFill="1" applyBorder="1"/>
    <xf numFmtId="0" fontId="18" fillId="3" borderId="45" xfId="3" applyFont="1" applyFill="1" applyBorder="1" applyAlignment="1">
      <alignment horizontal="right"/>
    </xf>
    <xf numFmtId="0" fontId="2" fillId="0" borderId="18" xfId="3" applyBorder="1"/>
    <xf numFmtId="7" fontId="2" fillId="0" borderId="27" xfId="3" applyNumberFormat="1" applyBorder="1"/>
    <xf numFmtId="0" fontId="2" fillId="0" borderId="27" xfId="3" applyBorder="1"/>
    <xf numFmtId="37" fontId="2" fillId="0" borderId="27" xfId="3" applyNumberFormat="1" applyBorder="1"/>
    <xf numFmtId="7" fontId="2" fillId="0" borderId="59" xfId="3" applyNumberFormat="1" applyBorder="1"/>
    <xf numFmtId="0" fontId="2" fillId="0" borderId="5" xfId="3" applyBorder="1"/>
    <xf numFmtId="7" fontId="2" fillId="0" borderId="5" xfId="3" applyNumberFormat="1" applyBorder="1"/>
    <xf numFmtId="37" fontId="2" fillId="0" borderId="5" xfId="3" applyNumberFormat="1" applyBorder="1"/>
    <xf numFmtId="0" fontId="2" fillId="0" borderId="20" xfId="3" applyBorder="1"/>
    <xf numFmtId="7" fontId="2" fillId="0" borderId="31" xfId="3" applyNumberFormat="1" applyBorder="1"/>
    <xf numFmtId="37" fontId="2" fillId="0" borderId="31" xfId="3" applyNumberFormat="1" applyBorder="1"/>
    <xf numFmtId="7" fontId="2" fillId="0" borderId="53" xfId="3" applyNumberFormat="1" applyBorder="1"/>
    <xf numFmtId="7" fontId="2" fillId="0" borderId="34" xfId="3" applyNumberFormat="1" applyBorder="1"/>
    <xf numFmtId="37" fontId="2" fillId="0" borderId="34" xfId="3" applyNumberFormat="1" applyBorder="1"/>
    <xf numFmtId="7" fontId="2" fillId="0" borderId="10" xfId="3" applyNumberFormat="1" applyBorder="1"/>
    <xf numFmtId="37" fontId="2" fillId="0" borderId="10" xfId="3" applyNumberFormat="1" applyBorder="1"/>
    <xf numFmtId="0" fontId="2" fillId="0" borderId="35" xfId="3" applyBorder="1"/>
    <xf numFmtId="0" fontId="2" fillId="0" borderId="29" xfId="3" applyBorder="1"/>
    <xf numFmtId="0" fontId="50" fillId="0" borderId="0" xfId="0" applyFont="1"/>
    <xf numFmtId="0" fontId="51" fillId="0" borderId="0" xfId="0" applyFont="1"/>
    <xf numFmtId="0" fontId="51" fillId="0" borderId="52" xfId="0" applyFont="1" applyBorder="1"/>
    <xf numFmtId="0" fontId="3" fillId="0" borderId="52" xfId="0" applyFont="1" applyBorder="1"/>
    <xf numFmtId="0" fontId="45" fillId="3" borderId="0" xfId="0" applyFont="1" applyFill="1"/>
    <xf numFmtId="2" fontId="44" fillId="3" borderId="0" xfId="0" applyNumberFormat="1" applyFont="1" applyFill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45" fillId="0" borderId="52" xfId="0" applyFont="1" applyBorder="1"/>
    <xf numFmtId="0" fontId="45" fillId="0" borderId="52" xfId="0" applyFont="1" applyBorder="1" applyAlignment="1">
      <alignment horizontal="left"/>
    </xf>
    <xf numFmtId="0" fontId="45" fillId="0" borderId="52" xfId="0" applyFont="1" applyBorder="1" applyAlignment="1">
      <alignment horizontal="right"/>
    </xf>
    <xf numFmtId="0" fontId="55" fillId="3" borderId="0" xfId="0" applyFont="1" applyFill="1"/>
    <xf numFmtId="0" fontId="44" fillId="3" borderId="0" xfId="0" applyFont="1" applyFill="1" applyAlignment="1">
      <alignment horizontal="left"/>
    </xf>
    <xf numFmtId="0" fontId="44" fillId="3" borderId="0" xfId="0" applyFont="1" applyFill="1"/>
    <xf numFmtId="0" fontId="56" fillId="0" borderId="0" xfId="0" applyFont="1"/>
    <xf numFmtId="0" fontId="0" fillId="19" borderId="0" xfId="0" applyFill="1"/>
    <xf numFmtId="174" fontId="45" fillId="14" borderId="0" xfId="0" applyNumberFormat="1" applyFont="1" applyFill="1"/>
    <xf numFmtId="0" fontId="0" fillId="20" borderId="0" xfId="0" applyFill="1"/>
    <xf numFmtId="0" fontId="16" fillId="2" borderId="12" xfId="4" applyFont="1" applyFill="1" applyBorder="1" applyAlignment="1">
      <alignment horizontal="left"/>
    </xf>
    <xf numFmtId="0" fontId="16" fillId="2" borderId="60" xfId="4" applyFont="1" applyFill="1" applyBorder="1" applyAlignment="1">
      <alignment horizontal="left"/>
    </xf>
    <xf numFmtId="0" fontId="16" fillId="6" borderId="12" xfId="4" applyFont="1" applyFill="1" applyBorder="1" applyAlignment="1">
      <alignment horizontal="left"/>
    </xf>
    <xf numFmtId="0" fontId="16" fillId="6" borderId="60" xfId="4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16" fillId="2" borderId="12" xfId="4" applyFont="1" applyFill="1" applyBorder="1"/>
    <xf numFmtId="0" fontId="16" fillId="2" borderId="60" xfId="4" applyFont="1" applyFill="1" applyBorder="1"/>
    <xf numFmtId="170" fontId="28" fillId="0" borderId="0" xfId="4" applyNumberFormat="1" applyFont="1" applyBorder="1" applyAlignment="1">
      <alignment horizontal="center"/>
    </xf>
    <xf numFmtId="0" fontId="30" fillId="0" borderId="0" xfId="4" applyFont="1" applyBorder="1" applyAlignment="1">
      <alignment horizontal="center"/>
    </xf>
    <xf numFmtId="0" fontId="16" fillId="2" borderId="19" xfId="4" applyFont="1" applyFill="1" applyBorder="1" applyAlignment="1">
      <alignment horizontal="center"/>
    </xf>
    <xf numFmtId="0" fontId="16" fillId="2" borderId="5" xfId="4" applyFont="1" applyFill="1" applyBorder="1" applyAlignment="1">
      <alignment horizontal="center"/>
    </xf>
    <xf numFmtId="0" fontId="16" fillId="2" borderId="61" xfId="4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PXAPP820A" xfId="3"/>
    <cellStyle name="Normal_PXAPP826" xfId="4"/>
    <cellStyle name="Percent" xfId="5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Link="$F$185" fmlaRange="$B$185:$B$194" noThreeD="1" sel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1181100</xdr:colOff>
          <xdr:row>0</xdr:row>
          <xdr:rowOff>0</xdr:rowOff>
        </xdr:from>
        <xdr:to>
          <xdr:col>8</xdr:col>
          <xdr:colOff>352425</xdr:colOff>
          <xdr:row>2</xdr:row>
          <xdr:rowOff>47625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6DFBCE55-3C6F-C26B-BBBD-14C54571F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Toolbar!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1314450</xdr:colOff>
          <xdr:row>147</xdr:row>
          <xdr:rowOff>142875</xdr:rowOff>
        </xdr:from>
        <xdr:to>
          <xdr:col>2</xdr:col>
          <xdr:colOff>762000</xdr:colOff>
          <xdr:row>150</xdr:row>
          <xdr:rowOff>28575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91871B83-FFE6-8448-6505-188DC38E46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160</xdr:row>
      <xdr:rowOff>0</xdr:rowOff>
    </xdr:from>
    <xdr:ext cx="104775" cy="237393"/>
    <xdr:sp macro="" textlink="">
      <xdr:nvSpPr>
        <xdr:cNvPr id="7177" name="Text Box 9">
          <a:extLst>
            <a:ext uri="{FF2B5EF4-FFF2-40B4-BE49-F238E27FC236}">
              <a16:creationId xmlns:a16="http://schemas.microsoft.com/office/drawing/2014/main" id="{37497730-4D97-6804-7CB1-247C8D5D8373}"/>
            </a:ext>
          </a:extLst>
        </xdr:cNvPr>
        <xdr:cNvSpPr txBox="1">
          <a:spLocks noChangeArrowheads="1"/>
        </xdr:cNvSpPr>
      </xdr:nvSpPr>
      <xdr:spPr bwMode="auto">
        <a:xfrm>
          <a:off x="4200525" y="26422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P67"/>
  <sheetViews>
    <sheetView zoomScale="75" workbookViewId="0">
      <selection activeCell="G8" sqref="G8"/>
    </sheetView>
  </sheetViews>
  <sheetFormatPr defaultRowHeight="12.75" x14ac:dyDescent="0.2"/>
  <cols>
    <col min="1" max="1" width="15.42578125" customWidth="1"/>
    <col min="2" max="2" width="31.85546875" customWidth="1"/>
    <col min="3" max="3" width="9.140625" hidden="1" customWidth="1"/>
    <col min="4" max="4" width="0.140625" hidden="1" customWidth="1"/>
    <col min="5" max="5" width="10.7109375" customWidth="1"/>
    <col min="6" max="6" width="15.28515625" customWidth="1"/>
    <col min="7" max="7" width="98" customWidth="1"/>
  </cols>
  <sheetData>
    <row r="1" spans="1:8" ht="18.75" customHeight="1" x14ac:dyDescent="0.2">
      <c r="A1" s="2">
        <f>TotalCalifornia!A1</f>
        <v>37146</v>
      </c>
    </row>
    <row r="2" spans="1:8" x14ac:dyDescent="0.2">
      <c r="B2" s="1" t="s">
        <v>0</v>
      </c>
      <c r="E2" s="1" t="s">
        <v>1</v>
      </c>
      <c r="G2" s="1" t="s">
        <v>2</v>
      </c>
    </row>
    <row r="3" spans="1:8" x14ac:dyDescent="0.2">
      <c r="B3" s="3" t="s">
        <v>3</v>
      </c>
      <c r="E3" s="4" t="s">
        <v>4</v>
      </c>
    </row>
    <row r="4" spans="1:8" ht="24" customHeight="1" x14ac:dyDescent="0.35">
      <c r="B4" s="5" t="s">
        <v>5</v>
      </c>
      <c r="E4" s="6"/>
      <c r="G4" t="s">
        <v>6</v>
      </c>
    </row>
    <row r="5" spans="1:8" x14ac:dyDescent="0.2">
      <c r="B5" s="5"/>
      <c r="E5" s="7"/>
      <c r="G5" s="1"/>
    </row>
    <row r="6" spans="1:8" ht="23.25" x14ac:dyDescent="0.35">
      <c r="B6" s="8" t="s">
        <v>7</v>
      </c>
      <c r="C6" s="9"/>
      <c r="D6" s="9"/>
      <c r="E6" s="6"/>
      <c r="G6" s="10"/>
      <c r="H6" s="1"/>
    </row>
    <row r="7" spans="1:8" s="11" customFormat="1" ht="20.25" x14ac:dyDescent="0.3">
      <c r="B7" s="12" t="s">
        <v>8</v>
      </c>
      <c r="E7" s="14" t="s">
        <v>9</v>
      </c>
      <c r="H7" s="13"/>
    </row>
    <row r="8" spans="1:8" s="11" customFormat="1" ht="20.25" x14ac:dyDescent="0.3">
      <c r="B8" s="12" t="s">
        <v>10</v>
      </c>
      <c r="E8" s="14"/>
      <c r="H8" s="13"/>
    </row>
    <row r="9" spans="1:8" s="11" customFormat="1" ht="20.25" x14ac:dyDescent="0.3">
      <c r="B9" s="12" t="s">
        <v>11</v>
      </c>
      <c r="E9" s="14" t="s">
        <v>4</v>
      </c>
      <c r="H9" s="13"/>
    </row>
    <row r="10" spans="1:8" s="11" customFormat="1" ht="20.25" x14ac:dyDescent="0.3">
      <c r="B10" s="12"/>
      <c r="E10" s="14"/>
      <c r="H10" s="13"/>
    </row>
    <row r="11" spans="1:8" s="11" customFormat="1" ht="20.25" x14ac:dyDescent="0.3">
      <c r="B11" s="12" t="s">
        <v>10</v>
      </c>
      <c r="E11" s="14"/>
      <c r="H11" s="13"/>
    </row>
    <row r="12" spans="1:8" s="11" customFormat="1" ht="20.25" x14ac:dyDescent="0.3">
      <c r="B12" s="12" t="s">
        <v>12</v>
      </c>
      <c r="E12" s="14" t="s">
        <v>4</v>
      </c>
      <c r="H12" s="13"/>
    </row>
    <row r="13" spans="1:8" s="11" customFormat="1" ht="10.5" customHeight="1" x14ac:dyDescent="0.3">
      <c r="B13" s="12"/>
      <c r="E13" s="14"/>
      <c r="H13" s="13"/>
    </row>
    <row r="14" spans="1:8" s="11" customFormat="1" ht="20.25" x14ac:dyDescent="0.3">
      <c r="B14" s="12" t="s">
        <v>10</v>
      </c>
      <c r="E14" s="14"/>
      <c r="H14" s="13"/>
    </row>
    <row r="15" spans="1:8" s="11" customFormat="1" ht="21" thickBot="1" x14ac:dyDescent="0.35">
      <c r="B15" s="15" t="s">
        <v>13</v>
      </c>
      <c r="E15" s="16"/>
      <c r="G15" s="17"/>
      <c r="H15" s="13"/>
    </row>
    <row r="16" spans="1:8" s="11" customFormat="1" ht="20.25" x14ac:dyDescent="0.3">
      <c r="B16" s="18" t="s">
        <v>14</v>
      </c>
      <c r="C16" s="19"/>
      <c r="D16" s="19"/>
      <c r="E16" s="20"/>
      <c r="H16" s="13"/>
    </row>
    <row r="17" spans="1:16" s="11" customFormat="1" ht="18" customHeight="1" x14ac:dyDescent="0.3">
      <c r="B17" s="22" t="s">
        <v>15</v>
      </c>
      <c r="E17" s="23" t="s">
        <v>4</v>
      </c>
      <c r="G17" s="24"/>
      <c r="H17" s="13"/>
    </row>
    <row r="18" spans="1:16" ht="20.25" x14ac:dyDescent="0.3">
      <c r="B18" s="25" t="s">
        <v>16</v>
      </c>
      <c r="E18" s="23" t="s">
        <v>4</v>
      </c>
      <c r="G18" s="1"/>
      <c r="H18" s="1"/>
      <c r="I18" s="1"/>
      <c r="J18" s="1"/>
      <c r="K18" s="24"/>
      <c r="L18" s="24"/>
      <c r="M18" s="24"/>
    </row>
    <row r="19" spans="1:16" ht="21" thickBot="1" x14ac:dyDescent="0.35">
      <c r="B19" s="26" t="s">
        <v>17</v>
      </c>
      <c r="C19" s="27"/>
      <c r="D19" s="27"/>
      <c r="E19" s="28" t="s">
        <v>4</v>
      </c>
      <c r="G19" s="11"/>
      <c r="H19" s="24"/>
      <c r="I19" s="29"/>
      <c r="J19" s="29"/>
      <c r="K19" s="29"/>
      <c r="L19" s="29"/>
      <c r="M19" s="29"/>
      <c r="N19" s="29"/>
      <c r="O19" s="29"/>
      <c r="P19" s="29" t="s">
        <v>18</v>
      </c>
    </row>
    <row r="20" spans="1:16" ht="20.25" x14ac:dyDescent="0.3">
      <c r="B20" s="5"/>
      <c r="E20" s="14"/>
      <c r="G20" s="1"/>
      <c r="H20" s="24"/>
      <c r="I20" s="24"/>
      <c r="J20" s="24"/>
      <c r="K20" s="24"/>
      <c r="L20" s="24"/>
      <c r="M20" s="24"/>
    </row>
    <row r="21" spans="1:16" ht="20.25" hidden="1" x14ac:dyDescent="0.3">
      <c r="B21" s="30" t="s">
        <v>19</v>
      </c>
      <c r="E21" s="14"/>
      <c r="G21" s="1" t="s">
        <v>20</v>
      </c>
      <c r="H21" s="1"/>
      <c r="I21" s="1"/>
      <c r="J21" s="21"/>
      <c r="L21" s="21"/>
      <c r="M21" s="21"/>
      <c r="N21" s="21"/>
    </row>
    <row r="22" spans="1:16" ht="21" hidden="1" thickBot="1" x14ac:dyDescent="0.35">
      <c r="B22" s="32" t="s">
        <v>21</v>
      </c>
      <c r="C22" s="31"/>
      <c r="D22" s="31"/>
      <c r="E22" s="14"/>
      <c r="G22" s="24"/>
      <c r="I22" s="24"/>
      <c r="J22" s="33"/>
      <c r="K22" s="34"/>
      <c r="L22" s="35"/>
      <c r="M22" s="24"/>
    </row>
    <row r="23" spans="1:16" s="31" customFormat="1" ht="22.5" customHeight="1" x14ac:dyDescent="0.3">
      <c r="B23" s="32" t="s">
        <v>22</v>
      </c>
      <c r="E23" s="14"/>
      <c r="G23" s="11"/>
    </row>
    <row r="24" spans="1:16" s="31" customFormat="1" ht="21.75" customHeight="1" x14ac:dyDescent="0.35">
      <c r="B24" s="37" t="s">
        <v>23</v>
      </c>
      <c r="C24" s="36"/>
      <c r="D24" s="36"/>
      <c r="E24" s="6" t="s">
        <v>9</v>
      </c>
      <c r="G24" s="38"/>
    </row>
    <row r="25" spans="1:16" ht="23.25" x14ac:dyDescent="0.35">
      <c r="B25" s="5" t="s">
        <v>24</v>
      </c>
      <c r="E25" s="6"/>
    </row>
    <row r="26" spans="1:16" ht="23.25" x14ac:dyDescent="0.35">
      <c r="B26" s="5" t="s">
        <v>25</v>
      </c>
      <c r="E26" s="6"/>
    </row>
    <row r="27" spans="1:16" ht="24" thickBot="1" x14ac:dyDescent="0.4">
      <c r="B27" s="39"/>
      <c r="E27" s="40"/>
    </row>
    <row r="28" spans="1:16" ht="27.75" x14ac:dyDescent="0.4">
      <c r="B28" s="41" t="s">
        <v>26</v>
      </c>
      <c r="C28" s="42"/>
      <c r="D28" s="42"/>
      <c r="E28" s="43" t="s">
        <v>4</v>
      </c>
    </row>
    <row r="29" spans="1:16" ht="23.25" x14ac:dyDescent="0.35">
      <c r="A29" s="44"/>
      <c r="B29" s="45"/>
      <c r="E29" s="6"/>
      <c r="G29" s="46"/>
    </row>
    <row r="30" spans="1:16" ht="23.25" x14ac:dyDescent="0.35">
      <c r="B30" s="5" t="s">
        <v>27</v>
      </c>
      <c r="E30" s="6" t="s">
        <v>4</v>
      </c>
    </row>
    <row r="31" spans="1:16" ht="19.5" customHeight="1" x14ac:dyDescent="0.35">
      <c r="B31" s="48" t="s">
        <v>28</v>
      </c>
      <c r="E31" s="6" t="s">
        <v>4</v>
      </c>
      <c r="G31" s="49" t="s">
        <v>29</v>
      </c>
    </row>
    <row r="32" spans="1:16" ht="18" customHeight="1" x14ac:dyDescent="0.35">
      <c r="B32" s="5" t="s">
        <v>30</v>
      </c>
      <c r="E32" s="6"/>
    </row>
    <row r="33" spans="2:7" ht="18" customHeight="1" x14ac:dyDescent="0.35">
      <c r="B33" s="5" t="s">
        <v>31</v>
      </c>
      <c r="E33" s="6" t="s">
        <v>9</v>
      </c>
    </row>
    <row r="34" spans="2:7" ht="20.25" x14ac:dyDescent="0.3">
      <c r="B34" s="5"/>
      <c r="E34" s="7"/>
      <c r="G34" s="11"/>
    </row>
    <row r="35" spans="2:7" ht="23.25" x14ac:dyDescent="0.35">
      <c r="B35" s="5" t="s">
        <v>32</v>
      </c>
      <c r="E35" s="6" t="s">
        <v>9</v>
      </c>
    </row>
    <row r="36" spans="2:7" x14ac:dyDescent="0.2">
      <c r="B36" s="5"/>
      <c r="E36" s="7"/>
      <c r="G36" t="s">
        <v>33</v>
      </c>
    </row>
    <row r="37" spans="2:7" ht="20.25" x14ac:dyDescent="0.3">
      <c r="B37" s="30"/>
      <c r="C37" s="11"/>
      <c r="D37" s="11"/>
      <c r="E37" s="14"/>
    </row>
    <row r="38" spans="2:7" ht="20.25" x14ac:dyDescent="0.3">
      <c r="B38" s="30"/>
      <c r="C38" s="11"/>
      <c r="D38" s="11"/>
      <c r="E38" s="14"/>
    </row>
    <row r="39" spans="2:7" x14ac:dyDescent="0.2">
      <c r="B39" s="5"/>
      <c r="E39" s="7"/>
    </row>
    <row r="40" spans="2:7" x14ac:dyDescent="0.2">
      <c r="B40" s="5"/>
      <c r="E40" s="7"/>
    </row>
    <row r="41" spans="2:7" x14ac:dyDescent="0.2">
      <c r="B41" s="5"/>
      <c r="E41" s="7"/>
    </row>
    <row r="42" spans="2:7" x14ac:dyDescent="0.2">
      <c r="B42" s="5" t="s">
        <v>34</v>
      </c>
      <c r="E42" s="7"/>
    </row>
    <row r="43" spans="2:7" x14ac:dyDescent="0.2">
      <c r="B43" s="5" t="s">
        <v>35</v>
      </c>
      <c r="E43" s="7"/>
    </row>
    <row r="44" spans="2:7" x14ac:dyDescent="0.2">
      <c r="B44" s="5"/>
      <c r="E44" s="7"/>
    </row>
    <row r="45" spans="2:7" x14ac:dyDescent="0.2">
      <c r="B45" s="5" t="s">
        <v>36</v>
      </c>
      <c r="E45" s="7"/>
    </row>
    <row r="46" spans="2:7" x14ac:dyDescent="0.2">
      <c r="B46" s="5" t="s">
        <v>37</v>
      </c>
      <c r="E46" s="7"/>
    </row>
    <row r="47" spans="2:7" x14ac:dyDescent="0.2">
      <c r="B47" s="5"/>
      <c r="E47" s="50"/>
    </row>
    <row r="48" spans="2:7" x14ac:dyDescent="0.2">
      <c r="B48" s="51" t="s">
        <v>38</v>
      </c>
      <c r="E48" s="50"/>
    </row>
    <row r="49" spans="2:5" x14ac:dyDescent="0.2">
      <c r="B49" s="51" t="s">
        <v>39</v>
      </c>
      <c r="E49" s="50"/>
    </row>
    <row r="50" spans="2:5" x14ac:dyDescent="0.2">
      <c r="B50" s="51" t="s">
        <v>40</v>
      </c>
      <c r="E50" s="50"/>
    </row>
    <row r="51" spans="2:5" x14ac:dyDescent="0.2">
      <c r="B51" s="5" t="s">
        <v>41</v>
      </c>
      <c r="E51" s="7"/>
    </row>
    <row r="52" spans="2:5" x14ac:dyDescent="0.2">
      <c r="B52" s="5"/>
      <c r="E52" s="7"/>
    </row>
    <row r="53" spans="2:5" x14ac:dyDescent="0.2">
      <c r="B53" s="5" t="s">
        <v>42</v>
      </c>
      <c r="E53" s="7"/>
    </row>
    <row r="54" spans="2:5" x14ac:dyDescent="0.2">
      <c r="B54" s="5"/>
      <c r="E54" s="7"/>
    </row>
    <row r="55" spans="2:5" x14ac:dyDescent="0.2">
      <c r="B55" s="5" t="s">
        <v>43</v>
      </c>
      <c r="E55" s="7"/>
    </row>
    <row r="56" spans="2:5" x14ac:dyDescent="0.2">
      <c r="B56" s="5"/>
      <c r="E56" s="7"/>
    </row>
    <row r="57" spans="2:5" x14ac:dyDescent="0.2">
      <c r="B57" s="5" t="s">
        <v>44</v>
      </c>
      <c r="E57" s="7"/>
    </row>
    <row r="58" spans="2:5" x14ac:dyDescent="0.2">
      <c r="B58" s="5"/>
      <c r="E58" s="7"/>
    </row>
    <row r="59" spans="2:5" x14ac:dyDescent="0.2">
      <c r="B59" s="5" t="s">
        <v>45</v>
      </c>
      <c r="E59" s="7"/>
    </row>
    <row r="60" spans="2:5" x14ac:dyDescent="0.2">
      <c r="B60" s="5"/>
      <c r="E60" s="7"/>
    </row>
    <row r="61" spans="2:5" x14ac:dyDescent="0.2">
      <c r="B61" s="5" t="s">
        <v>46</v>
      </c>
      <c r="E61" s="7"/>
    </row>
    <row r="62" spans="2:5" x14ac:dyDescent="0.2">
      <c r="B62" s="5" t="s">
        <v>47</v>
      </c>
      <c r="E62" s="7"/>
    </row>
    <row r="63" spans="2:5" x14ac:dyDescent="0.2">
      <c r="B63" s="5"/>
      <c r="E63" s="7"/>
    </row>
    <row r="64" spans="2:5" x14ac:dyDescent="0.2">
      <c r="B64" s="5" t="s">
        <v>48</v>
      </c>
      <c r="E64" s="7"/>
    </row>
    <row r="65" spans="2:5" x14ac:dyDescent="0.2">
      <c r="B65" s="5"/>
      <c r="E65" s="7"/>
    </row>
    <row r="66" spans="2:5" x14ac:dyDescent="0.2">
      <c r="B66" s="5" t="s">
        <v>49</v>
      </c>
      <c r="E66" s="7"/>
    </row>
    <row r="67" spans="2:5" x14ac:dyDescent="0.2">
      <c r="B67" t="s">
        <v>50</v>
      </c>
    </row>
  </sheetData>
  <phoneticPr fontId="0" type="noConversion"/>
  <pageMargins left="0.75" right="0.75" top="1" bottom="1" header="0.5" footer="0.5"/>
  <pageSetup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CallBuildToolbars">
                <anchor moveWithCells="1" sizeWithCells="1">
                  <from>
                    <xdr:col>6</xdr:col>
                    <xdr:colOff>1181100</xdr:colOff>
                    <xdr:row>0</xdr:row>
                    <xdr:rowOff>0</xdr:rowOff>
                  </from>
                  <to>
                    <xdr:col>8</xdr:col>
                    <xdr:colOff>352425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BI238"/>
  <sheetViews>
    <sheetView topLeftCell="A6" zoomScale="75" workbookViewId="0">
      <selection activeCell="C109" sqref="C109"/>
    </sheetView>
  </sheetViews>
  <sheetFormatPr defaultRowHeight="12.75" x14ac:dyDescent="0.2"/>
  <cols>
    <col min="1" max="1" width="20" customWidth="1"/>
    <col min="2" max="2" width="14.28515625" customWidth="1"/>
    <col min="3" max="3" width="16.7109375" customWidth="1"/>
    <col min="4" max="4" width="13.85546875" customWidth="1"/>
    <col min="5" max="5" width="8.5703125" customWidth="1"/>
    <col min="6" max="6" width="13.140625" customWidth="1"/>
    <col min="7" max="7" width="8.7109375" customWidth="1"/>
    <col min="17" max="17" width="9.7109375" customWidth="1"/>
    <col min="29" max="29" width="7.5703125" customWidth="1"/>
    <col min="30" max="30" width="11.7109375" customWidth="1"/>
    <col min="36" max="36" width="21" customWidth="1"/>
  </cols>
  <sheetData>
    <row r="2" spans="2:29" ht="23.25" x14ac:dyDescent="0.35">
      <c r="B2" s="497" t="s">
        <v>51</v>
      </c>
      <c r="C2" s="497"/>
      <c r="D2" s="497"/>
      <c r="E2" s="497"/>
      <c r="F2" s="497"/>
      <c r="G2" s="497"/>
      <c r="H2" s="497"/>
      <c r="I2" s="497"/>
      <c r="J2" s="497"/>
      <c r="K2" s="497"/>
      <c r="L2" s="497"/>
      <c r="M2" s="497"/>
      <c r="N2" s="497"/>
      <c r="O2" s="497"/>
      <c r="P2" s="497"/>
      <c r="Q2" s="497"/>
      <c r="R2" s="497"/>
      <c r="S2" s="497"/>
      <c r="T2" s="497"/>
      <c r="U2" s="497"/>
      <c r="V2" s="497"/>
      <c r="W2" s="497"/>
      <c r="X2" s="497"/>
      <c r="Y2" s="497"/>
      <c r="Z2" s="497"/>
      <c r="AA2" s="497"/>
    </row>
    <row r="4" spans="2:29" ht="13.5" thickBot="1" x14ac:dyDescent="0.25"/>
    <row r="5" spans="2:29" ht="13.5" thickBot="1" x14ac:dyDescent="0.25">
      <c r="B5" s="498" t="s">
        <v>52</v>
      </c>
      <c r="C5" s="499"/>
      <c r="D5" s="52">
        <v>1</v>
      </c>
      <c r="E5" s="52">
        <v>2</v>
      </c>
      <c r="F5" s="52">
        <v>3</v>
      </c>
      <c r="G5" s="52">
        <v>4</v>
      </c>
      <c r="H5" s="52">
        <v>5</v>
      </c>
      <c r="I5" s="52">
        <v>6</v>
      </c>
      <c r="J5" s="52">
        <v>7</v>
      </c>
      <c r="K5" s="52">
        <v>8</v>
      </c>
      <c r="L5" s="52">
        <v>9</v>
      </c>
      <c r="M5" s="52">
        <v>10</v>
      </c>
      <c r="N5" s="52">
        <v>11</v>
      </c>
      <c r="O5" s="52">
        <v>12</v>
      </c>
      <c r="P5" s="52">
        <v>13</v>
      </c>
      <c r="Q5" s="52">
        <v>14</v>
      </c>
      <c r="R5" s="52">
        <v>15</v>
      </c>
      <c r="S5" s="52">
        <v>16</v>
      </c>
      <c r="T5" s="52">
        <v>17</v>
      </c>
      <c r="U5" s="52">
        <v>18</v>
      </c>
      <c r="V5" s="52">
        <v>19</v>
      </c>
      <c r="W5" s="52">
        <v>20</v>
      </c>
      <c r="X5" s="52">
        <v>21</v>
      </c>
      <c r="Y5" s="52">
        <v>22</v>
      </c>
      <c r="Z5" s="52">
        <v>23</v>
      </c>
      <c r="AA5" s="53">
        <v>24</v>
      </c>
    </row>
    <row r="6" spans="2:29" ht="13.5" thickBot="1" x14ac:dyDescent="0.25">
      <c r="B6" s="54"/>
      <c r="C6" s="55"/>
      <c r="D6" s="56">
        <f>VLOOKUP(D5,MCP!$A$11:$B$34,2,1)</f>
        <v>0</v>
      </c>
      <c r="E6" s="56">
        <f>VLOOKUP(E5,MCP!$A$11:$B$34,2,1)</f>
        <v>0</v>
      </c>
      <c r="F6" s="56">
        <f>VLOOKUP(F5,MCP!$A$11:$B$34,2,1)</f>
        <v>0</v>
      </c>
      <c r="G6" s="56">
        <f>VLOOKUP(G5,MCP!$A$11:$B$34,2,1)</f>
        <v>0</v>
      </c>
      <c r="H6" s="56">
        <f>VLOOKUP(H5,MCP!$A$11:$B$34,2,1)</f>
        <v>0</v>
      </c>
      <c r="I6" s="57">
        <f>VLOOKUP(I5,MCP!$A$11:$B$34,2,1)</f>
        <v>0</v>
      </c>
      <c r="J6" s="56">
        <f>VLOOKUP(J5,MCP!$A$11:$B$34,2,1)</f>
        <v>0</v>
      </c>
      <c r="K6" s="56">
        <f>VLOOKUP(K5,MCP!$A$11:$B$34,2,1)</f>
        <v>0</v>
      </c>
      <c r="L6" s="56">
        <f>VLOOKUP(L5,MCP!$A$11:$B$34,2,1)</f>
        <v>0</v>
      </c>
      <c r="M6" s="57">
        <f>VLOOKUP(M5,MCP!$A$11:$B$34,2,1)</f>
        <v>0</v>
      </c>
      <c r="N6" s="57">
        <f>VLOOKUP(N5,MCP!$A$11:$B$34,2,1)</f>
        <v>0</v>
      </c>
      <c r="O6" s="57">
        <f>VLOOKUP(O5,MCP!$A$11:$B$34,2,1)</f>
        <v>0</v>
      </c>
      <c r="P6" s="57">
        <f>VLOOKUP(P5,MCP!$A$11:$B$34,2,1)</f>
        <v>0</v>
      </c>
      <c r="Q6" s="57">
        <f>VLOOKUP(Q5,MCP!$A$11:$B$34,2,1)</f>
        <v>0</v>
      </c>
      <c r="R6" s="57">
        <f>VLOOKUP(R5,MCP!$A$11:$B$34,2,1)</f>
        <v>0</v>
      </c>
      <c r="S6" s="57">
        <f>VLOOKUP(S5,MCP!$A$11:$B$34,2,1)</f>
        <v>0</v>
      </c>
      <c r="T6" s="57">
        <f>VLOOKUP(T5,MCP!$A$11:$B$34,2,1)</f>
        <v>0</v>
      </c>
      <c r="U6" s="57">
        <f>VLOOKUP(U5,MCP!$A$11:$B$34,2,1)</f>
        <v>0</v>
      </c>
      <c r="V6" s="57">
        <f>VLOOKUP(V5,MCP!$A$11:$B$34,2,1)</f>
        <v>0</v>
      </c>
      <c r="W6" s="57">
        <f>VLOOKUP(W5,MCP!$A$11:$B$34,2,1)</f>
        <v>0</v>
      </c>
      <c r="X6" s="57">
        <f>VLOOKUP(X5,MCP!$A$11:$B$34,2,1)</f>
        <v>0</v>
      </c>
      <c r="Y6" s="57">
        <f>VLOOKUP(Y5,MCP!$A$11:$B$34,2,1)</f>
        <v>0</v>
      </c>
      <c r="Z6" s="57">
        <f>VLOOKUP(Z5,MCP!$A$11:$B$34,2,1)</f>
        <v>0</v>
      </c>
      <c r="AA6" s="57">
        <f>VLOOKUP(AA5,MCP!$A$11:$B$34,2,1)</f>
        <v>0</v>
      </c>
    </row>
    <row r="7" spans="2:29" x14ac:dyDescent="0.2">
      <c r="B7" s="58" t="s">
        <v>53</v>
      </c>
      <c r="C7" s="59">
        <f>SUM(D7:AA7)</f>
        <v>3408</v>
      </c>
      <c r="D7" s="60">
        <f>TotalCalifornia!D171</f>
        <v>0</v>
      </c>
      <c r="E7" s="61">
        <f>TotalCalifornia!E171</f>
        <v>0</v>
      </c>
      <c r="F7" s="61">
        <f>TotalCalifornia!F171</f>
        <v>0</v>
      </c>
      <c r="G7" s="61">
        <f>TotalCalifornia!G171</f>
        <v>0</v>
      </c>
      <c r="H7" s="61">
        <f>TotalCalifornia!H171</f>
        <v>0</v>
      </c>
      <c r="I7" s="62">
        <f>TotalCalifornia!I171</f>
        <v>0</v>
      </c>
      <c r="J7" s="61">
        <f>TotalCalifornia!J171</f>
        <v>213</v>
      </c>
      <c r="K7" s="61">
        <f>TotalCalifornia!K171</f>
        <v>213</v>
      </c>
      <c r="L7" s="61">
        <f>TotalCalifornia!L171</f>
        <v>213</v>
      </c>
      <c r="M7" s="61">
        <f>TotalCalifornia!M171</f>
        <v>213</v>
      </c>
      <c r="N7" s="61">
        <f>TotalCalifornia!N171</f>
        <v>213</v>
      </c>
      <c r="O7" s="61">
        <f>TotalCalifornia!O171</f>
        <v>213</v>
      </c>
      <c r="P7" s="61">
        <f>TotalCalifornia!P171</f>
        <v>213</v>
      </c>
      <c r="Q7" s="61">
        <f>TotalCalifornia!Q171</f>
        <v>213</v>
      </c>
      <c r="R7" s="61">
        <f>TotalCalifornia!R171</f>
        <v>213</v>
      </c>
      <c r="S7" s="61">
        <f>TotalCalifornia!S171</f>
        <v>213</v>
      </c>
      <c r="T7" s="61">
        <f>TotalCalifornia!T171</f>
        <v>213</v>
      </c>
      <c r="U7" s="61">
        <f>TotalCalifornia!U171</f>
        <v>213</v>
      </c>
      <c r="V7" s="61">
        <f>TotalCalifornia!V171</f>
        <v>213</v>
      </c>
      <c r="W7" s="61">
        <f>TotalCalifornia!W171</f>
        <v>213</v>
      </c>
      <c r="X7" s="61">
        <f>TotalCalifornia!X171</f>
        <v>213</v>
      </c>
      <c r="Y7" s="61">
        <f>TotalCalifornia!Y171</f>
        <v>213</v>
      </c>
      <c r="Z7" s="61">
        <f>TotalCalifornia!Z171</f>
        <v>0</v>
      </c>
      <c r="AA7" s="63">
        <f>TotalCalifornia!AA171</f>
        <v>0</v>
      </c>
      <c r="AB7" s="64"/>
      <c r="AC7" s="64"/>
    </row>
    <row r="8" spans="2:29" x14ac:dyDescent="0.2">
      <c r="B8" s="65" t="s">
        <v>54</v>
      </c>
      <c r="C8" s="59">
        <f>SUM(D8:AA8)</f>
        <v>418</v>
      </c>
      <c r="D8">
        <v>69</v>
      </c>
      <c r="E8">
        <v>67</v>
      </c>
      <c r="F8">
        <v>67</v>
      </c>
      <c r="G8">
        <v>66</v>
      </c>
      <c r="H8">
        <v>66</v>
      </c>
      <c r="I8">
        <v>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36</v>
      </c>
      <c r="AA8">
        <v>29</v>
      </c>
      <c r="AB8">
        <v>96</v>
      </c>
    </row>
    <row r="9" spans="2:29" ht="13.5" thickBot="1" x14ac:dyDescent="0.25">
      <c r="B9" s="66" t="s">
        <v>55</v>
      </c>
      <c r="C9" s="67">
        <f>SUM(D9:AA9)</f>
        <v>2990</v>
      </c>
      <c r="D9" s="68">
        <f t="shared" ref="D9:AA9" si="0">SUM(D7-D8)</f>
        <v>-69</v>
      </c>
      <c r="E9" s="69">
        <f t="shared" si="0"/>
        <v>-67</v>
      </c>
      <c r="F9" s="69">
        <f t="shared" si="0"/>
        <v>-67</v>
      </c>
      <c r="G9" s="69">
        <f t="shared" si="0"/>
        <v>-66</v>
      </c>
      <c r="H9" s="69">
        <f t="shared" si="0"/>
        <v>-66</v>
      </c>
      <c r="I9" s="69">
        <f t="shared" si="0"/>
        <v>-18</v>
      </c>
      <c r="J9" s="70">
        <f t="shared" si="0"/>
        <v>213</v>
      </c>
      <c r="K9" s="70">
        <f t="shared" si="0"/>
        <v>213</v>
      </c>
      <c r="L9" s="69">
        <f t="shared" si="0"/>
        <v>213</v>
      </c>
      <c r="M9" s="69">
        <f t="shared" si="0"/>
        <v>213</v>
      </c>
      <c r="N9" s="69">
        <f t="shared" si="0"/>
        <v>213</v>
      </c>
      <c r="O9" s="69">
        <f t="shared" si="0"/>
        <v>213</v>
      </c>
      <c r="P9" s="69">
        <f t="shared" si="0"/>
        <v>213</v>
      </c>
      <c r="Q9" s="69">
        <f t="shared" si="0"/>
        <v>213</v>
      </c>
      <c r="R9" s="69">
        <f t="shared" si="0"/>
        <v>213</v>
      </c>
      <c r="S9" s="69">
        <f t="shared" si="0"/>
        <v>213</v>
      </c>
      <c r="T9" s="69">
        <f t="shared" si="0"/>
        <v>213</v>
      </c>
      <c r="U9" s="69">
        <f t="shared" si="0"/>
        <v>213</v>
      </c>
      <c r="V9" s="69">
        <f t="shared" si="0"/>
        <v>213</v>
      </c>
      <c r="W9" s="69">
        <f t="shared" si="0"/>
        <v>213</v>
      </c>
      <c r="X9" s="71">
        <f t="shared" si="0"/>
        <v>213</v>
      </c>
      <c r="Y9" s="72">
        <f t="shared" si="0"/>
        <v>213</v>
      </c>
      <c r="Z9" s="69">
        <f t="shared" si="0"/>
        <v>-36</v>
      </c>
      <c r="AA9" s="73">
        <f t="shared" si="0"/>
        <v>-29</v>
      </c>
    </row>
    <row r="10" spans="2:29" x14ac:dyDescent="0.2"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</row>
    <row r="11" spans="2:29" ht="13.5" thickBot="1" x14ac:dyDescent="0.25"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</row>
    <row r="12" spans="2:29" ht="13.5" thickBot="1" x14ac:dyDescent="0.25">
      <c r="B12" s="493" t="s">
        <v>56</v>
      </c>
      <c r="C12" s="494"/>
      <c r="D12" s="52">
        <v>1</v>
      </c>
      <c r="E12" s="52">
        <v>2</v>
      </c>
      <c r="F12" s="52">
        <v>3</v>
      </c>
      <c r="G12" s="52">
        <v>4</v>
      </c>
      <c r="H12" s="52">
        <v>5</v>
      </c>
      <c r="I12" s="52">
        <v>6</v>
      </c>
      <c r="J12" s="52">
        <v>7</v>
      </c>
      <c r="K12" s="52">
        <v>8</v>
      </c>
      <c r="L12" s="52">
        <v>9</v>
      </c>
      <c r="M12" s="52">
        <v>10</v>
      </c>
      <c r="N12" s="52">
        <v>11</v>
      </c>
      <c r="O12" s="52">
        <v>12</v>
      </c>
      <c r="P12" s="52">
        <v>13</v>
      </c>
      <c r="Q12" s="52">
        <v>14</v>
      </c>
      <c r="R12" s="52">
        <v>15</v>
      </c>
      <c r="S12" s="52">
        <v>16</v>
      </c>
      <c r="T12" s="52">
        <v>17</v>
      </c>
      <c r="U12" s="52">
        <v>18</v>
      </c>
      <c r="V12" s="52">
        <v>19</v>
      </c>
      <c r="W12" s="52">
        <v>20</v>
      </c>
      <c r="X12" s="52">
        <v>21</v>
      </c>
      <c r="Y12" s="52">
        <v>22</v>
      </c>
      <c r="Z12" s="52">
        <v>23</v>
      </c>
      <c r="AA12" s="53">
        <v>24</v>
      </c>
    </row>
    <row r="13" spans="2:29" ht="13.5" thickBot="1" x14ac:dyDescent="0.25"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</row>
    <row r="14" spans="2:29" x14ac:dyDescent="0.2">
      <c r="B14" s="75" t="s">
        <v>53</v>
      </c>
      <c r="C14" s="59">
        <f>SUM(D14:AA14)</f>
        <v>7232</v>
      </c>
      <c r="D14" s="76">
        <f>TotalCalifornia!D199</f>
        <v>464</v>
      </c>
      <c r="E14" s="77">
        <f>TotalCalifornia!E199</f>
        <v>464</v>
      </c>
      <c r="F14" s="77">
        <f>TotalCalifornia!F199</f>
        <v>464</v>
      </c>
      <c r="G14" s="77">
        <f>TotalCalifornia!G199</f>
        <v>464</v>
      </c>
      <c r="H14" s="77">
        <f>TotalCalifornia!H199</f>
        <v>464</v>
      </c>
      <c r="I14" s="77">
        <f>TotalCalifornia!I199</f>
        <v>464</v>
      </c>
      <c r="J14" s="77">
        <f>TotalCalifornia!J199</f>
        <v>220</v>
      </c>
      <c r="K14" s="77">
        <f>TotalCalifornia!K199</f>
        <v>220</v>
      </c>
      <c r="L14" s="77">
        <f>TotalCalifornia!L199</f>
        <v>220</v>
      </c>
      <c r="M14" s="77">
        <f>TotalCalifornia!M199</f>
        <v>220</v>
      </c>
      <c r="N14" s="77">
        <f>TotalCalifornia!N199</f>
        <v>220</v>
      </c>
      <c r="O14" s="77">
        <f>TotalCalifornia!O199</f>
        <v>220</v>
      </c>
      <c r="P14" s="77">
        <f>TotalCalifornia!P199</f>
        <v>220</v>
      </c>
      <c r="Q14" s="77">
        <f>TotalCalifornia!Q199</f>
        <v>220</v>
      </c>
      <c r="R14" s="77">
        <f>TotalCalifornia!R199</f>
        <v>220</v>
      </c>
      <c r="S14" s="77">
        <f>TotalCalifornia!S199</f>
        <v>220</v>
      </c>
      <c r="T14" s="77">
        <f>TotalCalifornia!T199</f>
        <v>220</v>
      </c>
      <c r="U14" s="77">
        <f>TotalCalifornia!U199</f>
        <v>220</v>
      </c>
      <c r="V14" s="77">
        <f>TotalCalifornia!V199</f>
        <v>220</v>
      </c>
      <c r="W14" s="77">
        <f>TotalCalifornia!W199</f>
        <v>220</v>
      </c>
      <c r="X14" s="77">
        <f>TotalCalifornia!X199</f>
        <v>220</v>
      </c>
      <c r="Y14" s="77">
        <f>TotalCalifornia!Y199</f>
        <v>220</v>
      </c>
      <c r="Z14" s="77">
        <f>TotalCalifornia!Z199</f>
        <v>464</v>
      </c>
      <c r="AA14" s="78">
        <f>TotalCalifornia!AA199</f>
        <v>464</v>
      </c>
    </row>
    <row r="15" spans="2:29" x14ac:dyDescent="0.2">
      <c r="B15" s="65" t="s">
        <v>54</v>
      </c>
      <c r="C15" s="59">
        <f>SUM(D15:AA15)</f>
        <v>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79">
        <v>50</v>
      </c>
      <c r="K15" s="79">
        <v>50</v>
      </c>
      <c r="L15" s="79">
        <v>50</v>
      </c>
      <c r="M15" s="79">
        <v>50</v>
      </c>
      <c r="N15" s="79">
        <v>50</v>
      </c>
      <c r="O15" s="79">
        <v>50</v>
      </c>
      <c r="P15" s="79">
        <v>50</v>
      </c>
      <c r="Q15" s="79">
        <v>50</v>
      </c>
      <c r="R15" s="79">
        <v>50</v>
      </c>
      <c r="S15" s="79">
        <v>50</v>
      </c>
      <c r="T15" s="79">
        <v>50</v>
      </c>
      <c r="U15" s="79">
        <v>50</v>
      </c>
      <c r="V15" s="79">
        <v>50</v>
      </c>
      <c r="W15" s="79">
        <v>50</v>
      </c>
      <c r="X15" s="79">
        <v>50</v>
      </c>
      <c r="Y15" s="79">
        <v>50</v>
      </c>
      <c r="Z15">
        <v>0</v>
      </c>
      <c r="AA15">
        <v>0</v>
      </c>
      <c r="AB15">
        <v>0</v>
      </c>
    </row>
    <row r="16" spans="2:29" ht="13.5" thickBot="1" x14ac:dyDescent="0.25">
      <c r="B16" s="66" t="s">
        <v>55</v>
      </c>
      <c r="C16" s="67">
        <f>SUM(D16:AA16)</f>
        <v>6432</v>
      </c>
      <c r="D16" s="68">
        <f t="shared" ref="D16:AA16" si="1">SUM(D14-D15)</f>
        <v>464</v>
      </c>
      <c r="E16" s="69">
        <f t="shared" si="1"/>
        <v>464</v>
      </c>
      <c r="F16" s="69">
        <f t="shared" si="1"/>
        <v>464</v>
      </c>
      <c r="G16" s="69">
        <f t="shared" si="1"/>
        <v>464</v>
      </c>
      <c r="H16" s="69">
        <f t="shared" si="1"/>
        <v>464</v>
      </c>
      <c r="I16" s="69">
        <f t="shared" si="1"/>
        <v>464</v>
      </c>
      <c r="J16" s="69">
        <f t="shared" si="1"/>
        <v>170</v>
      </c>
      <c r="K16" s="69">
        <f t="shared" si="1"/>
        <v>170</v>
      </c>
      <c r="L16" s="69">
        <f t="shared" si="1"/>
        <v>170</v>
      </c>
      <c r="M16" s="69">
        <f t="shared" si="1"/>
        <v>170</v>
      </c>
      <c r="N16" s="69">
        <f t="shared" si="1"/>
        <v>170</v>
      </c>
      <c r="O16" s="69">
        <f t="shared" si="1"/>
        <v>170</v>
      </c>
      <c r="P16" s="69">
        <f t="shared" si="1"/>
        <v>170</v>
      </c>
      <c r="Q16" s="69">
        <f t="shared" si="1"/>
        <v>170</v>
      </c>
      <c r="R16" s="69">
        <f t="shared" si="1"/>
        <v>170</v>
      </c>
      <c r="S16" s="69">
        <f t="shared" si="1"/>
        <v>170</v>
      </c>
      <c r="T16" s="69">
        <f t="shared" si="1"/>
        <v>170</v>
      </c>
      <c r="U16" s="69">
        <f t="shared" si="1"/>
        <v>170</v>
      </c>
      <c r="V16" s="69">
        <f t="shared" si="1"/>
        <v>170</v>
      </c>
      <c r="W16" s="69">
        <f t="shared" si="1"/>
        <v>170</v>
      </c>
      <c r="X16" s="69">
        <f t="shared" si="1"/>
        <v>170</v>
      </c>
      <c r="Y16" s="69">
        <f t="shared" si="1"/>
        <v>170</v>
      </c>
      <c r="Z16" s="72">
        <f t="shared" si="1"/>
        <v>464</v>
      </c>
      <c r="AA16" s="80">
        <f t="shared" si="1"/>
        <v>464</v>
      </c>
    </row>
    <row r="18" spans="2:27" ht="13.5" hidden="1" thickBot="1" x14ac:dyDescent="0.25">
      <c r="B18" s="81" t="s">
        <v>57</v>
      </c>
    </row>
    <row r="19" spans="2:27" ht="13.5" hidden="1" thickBot="1" x14ac:dyDescent="0.25">
      <c r="B19" s="493" t="s">
        <v>58</v>
      </c>
      <c r="C19" s="494"/>
      <c r="D19" s="52">
        <v>1</v>
      </c>
      <c r="E19" s="52">
        <v>2</v>
      </c>
      <c r="F19" s="52">
        <v>3</v>
      </c>
      <c r="G19" s="52">
        <v>4</v>
      </c>
      <c r="H19" s="52">
        <v>5</v>
      </c>
      <c r="I19" s="52">
        <v>6</v>
      </c>
      <c r="J19" s="52">
        <v>7</v>
      </c>
      <c r="K19" s="52">
        <v>8</v>
      </c>
      <c r="L19" s="52">
        <v>9</v>
      </c>
      <c r="M19" s="52">
        <v>10</v>
      </c>
      <c r="N19" s="52">
        <v>11</v>
      </c>
      <c r="O19" s="52">
        <v>12</v>
      </c>
      <c r="P19" s="52">
        <v>13</v>
      </c>
      <c r="Q19" s="52">
        <v>14</v>
      </c>
      <c r="R19" s="52">
        <v>15</v>
      </c>
      <c r="S19" s="52">
        <v>16</v>
      </c>
      <c r="T19" s="52">
        <v>17</v>
      </c>
      <c r="U19" s="52">
        <v>18</v>
      </c>
      <c r="V19" s="52">
        <v>19</v>
      </c>
      <c r="W19" s="52">
        <v>20</v>
      </c>
      <c r="X19" s="52">
        <v>21</v>
      </c>
      <c r="Y19" s="52">
        <v>22</v>
      </c>
      <c r="Z19" s="52">
        <v>23</v>
      </c>
      <c r="AA19" s="53">
        <v>24</v>
      </c>
    </row>
    <row r="20" spans="2:27" x14ac:dyDescent="0.2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</row>
    <row r="21" spans="2:27" hidden="1" x14ac:dyDescent="0.2">
      <c r="B21" s="75" t="s">
        <v>53</v>
      </c>
      <c r="C21" s="59">
        <f>SUM(D21:AA21)</f>
        <v>0</v>
      </c>
      <c r="D21" s="82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  <c r="R21" s="83">
        <v>0</v>
      </c>
      <c r="S21" s="83">
        <v>0</v>
      </c>
      <c r="T21" s="83">
        <v>0</v>
      </c>
      <c r="U21" s="83">
        <v>0</v>
      </c>
      <c r="V21" s="83">
        <v>0</v>
      </c>
      <c r="W21" s="83">
        <v>0</v>
      </c>
      <c r="X21" s="83">
        <v>0</v>
      </c>
      <c r="Y21" s="83">
        <v>0</v>
      </c>
      <c r="Z21" s="83">
        <v>0</v>
      </c>
      <c r="AA21" s="84">
        <v>0</v>
      </c>
    </row>
    <row r="22" spans="2:27" hidden="1" x14ac:dyDescent="0.2">
      <c r="B22" s="65" t="s">
        <v>54</v>
      </c>
      <c r="C22" s="59">
        <f>SUM(D22:AA22)</f>
        <v>0</v>
      </c>
      <c r="D22" s="85">
        <v>0</v>
      </c>
      <c r="E22" s="86">
        <v>0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  <c r="Q22" s="86">
        <v>0</v>
      </c>
      <c r="R22" s="86">
        <v>0</v>
      </c>
      <c r="S22" s="86">
        <v>0</v>
      </c>
      <c r="T22" s="86">
        <v>0</v>
      </c>
      <c r="U22" s="86">
        <v>0</v>
      </c>
      <c r="V22" s="86">
        <v>0</v>
      </c>
      <c r="W22" s="86">
        <v>0</v>
      </c>
      <c r="X22" s="86">
        <v>0</v>
      </c>
      <c r="Y22" s="86">
        <v>0</v>
      </c>
      <c r="Z22" s="86">
        <v>0</v>
      </c>
      <c r="AA22" s="87">
        <v>0</v>
      </c>
    </row>
    <row r="23" spans="2:27" ht="13.5" hidden="1" thickBot="1" x14ac:dyDescent="0.25">
      <c r="B23" s="66" t="s">
        <v>55</v>
      </c>
      <c r="C23" s="67">
        <f>SUM(D23:AA23)</f>
        <v>0</v>
      </c>
      <c r="D23" s="88">
        <f>D21-D22</f>
        <v>0</v>
      </c>
      <c r="E23" s="89">
        <f t="shared" ref="E23:Z23" si="2">SUM(E21-E22)</f>
        <v>0</v>
      </c>
      <c r="F23" s="89">
        <f t="shared" si="2"/>
        <v>0</v>
      </c>
      <c r="G23" s="89">
        <f t="shared" si="2"/>
        <v>0</v>
      </c>
      <c r="H23" s="89">
        <f t="shared" si="2"/>
        <v>0</v>
      </c>
      <c r="I23" s="89">
        <f t="shared" si="2"/>
        <v>0</v>
      </c>
      <c r="J23" s="89">
        <f t="shared" si="2"/>
        <v>0</v>
      </c>
      <c r="K23" s="89">
        <f t="shared" si="2"/>
        <v>0</v>
      </c>
      <c r="L23" s="89">
        <f t="shared" si="2"/>
        <v>0</v>
      </c>
      <c r="M23" s="89">
        <f t="shared" si="2"/>
        <v>0</v>
      </c>
      <c r="N23" s="89">
        <f t="shared" si="2"/>
        <v>0</v>
      </c>
      <c r="O23" s="89">
        <f t="shared" si="2"/>
        <v>0</v>
      </c>
      <c r="P23" s="89">
        <f t="shared" si="2"/>
        <v>0</v>
      </c>
      <c r="Q23" s="89">
        <f t="shared" si="2"/>
        <v>0</v>
      </c>
      <c r="R23" s="89">
        <f t="shared" si="2"/>
        <v>0</v>
      </c>
      <c r="S23" s="89">
        <f t="shared" si="2"/>
        <v>0</v>
      </c>
      <c r="T23" s="89">
        <f t="shared" si="2"/>
        <v>0</v>
      </c>
      <c r="U23" s="89">
        <f t="shared" si="2"/>
        <v>0</v>
      </c>
      <c r="V23" s="89">
        <f t="shared" si="2"/>
        <v>0</v>
      </c>
      <c r="W23" s="89">
        <f t="shared" si="2"/>
        <v>0</v>
      </c>
      <c r="X23" s="89">
        <f t="shared" si="2"/>
        <v>0</v>
      </c>
      <c r="Y23" s="89">
        <f t="shared" si="2"/>
        <v>0</v>
      </c>
      <c r="Z23" s="89">
        <f t="shared" si="2"/>
        <v>0</v>
      </c>
      <c r="AA23" s="90">
        <f>AA21-AA22</f>
        <v>0</v>
      </c>
    </row>
    <row r="24" spans="2:27" hidden="1" x14ac:dyDescent="0.2"/>
    <row r="25" spans="2:27" ht="13.5" hidden="1" thickBot="1" x14ac:dyDescent="0.25">
      <c r="B25" s="81" t="s">
        <v>59</v>
      </c>
    </row>
    <row r="26" spans="2:27" ht="13.5" hidden="1" thickBot="1" x14ac:dyDescent="0.25">
      <c r="B26" s="493" t="s">
        <v>56</v>
      </c>
      <c r="C26" s="494"/>
      <c r="D26" s="52">
        <v>1</v>
      </c>
      <c r="E26" s="52">
        <v>2</v>
      </c>
      <c r="F26" s="52">
        <v>3</v>
      </c>
      <c r="G26" s="52">
        <v>4</v>
      </c>
      <c r="H26" s="52">
        <v>5</v>
      </c>
      <c r="I26" s="52">
        <v>6</v>
      </c>
      <c r="J26" s="52">
        <v>7</v>
      </c>
      <c r="K26" s="52">
        <v>8</v>
      </c>
      <c r="L26" s="52">
        <v>9</v>
      </c>
      <c r="M26" s="52">
        <v>10</v>
      </c>
      <c r="N26" s="52">
        <v>11</v>
      </c>
      <c r="O26" s="52">
        <v>12</v>
      </c>
      <c r="P26" s="52">
        <v>13</v>
      </c>
      <c r="Q26" s="52">
        <v>14</v>
      </c>
      <c r="R26" s="52">
        <v>15</v>
      </c>
      <c r="S26" s="52">
        <v>16</v>
      </c>
      <c r="T26" s="52">
        <v>17</v>
      </c>
      <c r="U26" s="52">
        <v>18</v>
      </c>
      <c r="V26" s="52">
        <v>19</v>
      </c>
      <c r="W26" s="52">
        <v>20</v>
      </c>
      <c r="X26" s="52">
        <v>21</v>
      </c>
      <c r="Y26" s="52">
        <v>22</v>
      </c>
      <c r="Z26" s="52">
        <v>23</v>
      </c>
      <c r="AA26" s="53">
        <v>24</v>
      </c>
    </row>
    <row r="27" spans="2:27" hidden="1" x14ac:dyDescent="0.2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</row>
    <row r="28" spans="2:27" hidden="1" x14ac:dyDescent="0.2">
      <c r="B28" s="75" t="s">
        <v>53</v>
      </c>
      <c r="C28" s="59">
        <f>SUM(D28:AA28)</f>
        <v>16000</v>
      </c>
      <c r="D28" s="82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1000</v>
      </c>
      <c r="K28" s="83">
        <v>1000</v>
      </c>
      <c r="L28" s="83">
        <v>1000</v>
      </c>
      <c r="M28" s="83">
        <v>1000</v>
      </c>
      <c r="N28" s="83">
        <v>1000</v>
      </c>
      <c r="O28" s="83">
        <v>1000</v>
      </c>
      <c r="P28" s="83">
        <v>1000</v>
      </c>
      <c r="Q28" s="83">
        <v>1000</v>
      </c>
      <c r="R28" s="83">
        <v>1000</v>
      </c>
      <c r="S28" s="83">
        <v>1000</v>
      </c>
      <c r="T28" s="83">
        <v>1000</v>
      </c>
      <c r="U28" s="83">
        <v>1000</v>
      </c>
      <c r="V28" s="83">
        <v>1000</v>
      </c>
      <c r="W28" s="83">
        <v>1000</v>
      </c>
      <c r="X28" s="83">
        <v>1000</v>
      </c>
      <c r="Y28" s="83">
        <v>1000</v>
      </c>
      <c r="Z28" s="83">
        <v>0</v>
      </c>
      <c r="AA28" s="83">
        <v>0</v>
      </c>
    </row>
    <row r="29" spans="2:27" hidden="1" x14ac:dyDescent="0.2">
      <c r="B29" s="65" t="s">
        <v>54</v>
      </c>
      <c r="C29" s="59">
        <f>SUM(D29:AA29)</f>
        <v>11242.4</v>
      </c>
      <c r="D29" s="91">
        <v>0</v>
      </c>
      <c r="E29" s="92">
        <v>0</v>
      </c>
      <c r="F29" s="92">
        <v>0</v>
      </c>
      <c r="G29" s="92">
        <v>0</v>
      </c>
      <c r="H29" s="92">
        <v>0</v>
      </c>
      <c r="I29" s="92">
        <v>0</v>
      </c>
      <c r="J29" s="93">
        <v>1000</v>
      </c>
      <c r="K29" s="93">
        <v>1000</v>
      </c>
      <c r="L29" s="92">
        <v>956.8</v>
      </c>
      <c r="M29" s="92">
        <v>600</v>
      </c>
      <c r="N29" s="92">
        <v>600</v>
      </c>
      <c r="O29" s="92">
        <v>600</v>
      </c>
      <c r="P29" s="92">
        <v>600</v>
      </c>
      <c r="Q29" s="92">
        <v>600</v>
      </c>
      <c r="R29" s="92">
        <v>600</v>
      </c>
      <c r="S29" s="92">
        <v>600</v>
      </c>
      <c r="T29" s="92">
        <v>600</v>
      </c>
      <c r="U29" s="92">
        <v>685.6</v>
      </c>
      <c r="V29" s="92">
        <v>600</v>
      </c>
      <c r="W29" s="92">
        <v>600</v>
      </c>
      <c r="X29" s="92">
        <v>600</v>
      </c>
      <c r="Y29" s="93">
        <v>1000</v>
      </c>
      <c r="Z29" s="92">
        <v>0</v>
      </c>
      <c r="AA29" s="94">
        <v>0</v>
      </c>
    </row>
    <row r="30" spans="2:27" ht="13.5" hidden="1" thickBot="1" x14ac:dyDescent="0.25">
      <c r="B30" s="66" t="s">
        <v>55</v>
      </c>
      <c r="C30" s="67">
        <f>SUM(D30:AA30)</f>
        <v>4757.6000000000004</v>
      </c>
      <c r="D30" s="88">
        <f t="shared" ref="D30:AA30" si="3">SUM(D28-D29)</f>
        <v>0</v>
      </c>
      <c r="E30" s="89">
        <f t="shared" si="3"/>
        <v>0</v>
      </c>
      <c r="F30" s="89">
        <f t="shared" si="3"/>
        <v>0</v>
      </c>
      <c r="G30" s="89">
        <f t="shared" si="3"/>
        <v>0</v>
      </c>
      <c r="H30" s="89">
        <f t="shared" si="3"/>
        <v>0</v>
      </c>
      <c r="I30" s="95">
        <f t="shared" si="3"/>
        <v>0</v>
      </c>
      <c r="J30" s="95">
        <f t="shared" si="3"/>
        <v>0</v>
      </c>
      <c r="K30" s="95">
        <f t="shared" si="3"/>
        <v>0</v>
      </c>
      <c r="L30" s="95">
        <f t="shared" si="3"/>
        <v>43.200000000000045</v>
      </c>
      <c r="M30" s="95">
        <f t="shared" si="3"/>
        <v>400</v>
      </c>
      <c r="N30" s="95">
        <f t="shared" si="3"/>
        <v>400</v>
      </c>
      <c r="O30" s="95">
        <f t="shared" si="3"/>
        <v>400</v>
      </c>
      <c r="P30" s="95">
        <f t="shared" si="3"/>
        <v>400</v>
      </c>
      <c r="Q30" s="95">
        <f t="shared" si="3"/>
        <v>400</v>
      </c>
      <c r="R30" s="96">
        <f t="shared" si="3"/>
        <v>400</v>
      </c>
      <c r="S30" s="96">
        <f t="shared" si="3"/>
        <v>400</v>
      </c>
      <c r="T30" s="96">
        <f t="shared" si="3"/>
        <v>400</v>
      </c>
      <c r="U30" s="95">
        <f t="shared" si="3"/>
        <v>314.39999999999998</v>
      </c>
      <c r="V30" s="95">
        <f t="shared" si="3"/>
        <v>400</v>
      </c>
      <c r="W30" s="95">
        <f t="shared" si="3"/>
        <v>400</v>
      </c>
      <c r="X30" s="95">
        <f t="shared" si="3"/>
        <v>400</v>
      </c>
      <c r="Y30" s="95">
        <f t="shared" si="3"/>
        <v>0</v>
      </c>
      <c r="Z30" s="95">
        <f t="shared" si="3"/>
        <v>0</v>
      </c>
      <c r="AA30" s="97">
        <f t="shared" si="3"/>
        <v>0</v>
      </c>
    </row>
    <row r="31" spans="2:27" hidden="1" x14ac:dyDescent="0.2"/>
    <row r="32" spans="2:27" ht="13.5" hidden="1" thickBot="1" x14ac:dyDescent="0.25">
      <c r="B32" s="98" t="s">
        <v>59</v>
      </c>
    </row>
    <row r="33" spans="2:27" ht="13.5" hidden="1" thickBot="1" x14ac:dyDescent="0.25">
      <c r="B33" s="495" t="s">
        <v>52</v>
      </c>
      <c r="C33" s="496"/>
      <c r="D33" s="99">
        <v>1</v>
      </c>
      <c r="E33" s="99">
        <v>2</v>
      </c>
      <c r="F33" s="99">
        <v>3</v>
      </c>
      <c r="G33" s="99">
        <v>4</v>
      </c>
      <c r="H33" s="99">
        <v>5</v>
      </c>
      <c r="I33" s="99">
        <v>6</v>
      </c>
      <c r="J33" s="99">
        <v>7</v>
      </c>
      <c r="K33" s="99">
        <v>8</v>
      </c>
      <c r="L33" s="99">
        <v>9</v>
      </c>
      <c r="M33" s="99">
        <v>10</v>
      </c>
      <c r="N33" s="99">
        <v>11</v>
      </c>
      <c r="O33" s="99">
        <v>12</v>
      </c>
      <c r="P33" s="99">
        <v>13</v>
      </c>
      <c r="Q33" s="99">
        <v>14</v>
      </c>
      <c r="R33" s="99">
        <v>15</v>
      </c>
      <c r="S33" s="99">
        <v>16</v>
      </c>
      <c r="T33" s="99">
        <v>17</v>
      </c>
      <c r="U33" s="99">
        <v>18</v>
      </c>
      <c r="V33" s="99">
        <v>19</v>
      </c>
      <c r="W33" s="99">
        <v>20</v>
      </c>
      <c r="X33" s="99">
        <v>21</v>
      </c>
      <c r="Y33" s="99">
        <v>22</v>
      </c>
      <c r="Z33" s="99">
        <v>23</v>
      </c>
      <c r="AA33" s="100">
        <v>24</v>
      </c>
    </row>
    <row r="34" spans="2:27" hidden="1" x14ac:dyDescent="0.2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</row>
    <row r="35" spans="2:27" hidden="1" x14ac:dyDescent="0.2">
      <c r="B35" s="75" t="s">
        <v>53</v>
      </c>
      <c r="C35" s="59">
        <f>SUM(D35:AA35)</f>
        <v>0</v>
      </c>
      <c r="D35" s="101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3"/>
    </row>
    <row r="36" spans="2:27" hidden="1" x14ac:dyDescent="0.2">
      <c r="B36" s="65" t="s">
        <v>54</v>
      </c>
      <c r="C36" s="59">
        <f>SUM(D36:AA36)</f>
        <v>175</v>
      </c>
      <c r="D36" s="104">
        <v>25</v>
      </c>
      <c r="E36" s="105">
        <v>25</v>
      </c>
      <c r="F36" s="106">
        <v>25</v>
      </c>
      <c r="G36" s="106">
        <v>0</v>
      </c>
      <c r="H36" s="106">
        <v>25</v>
      </c>
      <c r="I36" s="106">
        <v>0</v>
      </c>
      <c r="J36" s="105">
        <v>25</v>
      </c>
      <c r="K36" s="105">
        <v>0</v>
      </c>
      <c r="L36" s="105">
        <v>0</v>
      </c>
      <c r="M36" s="105">
        <v>0</v>
      </c>
      <c r="N36" s="105">
        <v>0</v>
      </c>
      <c r="O36" s="105">
        <v>0</v>
      </c>
      <c r="P36" s="105">
        <v>0</v>
      </c>
      <c r="Q36" s="105">
        <v>0</v>
      </c>
      <c r="R36" s="105">
        <v>0</v>
      </c>
      <c r="S36" s="105">
        <v>0</v>
      </c>
      <c r="T36" s="105">
        <v>0</v>
      </c>
      <c r="U36" s="105">
        <v>0</v>
      </c>
      <c r="V36" s="105">
        <v>0</v>
      </c>
      <c r="W36" s="105">
        <v>0</v>
      </c>
      <c r="X36" s="105">
        <v>0</v>
      </c>
      <c r="Y36" s="105">
        <v>0</v>
      </c>
      <c r="Z36" s="105">
        <v>25</v>
      </c>
      <c r="AA36" s="107">
        <v>25</v>
      </c>
    </row>
    <row r="37" spans="2:27" ht="13.5" hidden="1" thickBot="1" x14ac:dyDescent="0.25">
      <c r="B37" s="66" t="s">
        <v>55</v>
      </c>
      <c r="C37" s="59">
        <f>SUM(D37:AA37)</f>
        <v>-175</v>
      </c>
      <c r="D37" s="88">
        <f t="shared" ref="D37:AA37" si="4">SUM(D35-D36)</f>
        <v>-25</v>
      </c>
      <c r="E37" s="89">
        <f t="shared" si="4"/>
        <v>-25</v>
      </c>
      <c r="F37" s="89">
        <f t="shared" si="4"/>
        <v>-25</v>
      </c>
      <c r="G37" s="89">
        <f t="shared" si="4"/>
        <v>0</v>
      </c>
      <c r="H37" s="89">
        <f t="shared" si="4"/>
        <v>-25</v>
      </c>
      <c r="I37" s="108">
        <f t="shared" si="4"/>
        <v>0</v>
      </c>
      <c r="J37" s="89">
        <f t="shared" si="4"/>
        <v>-25</v>
      </c>
      <c r="K37" s="89">
        <f t="shared" si="4"/>
        <v>0</v>
      </c>
      <c r="L37" s="89">
        <f t="shared" si="4"/>
        <v>0</v>
      </c>
      <c r="M37" s="89">
        <f t="shared" si="4"/>
        <v>0</v>
      </c>
      <c r="N37" s="89">
        <f t="shared" si="4"/>
        <v>0</v>
      </c>
      <c r="O37" s="89">
        <f t="shared" si="4"/>
        <v>0</v>
      </c>
      <c r="P37" s="109">
        <f t="shared" si="4"/>
        <v>0</v>
      </c>
      <c r="Q37" s="110">
        <f t="shared" si="4"/>
        <v>0</v>
      </c>
      <c r="R37" s="110">
        <f t="shared" si="4"/>
        <v>0</v>
      </c>
      <c r="S37" s="111">
        <f t="shared" si="4"/>
        <v>0</v>
      </c>
      <c r="T37" s="111">
        <f t="shared" si="4"/>
        <v>0</v>
      </c>
      <c r="U37" s="89">
        <f t="shared" si="4"/>
        <v>0</v>
      </c>
      <c r="V37" s="89">
        <f t="shared" si="4"/>
        <v>0</v>
      </c>
      <c r="W37" s="89">
        <f t="shared" si="4"/>
        <v>0</v>
      </c>
      <c r="X37" s="89">
        <f t="shared" si="4"/>
        <v>0</v>
      </c>
      <c r="Y37" s="89">
        <f t="shared" si="4"/>
        <v>0</v>
      </c>
      <c r="Z37" s="89">
        <f t="shared" si="4"/>
        <v>-25</v>
      </c>
      <c r="AA37" s="90">
        <f t="shared" si="4"/>
        <v>-25</v>
      </c>
    </row>
    <row r="38" spans="2:27" hidden="1" x14ac:dyDescent="0.2">
      <c r="P38" s="112"/>
      <c r="Q38" s="112"/>
      <c r="R38" s="112"/>
    </row>
    <row r="39" spans="2:27" ht="13.5" hidden="1" thickBot="1" x14ac:dyDescent="0.25">
      <c r="B39" s="81" t="s">
        <v>59</v>
      </c>
    </row>
    <row r="40" spans="2:27" ht="13.5" hidden="1" thickBot="1" x14ac:dyDescent="0.25">
      <c r="B40" s="493" t="s">
        <v>56</v>
      </c>
      <c r="C40" s="494"/>
      <c r="D40" s="52">
        <v>1</v>
      </c>
      <c r="E40" s="52">
        <v>2</v>
      </c>
      <c r="F40" s="52">
        <v>3</v>
      </c>
      <c r="G40" s="52">
        <v>4</v>
      </c>
      <c r="H40" s="52">
        <v>5</v>
      </c>
      <c r="I40" s="52">
        <v>6</v>
      </c>
      <c r="J40" s="52">
        <v>7</v>
      </c>
      <c r="K40" s="52">
        <v>8</v>
      </c>
      <c r="L40" s="52">
        <v>9</v>
      </c>
      <c r="M40" s="52">
        <v>10</v>
      </c>
      <c r="N40" s="52">
        <v>11</v>
      </c>
      <c r="O40" s="52">
        <v>12</v>
      </c>
      <c r="P40" s="52">
        <v>13</v>
      </c>
      <c r="Q40" s="52">
        <v>14</v>
      </c>
      <c r="R40" s="52">
        <v>15</v>
      </c>
      <c r="S40" s="52">
        <v>16</v>
      </c>
      <c r="T40" s="52">
        <v>17</v>
      </c>
      <c r="U40" s="52">
        <v>18</v>
      </c>
      <c r="V40" s="52">
        <v>19</v>
      </c>
      <c r="W40" s="52">
        <v>20</v>
      </c>
      <c r="X40" s="52">
        <v>21</v>
      </c>
      <c r="Y40" s="52">
        <v>22</v>
      </c>
      <c r="Z40" s="52">
        <v>23</v>
      </c>
      <c r="AA40" s="53">
        <v>24</v>
      </c>
    </row>
    <row r="41" spans="2:27" hidden="1" x14ac:dyDescent="0.2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</row>
    <row r="42" spans="2:27" hidden="1" x14ac:dyDescent="0.2">
      <c r="B42" s="75" t="s">
        <v>53</v>
      </c>
      <c r="C42" s="59">
        <f>SUM(D42:AA42)</f>
        <v>0</v>
      </c>
      <c r="D42" s="82">
        <v>0</v>
      </c>
      <c r="E42" s="82">
        <v>0</v>
      </c>
      <c r="F42" s="82">
        <v>0</v>
      </c>
      <c r="G42" s="82">
        <v>0</v>
      </c>
      <c r="H42" s="82">
        <v>0</v>
      </c>
      <c r="I42" s="82">
        <v>0</v>
      </c>
      <c r="J42" s="82">
        <v>0</v>
      </c>
      <c r="K42" s="82">
        <v>0</v>
      </c>
      <c r="L42" s="82">
        <v>0</v>
      </c>
      <c r="M42" s="82">
        <v>0</v>
      </c>
      <c r="N42" s="82">
        <v>0</v>
      </c>
      <c r="O42" s="82">
        <v>0</v>
      </c>
      <c r="P42" s="82">
        <v>0</v>
      </c>
      <c r="Q42" s="82">
        <v>0</v>
      </c>
      <c r="R42" s="82">
        <v>0</v>
      </c>
      <c r="S42" s="82">
        <v>0</v>
      </c>
      <c r="T42" s="82">
        <v>0</v>
      </c>
      <c r="U42" s="82">
        <v>0</v>
      </c>
      <c r="V42" s="82">
        <v>0</v>
      </c>
      <c r="W42" s="82">
        <v>0</v>
      </c>
      <c r="X42" s="82">
        <v>0</v>
      </c>
      <c r="Y42" s="82">
        <v>0</v>
      </c>
      <c r="Z42" s="82">
        <v>0</v>
      </c>
      <c r="AA42" s="82">
        <v>0</v>
      </c>
    </row>
    <row r="43" spans="2:27" hidden="1" x14ac:dyDescent="0.2">
      <c r="B43" s="65" t="s">
        <v>54</v>
      </c>
      <c r="C43" s="59">
        <f>SUM(D43:AA43)</f>
        <v>0</v>
      </c>
      <c r="D43" s="91">
        <v>0</v>
      </c>
      <c r="E43" s="91">
        <v>0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N43" s="91">
        <v>0</v>
      </c>
      <c r="O43" s="91">
        <v>0</v>
      </c>
      <c r="P43" s="91">
        <v>0</v>
      </c>
      <c r="Q43" s="91">
        <v>0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0</v>
      </c>
    </row>
    <row r="44" spans="2:27" ht="13.5" hidden="1" thickBot="1" x14ac:dyDescent="0.25">
      <c r="B44" s="66" t="s">
        <v>55</v>
      </c>
      <c r="C44" s="67">
        <f>SUM(D44:AA44)</f>
        <v>0</v>
      </c>
      <c r="D44" s="88">
        <f t="shared" ref="D44:AA44" si="5">SUM(D42-D43)</f>
        <v>0</v>
      </c>
      <c r="E44" s="89">
        <f t="shared" si="5"/>
        <v>0</v>
      </c>
      <c r="F44" s="89">
        <f t="shared" si="5"/>
        <v>0</v>
      </c>
      <c r="G44" s="89">
        <f t="shared" si="5"/>
        <v>0</v>
      </c>
      <c r="H44" s="89">
        <f t="shared" si="5"/>
        <v>0</v>
      </c>
      <c r="I44" s="95">
        <f t="shared" si="5"/>
        <v>0</v>
      </c>
      <c r="J44" s="95">
        <f t="shared" si="5"/>
        <v>0</v>
      </c>
      <c r="K44" s="95">
        <f t="shared" si="5"/>
        <v>0</v>
      </c>
      <c r="L44" s="95">
        <f t="shared" si="5"/>
        <v>0</v>
      </c>
      <c r="M44" s="95">
        <f t="shared" si="5"/>
        <v>0</v>
      </c>
      <c r="N44" s="95">
        <f t="shared" si="5"/>
        <v>0</v>
      </c>
      <c r="O44" s="95">
        <f t="shared" si="5"/>
        <v>0</v>
      </c>
      <c r="P44" s="95">
        <f t="shared" si="5"/>
        <v>0</v>
      </c>
      <c r="Q44" s="95">
        <f t="shared" si="5"/>
        <v>0</v>
      </c>
      <c r="R44" s="96">
        <f t="shared" si="5"/>
        <v>0</v>
      </c>
      <c r="S44" s="96">
        <f t="shared" si="5"/>
        <v>0</v>
      </c>
      <c r="T44" s="96">
        <f t="shared" si="5"/>
        <v>0</v>
      </c>
      <c r="U44" s="95">
        <f t="shared" si="5"/>
        <v>0</v>
      </c>
      <c r="V44" s="95">
        <f t="shared" si="5"/>
        <v>0</v>
      </c>
      <c r="W44" s="95">
        <f t="shared" si="5"/>
        <v>0</v>
      </c>
      <c r="X44" s="95">
        <f t="shared" si="5"/>
        <v>0</v>
      </c>
      <c r="Y44" s="95">
        <f t="shared" si="5"/>
        <v>0</v>
      </c>
      <c r="Z44" s="95">
        <f t="shared" si="5"/>
        <v>0</v>
      </c>
      <c r="AA44" s="97">
        <f t="shared" si="5"/>
        <v>0</v>
      </c>
    </row>
    <row r="45" spans="2:27" hidden="1" x14ac:dyDescent="0.2"/>
    <row r="46" spans="2:27" ht="13.5" hidden="1" thickBot="1" x14ac:dyDescent="0.25">
      <c r="B46" s="98" t="s">
        <v>59</v>
      </c>
    </row>
    <row r="47" spans="2:27" ht="13.5" hidden="1" thickBot="1" x14ac:dyDescent="0.25">
      <c r="B47" s="495" t="s">
        <v>52</v>
      </c>
      <c r="C47" s="496"/>
      <c r="D47" s="99">
        <v>1</v>
      </c>
      <c r="E47" s="99">
        <v>2</v>
      </c>
      <c r="F47" s="99">
        <v>3</v>
      </c>
      <c r="G47" s="99">
        <v>4</v>
      </c>
      <c r="H47" s="99">
        <v>5</v>
      </c>
      <c r="I47" s="99">
        <v>6</v>
      </c>
      <c r="J47" s="99">
        <v>7</v>
      </c>
      <c r="K47" s="99">
        <v>8</v>
      </c>
      <c r="L47" s="99">
        <v>9</v>
      </c>
      <c r="M47" s="99">
        <v>10</v>
      </c>
      <c r="N47" s="99">
        <v>11</v>
      </c>
      <c r="O47" s="99">
        <v>12</v>
      </c>
      <c r="P47" s="99">
        <v>13</v>
      </c>
      <c r="Q47" s="99">
        <v>14</v>
      </c>
      <c r="R47" s="99">
        <v>15</v>
      </c>
      <c r="S47" s="99">
        <v>16</v>
      </c>
      <c r="T47" s="99">
        <v>17</v>
      </c>
      <c r="U47" s="99">
        <v>18</v>
      </c>
      <c r="V47" s="99">
        <v>19</v>
      </c>
      <c r="W47" s="99">
        <v>20</v>
      </c>
      <c r="X47" s="99">
        <v>21</v>
      </c>
      <c r="Y47" s="99">
        <v>22</v>
      </c>
      <c r="Z47" s="99">
        <v>23</v>
      </c>
      <c r="AA47" s="100">
        <v>24</v>
      </c>
    </row>
    <row r="48" spans="2:27" hidden="1" x14ac:dyDescent="0.2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</row>
    <row r="49" spans="1:31" hidden="1" x14ac:dyDescent="0.2">
      <c r="B49" s="75" t="s">
        <v>53</v>
      </c>
      <c r="C49" s="59">
        <f>SUM(D49:AA49)</f>
        <v>0</v>
      </c>
      <c r="D49" s="101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3"/>
    </row>
    <row r="50" spans="1:31" hidden="1" x14ac:dyDescent="0.2">
      <c r="B50" s="65" t="s">
        <v>54</v>
      </c>
      <c r="C50" s="59">
        <f>SUM(D50:AA50)</f>
        <v>50</v>
      </c>
      <c r="D50" s="104">
        <v>0</v>
      </c>
      <c r="E50" s="105">
        <v>0</v>
      </c>
      <c r="F50" s="106">
        <v>0</v>
      </c>
      <c r="G50" s="106">
        <v>0</v>
      </c>
      <c r="H50" s="106">
        <v>0</v>
      </c>
      <c r="I50" s="106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5">
        <v>0</v>
      </c>
      <c r="P50" s="105">
        <v>0</v>
      </c>
      <c r="Q50" s="105">
        <v>0</v>
      </c>
      <c r="R50" s="105">
        <v>0</v>
      </c>
      <c r="S50" s="105">
        <v>0</v>
      </c>
      <c r="T50" s="105">
        <v>0</v>
      </c>
      <c r="U50" s="105">
        <v>0</v>
      </c>
      <c r="V50" s="105">
        <v>0</v>
      </c>
      <c r="W50" s="105">
        <v>0</v>
      </c>
      <c r="X50" s="105">
        <v>0</v>
      </c>
      <c r="Y50" s="105">
        <v>0</v>
      </c>
      <c r="Z50" s="105">
        <v>50</v>
      </c>
      <c r="AA50" s="107">
        <v>0</v>
      </c>
    </row>
    <row r="51" spans="1:31" ht="13.5" hidden="1" thickBot="1" x14ac:dyDescent="0.25">
      <c r="B51" s="66" t="s">
        <v>55</v>
      </c>
      <c r="C51" s="59">
        <f>SUM(D51:AA51)</f>
        <v>-50</v>
      </c>
      <c r="D51" s="88">
        <f t="shared" ref="D51:AA51" si="6">SUM(D49-D50)</f>
        <v>0</v>
      </c>
      <c r="E51" s="89">
        <f t="shared" si="6"/>
        <v>0</v>
      </c>
      <c r="F51" s="89">
        <f t="shared" si="6"/>
        <v>0</v>
      </c>
      <c r="G51" s="89">
        <f t="shared" si="6"/>
        <v>0</v>
      </c>
      <c r="H51" s="89">
        <f t="shared" si="6"/>
        <v>0</v>
      </c>
      <c r="I51" s="108">
        <f t="shared" si="6"/>
        <v>0</v>
      </c>
      <c r="J51" s="89">
        <f t="shared" si="6"/>
        <v>0</v>
      </c>
      <c r="K51" s="89">
        <f t="shared" si="6"/>
        <v>0</v>
      </c>
      <c r="L51" s="89">
        <f t="shared" si="6"/>
        <v>0</v>
      </c>
      <c r="M51" s="89">
        <f t="shared" si="6"/>
        <v>0</v>
      </c>
      <c r="N51" s="89">
        <f t="shared" si="6"/>
        <v>0</v>
      </c>
      <c r="O51" s="89">
        <f t="shared" si="6"/>
        <v>0</v>
      </c>
      <c r="P51" s="109">
        <f t="shared" si="6"/>
        <v>0</v>
      </c>
      <c r="Q51" s="110">
        <f t="shared" si="6"/>
        <v>0</v>
      </c>
      <c r="R51" s="110">
        <f t="shared" si="6"/>
        <v>0</v>
      </c>
      <c r="S51" s="111">
        <f t="shared" si="6"/>
        <v>0</v>
      </c>
      <c r="T51" s="111">
        <f t="shared" si="6"/>
        <v>0</v>
      </c>
      <c r="U51" s="89">
        <f t="shared" si="6"/>
        <v>0</v>
      </c>
      <c r="V51" s="89">
        <f t="shared" si="6"/>
        <v>0</v>
      </c>
      <c r="W51" s="89">
        <f t="shared" si="6"/>
        <v>0</v>
      </c>
      <c r="X51" s="89">
        <f t="shared" si="6"/>
        <v>0</v>
      </c>
      <c r="Y51" s="89">
        <f t="shared" si="6"/>
        <v>0</v>
      </c>
      <c r="Z51" s="89">
        <f t="shared" si="6"/>
        <v>-50</v>
      </c>
      <c r="AA51" s="90">
        <f t="shared" si="6"/>
        <v>0</v>
      </c>
    </row>
    <row r="52" spans="1:31" hidden="1" x14ac:dyDescent="0.2">
      <c r="G52" s="113"/>
    </row>
    <row r="53" spans="1:31" ht="15.75" customHeight="1" thickBot="1" x14ac:dyDescent="0.25"/>
    <row r="54" spans="1:31" ht="13.5" thickBot="1" x14ac:dyDescent="0.25">
      <c r="B54" s="114" t="s">
        <v>60</v>
      </c>
      <c r="C54" s="42"/>
      <c r="D54" s="115"/>
      <c r="G54" s="113"/>
    </row>
    <row r="55" spans="1:31" ht="26.25" thickBot="1" x14ac:dyDescent="0.25">
      <c r="B55" s="116" t="s">
        <v>61</v>
      </c>
      <c r="C55" s="117"/>
      <c r="D55" s="118"/>
      <c r="G55" s="113"/>
      <c r="N55" s="119"/>
      <c r="AD55" s="120" t="s">
        <v>62</v>
      </c>
      <c r="AE55" t="s">
        <v>63</v>
      </c>
    </row>
    <row r="56" spans="1:31" ht="13.5" thickBot="1" x14ac:dyDescent="0.25">
      <c r="B56" s="1"/>
      <c r="G56" s="113"/>
      <c r="AD56" s="121"/>
    </row>
    <row r="57" spans="1:31" ht="13.5" thickBot="1" x14ac:dyDescent="0.25">
      <c r="A57" s="122" t="s">
        <v>64</v>
      </c>
      <c r="B57" s="123" t="s">
        <v>65</v>
      </c>
      <c r="C57" s="124" t="s">
        <v>66</v>
      </c>
      <c r="D57" s="125" t="s">
        <v>67</v>
      </c>
      <c r="E57" s="126">
        <v>1</v>
      </c>
      <c r="F57" s="126">
        <v>2</v>
      </c>
      <c r="G57" s="127">
        <v>3</v>
      </c>
      <c r="H57" s="126">
        <v>4</v>
      </c>
      <c r="I57" s="126">
        <v>5</v>
      </c>
      <c r="J57" s="127">
        <v>6</v>
      </c>
      <c r="K57" s="126">
        <v>7</v>
      </c>
      <c r="L57" s="126">
        <v>8</v>
      </c>
      <c r="M57" s="127">
        <v>9</v>
      </c>
      <c r="N57" s="126">
        <v>10</v>
      </c>
      <c r="O57" s="126">
        <v>11</v>
      </c>
      <c r="P57" s="127">
        <v>12</v>
      </c>
      <c r="Q57" s="126">
        <v>13</v>
      </c>
      <c r="R57" s="126">
        <v>14</v>
      </c>
      <c r="S57" s="127">
        <v>15</v>
      </c>
      <c r="T57" s="126">
        <v>16</v>
      </c>
      <c r="U57" s="126">
        <v>17</v>
      </c>
      <c r="V57" s="127">
        <v>18</v>
      </c>
      <c r="W57" s="126">
        <v>19</v>
      </c>
      <c r="X57" s="126">
        <v>20</v>
      </c>
      <c r="Y57" s="127">
        <v>21</v>
      </c>
      <c r="Z57" s="126">
        <v>22</v>
      </c>
      <c r="AA57" s="126">
        <v>23</v>
      </c>
      <c r="AB57" s="128">
        <v>24</v>
      </c>
      <c r="AD57" s="129"/>
    </row>
    <row r="58" spans="1:31" ht="15.75" x14ac:dyDescent="0.25">
      <c r="A58" t="s">
        <v>68</v>
      </c>
      <c r="B58" s="130" t="s">
        <v>69</v>
      </c>
      <c r="C58" s="131" t="s">
        <v>70</v>
      </c>
      <c r="D58" s="132">
        <f t="shared" ref="D58:D74" si="7">SUM(E58:AB58)</f>
        <v>0</v>
      </c>
      <c r="AD58" s="133">
        <v>12</v>
      </c>
    </row>
    <row r="59" spans="1:31" ht="15.75" x14ac:dyDescent="0.25">
      <c r="A59" t="s">
        <v>71</v>
      </c>
      <c r="B59" s="130" t="s">
        <v>69</v>
      </c>
      <c r="C59" s="131" t="s">
        <v>72</v>
      </c>
      <c r="D59" s="132">
        <f t="shared" si="7"/>
        <v>0</v>
      </c>
      <c r="AD59" s="133">
        <v>11</v>
      </c>
    </row>
    <row r="60" spans="1:31" ht="15.75" x14ac:dyDescent="0.25">
      <c r="B60" s="130" t="s">
        <v>73</v>
      </c>
      <c r="C60" s="131" t="s">
        <v>74</v>
      </c>
      <c r="D60" s="132">
        <f t="shared" si="7"/>
        <v>0</v>
      </c>
      <c r="AD60" s="133"/>
    </row>
    <row r="61" spans="1:31" ht="15.75" x14ac:dyDescent="0.25">
      <c r="A61" s="134" t="s">
        <v>75</v>
      </c>
      <c r="B61" s="130" t="s">
        <v>76</v>
      </c>
      <c r="C61" s="131" t="s">
        <v>77</v>
      </c>
      <c r="D61" s="132">
        <f t="shared" si="7"/>
        <v>0</v>
      </c>
      <c r="K61" s="79"/>
      <c r="L61" s="79"/>
      <c r="M61" s="79"/>
      <c r="N61" s="79"/>
      <c r="O61" s="79"/>
      <c r="P61" s="79"/>
      <c r="Q61" s="79"/>
      <c r="R61" s="79"/>
      <c r="U61" s="79"/>
      <c r="V61" s="79"/>
      <c r="W61" s="79"/>
      <c r="X61" s="79"/>
      <c r="Y61" s="79"/>
      <c r="Z61" s="79"/>
      <c r="AA61" s="79"/>
      <c r="AB61" s="79"/>
      <c r="AD61" s="133">
        <v>111</v>
      </c>
    </row>
    <row r="62" spans="1:31" ht="15.75" x14ac:dyDescent="0.25">
      <c r="A62" s="134" t="s">
        <v>78</v>
      </c>
      <c r="B62" s="135" t="s">
        <v>79</v>
      </c>
      <c r="C62" s="131" t="s">
        <v>80</v>
      </c>
      <c r="D62" s="132">
        <f t="shared" si="7"/>
        <v>0</v>
      </c>
      <c r="AD62" s="133">
        <v>68</v>
      </c>
    </row>
    <row r="63" spans="1:31" ht="15.75" x14ac:dyDescent="0.25">
      <c r="A63" t="s">
        <v>81</v>
      </c>
      <c r="B63" s="136" t="s">
        <v>82</v>
      </c>
      <c r="C63" s="131" t="s">
        <v>83</v>
      </c>
      <c r="D63" s="132">
        <f t="shared" si="7"/>
        <v>0</v>
      </c>
      <c r="AD63" s="133"/>
    </row>
    <row r="64" spans="1:31" ht="15.75" x14ac:dyDescent="0.25">
      <c r="A64" t="s">
        <v>84</v>
      </c>
      <c r="B64" s="136" t="s">
        <v>85</v>
      </c>
      <c r="C64" s="131" t="s">
        <v>86</v>
      </c>
      <c r="D64" s="132">
        <f t="shared" si="7"/>
        <v>0</v>
      </c>
      <c r="AB64" s="137"/>
      <c r="AD64" s="133">
        <v>57</v>
      </c>
    </row>
    <row r="65" spans="1:61" ht="15.75" x14ac:dyDescent="0.25">
      <c r="B65" s="130"/>
      <c r="C65" s="138" t="s">
        <v>87</v>
      </c>
      <c r="D65" s="132">
        <f t="shared" si="7"/>
        <v>0</v>
      </c>
      <c r="AB65" s="137"/>
      <c r="AD65" s="133"/>
    </row>
    <row r="66" spans="1:61" ht="15.75" x14ac:dyDescent="0.25">
      <c r="A66" t="s">
        <v>88</v>
      </c>
      <c r="B66" s="130" t="s">
        <v>89</v>
      </c>
      <c r="C66" s="139" t="s">
        <v>90</v>
      </c>
      <c r="D66" s="140">
        <f t="shared" si="7"/>
        <v>0</v>
      </c>
      <c r="E66" s="141">
        <f>TotalCalifornia!D166</f>
        <v>0</v>
      </c>
      <c r="F66" s="141">
        <f>TotalCalifornia!E166</f>
        <v>0</v>
      </c>
      <c r="G66" s="141">
        <f>TotalCalifornia!F166</f>
        <v>0</v>
      </c>
      <c r="H66" s="141">
        <f>TotalCalifornia!G166</f>
        <v>0</v>
      </c>
      <c r="I66" s="141">
        <f>TotalCalifornia!H166</f>
        <v>0</v>
      </c>
      <c r="J66" s="141">
        <f>TotalCalifornia!I166</f>
        <v>0</v>
      </c>
      <c r="K66" s="141">
        <f>TotalCalifornia!J166</f>
        <v>0</v>
      </c>
      <c r="L66" s="141">
        <f>TotalCalifornia!K166</f>
        <v>0</v>
      </c>
      <c r="M66" s="141">
        <f>TotalCalifornia!L166</f>
        <v>0</v>
      </c>
      <c r="N66" s="141">
        <f>TotalCalifornia!M166</f>
        <v>0</v>
      </c>
      <c r="O66" s="141">
        <f>TotalCalifornia!N166</f>
        <v>0</v>
      </c>
      <c r="P66" s="141">
        <f>TotalCalifornia!O166</f>
        <v>0</v>
      </c>
      <c r="Q66" s="141">
        <f>TotalCalifornia!P166</f>
        <v>0</v>
      </c>
      <c r="R66" s="141">
        <f>TotalCalifornia!Q166</f>
        <v>0</v>
      </c>
      <c r="S66" s="141">
        <f>TotalCalifornia!R166</f>
        <v>0</v>
      </c>
      <c r="T66" s="141">
        <f>TotalCalifornia!S166</f>
        <v>0</v>
      </c>
      <c r="U66" s="141">
        <f>TotalCalifornia!T166</f>
        <v>0</v>
      </c>
      <c r="V66" s="141">
        <f>TotalCalifornia!U166</f>
        <v>0</v>
      </c>
      <c r="W66" s="141">
        <f>TotalCalifornia!V166</f>
        <v>0</v>
      </c>
      <c r="X66" s="141">
        <f>TotalCalifornia!W166</f>
        <v>0</v>
      </c>
      <c r="Y66" s="141">
        <f>TotalCalifornia!X166</f>
        <v>0</v>
      </c>
      <c r="Z66" s="141">
        <f>TotalCalifornia!Y166</f>
        <v>0</v>
      </c>
      <c r="AA66" s="141">
        <f>TotalCalifornia!Z166</f>
        <v>0</v>
      </c>
      <c r="AB66" s="142">
        <f>TotalCalifornia!AA166</f>
        <v>0</v>
      </c>
      <c r="AD66" s="133">
        <v>21</v>
      </c>
    </row>
    <row r="67" spans="1:61" ht="15.75" x14ac:dyDescent="0.25">
      <c r="B67" s="130"/>
      <c r="C67" s="131"/>
      <c r="D67" s="132">
        <f t="shared" si="7"/>
        <v>0</v>
      </c>
      <c r="AB67" s="137"/>
      <c r="AD67" s="133"/>
    </row>
    <row r="68" spans="1:61" ht="15.75" x14ac:dyDescent="0.25">
      <c r="A68" t="s">
        <v>91</v>
      </c>
      <c r="B68" s="130" t="s">
        <v>92</v>
      </c>
      <c r="C68" s="139" t="s">
        <v>93</v>
      </c>
      <c r="D68" s="140">
        <f t="shared" si="7"/>
        <v>0</v>
      </c>
      <c r="E68" s="141">
        <f>TotalCalifornia!D162</f>
        <v>0</v>
      </c>
      <c r="F68" s="141">
        <f>TotalCalifornia!E162</f>
        <v>0</v>
      </c>
      <c r="G68" s="141">
        <f>TotalCalifornia!F162</f>
        <v>0</v>
      </c>
      <c r="H68" s="141">
        <f>TotalCalifornia!G162</f>
        <v>0</v>
      </c>
      <c r="I68" s="141">
        <f>TotalCalifornia!H162</f>
        <v>0</v>
      </c>
      <c r="J68" s="141">
        <f>TotalCalifornia!I162</f>
        <v>0</v>
      </c>
      <c r="K68" s="141">
        <f>TotalCalifornia!J162</f>
        <v>0</v>
      </c>
      <c r="L68" s="141">
        <f>TotalCalifornia!K162</f>
        <v>0</v>
      </c>
      <c r="M68" s="141">
        <f>TotalCalifornia!L162</f>
        <v>0</v>
      </c>
      <c r="N68" s="141">
        <f>TotalCalifornia!M162</f>
        <v>0</v>
      </c>
      <c r="O68" s="141">
        <f>TotalCalifornia!N162</f>
        <v>0</v>
      </c>
      <c r="P68" s="141">
        <f>TotalCalifornia!O162</f>
        <v>0</v>
      </c>
      <c r="Q68" s="141">
        <f>TotalCalifornia!P162</f>
        <v>0</v>
      </c>
      <c r="R68" s="141">
        <f>TotalCalifornia!Q162</f>
        <v>0</v>
      </c>
      <c r="S68" s="141">
        <f>TotalCalifornia!R162</f>
        <v>0</v>
      </c>
      <c r="T68" s="141">
        <f>TotalCalifornia!S162</f>
        <v>0</v>
      </c>
      <c r="U68" s="141">
        <f>TotalCalifornia!T162</f>
        <v>0</v>
      </c>
      <c r="V68" s="141">
        <f>TotalCalifornia!U162</f>
        <v>0</v>
      </c>
      <c r="W68" s="141">
        <f>TotalCalifornia!V162</f>
        <v>0</v>
      </c>
      <c r="X68" s="141">
        <f>TotalCalifornia!W162</f>
        <v>0</v>
      </c>
      <c r="Y68" s="141">
        <f>TotalCalifornia!X162</f>
        <v>0</v>
      </c>
      <c r="Z68" s="141">
        <f>TotalCalifornia!Y162</f>
        <v>0</v>
      </c>
      <c r="AA68" s="141">
        <f>TotalCalifornia!Z162</f>
        <v>0</v>
      </c>
      <c r="AB68" s="142">
        <f>TotalCalifornia!AA162</f>
        <v>0</v>
      </c>
      <c r="AD68" s="133"/>
    </row>
    <row r="69" spans="1:61" ht="15.75" x14ac:dyDescent="0.25">
      <c r="A69" t="s">
        <v>94</v>
      </c>
      <c r="B69" s="130" t="s">
        <v>95</v>
      </c>
      <c r="C69" s="139" t="s">
        <v>96</v>
      </c>
      <c r="D69" s="140">
        <f t="shared" si="7"/>
        <v>0</v>
      </c>
      <c r="E69" s="141">
        <f>(TotalCalifornia!D161)-E73</f>
        <v>0</v>
      </c>
      <c r="F69" s="141">
        <f>(TotalCalifornia!E161)-F73</f>
        <v>0</v>
      </c>
      <c r="G69" s="141">
        <f>(TotalCalifornia!F161)-G73</f>
        <v>0</v>
      </c>
      <c r="H69" s="141">
        <f>(TotalCalifornia!G161)-H73</f>
        <v>0</v>
      </c>
      <c r="I69" s="141">
        <f>(TotalCalifornia!H161)-I73</f>
        <v>0</v>
      </c>
      <c r="J69" s="141">
        <f>(TotalCalifornia!I161)-J73</f>
        <v>0</v>
      </c>
      <c r="K69" s="141">
        <f>(TotalCalifornia!J161)-K73</f>
        <v>0</v>
      </c>
      <c r="L69" s="141">
        <f>(TotalCalifornia!K161)-L73</f>
        <v>0</v>
      </c>
      <c r="M69" s="141">
        <f>(TotalCalifornia!L161)-M73</f>
        <v>0</v>
      </c>
      <c r="N69" s="141">
        <f>(TotalCalifornia!M161)-N73</f>
        <v>0</v>
      </c>
      <c r="O69" s="141">
        <f>(TotalCalifornia!N161)-O73</f>
        <v>0</v>
      </c>
      <c r="P69" s="141">
        <f>(TotalCalifornia!O161)-P73</f>
        <v>0</v>
      </c>
      <c r="Q69" s="141">
        <f>(TotalCalifornia!P161)-Q73</f>
        <v>0</v>
      </c>
      <c r="R69" s="141">
        <f>(TotalCalifornia!Q161)-R73</f>
        <v>0</v>
      </c>
      <c r="S69" s="141">
        <f>(TotalCalifornia!R161)-S73</f>
        <v>0</v>
      </c>
      <c r="T69" s="141">
        <f>(TotalCalifornia!S161)-T73</f>
        <v>0</v>
      </c>
      <c r="U69" s="141">
        <f>(TotalCalifornia!T161)-U73</f>
        <v>0</v>
      </c>
      <c r="V69" s="141">
        <f>(TotalCalifornia!U161)-V73</f>
        <v>0</v>
      </c>
      <c r="W69" s="141">
        <f>(TotalCalifornia!V161)-W73</f>
        <v>0</v>
      </c>
      <c r="X69" s="141">
        <f>(TotalCalifornia!W161)-X73</f>
        <v>0</v>
      </c>
      <c r="Y69" s="141">
        <f>(TotalCalifornia!X161)-Y73</f>
        <v>0</v>
      </c>
      <c r="Z69" s="141">
        <f>(TotalCalifornia!Y161)-Z73</f>
        <v>0</v>
      </c>
      <c r="AA69" s="141">
        <f>(TotalCalifornia!Z161)-AA73</f>
        <v>0</v>
      </c>
      <c r="AB69" s="142">
        <f>(TotalCalifornia!AA161)-AB73</f>
        <v>0</v>
      </c>
      <c r="AD69" s="133">
        <v>8</v>
      </c>
      <c r="AI69" t="s">
        <v>97</v>
      </c>
    </row>
    <row r="70" spans="1:61" ht="15.75" x14ac:dyDescent="0.25">
      <c r="B70" s="135"/>
      <c r="C70" s="131" t="s">
        <v>98</v>
      </c>
      <c r="D70" s="143">
        <f t="shared" si="7"/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D70" s="133"/>
    </row>
    <row r="71" spans="1:61" ht="15.75" x14ac:dyDescent="0.25">
      <c r="B71" s="135"/>
      <c r="C71" s="131" t="s">
        <v>99</v>
      </c>
      <c r="D71" s="143">
        <f t="shared" si="7"/>
        <v>0</v>
      </c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144"/>
      <c r="AD71" s="133">
        <v>33</v>
      </c>
    </row>
    <row r="72" spans="1:61" ht="15.75" x14ac:dyDescent="0.25">
      <c r="A72" t="s">
        <v>100</v>
      </c>
      <c r="B72" s="130" t="s">
        <v>101</v>
      </c>
      <c r="C72" s="131" t="s">
        <v>102</v>
      </c>
      <c r="D72" s="132">
        <f t="shared" si="7"/>
        <v>0</v>
      </c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144"/>
      <c r="AD72" s="133"/>
      <c r="AI72" t="s">
        <v>103</v>
      </c>
    </row>
    <row r="73" spans="1:61" ht="15.75" x14ac:dyDescent="0.25">
      <c r="A73" t="s">
        <v>104</v>
      </c>
      <c r="B73" s="130" t="s">
        <v>57</v>
      </c>
      <c r="C73" s="131" t="s">
        <v>105</v>
      </c>
      <c r="D73" s="132">
        <f t="shared" si="7"/>
        <v>0</v>
      </c>
      <c r="AB73" s="137"/>
      <c r="AD73" s="133"/>
    </row>
    <row r="74" spans="1:61" ht="18" x14ac:dyDescent="0.25">
      <c r="A74" t="s">
        <v>106</v>
      </c>
      <c r="B74" s="130" t="s">
        <v>107</v>
      </c>
      <c r="C74" s="139" t="s">
        <v>108</v>
      </c>
      <c r="D74" s="140" t="e">
        <f t="shared" si="7"/>
        <v>#N/A</v>
      </c>
      <c r="E74" s="141" t="e">
        <f>TotalCalifornia!D165-E76</f>
        <v>#N/A</v>
      </c>
      <c r="F74" s="141" t="e">
        <f>TotalCalifornia!E165-F76</f>
        <v>#N/A</v>
      </c>
      <c r="G74" s="141" t="e">
        <f>(TotalCalifornia!F165)-G76</f>
        <v>#N/A</v>
      </c>
      <c r="H74" s="141" t="e">
        <f>TotalCalifornia!G165-H76</f>
        <v>#N/A</v>
      </c>
      <c r="I74" s="141" t="e">
        <f>TotalCalifornia!H165-I76</f>
        <v>#N/A</v>
      </c>
      <c r="J74" s="141" t="e">
        <f>TotalCalifornia!I165-J76</f>
        <v>#N/A</v>
      </c>
      <c r="K74" s="141" t="e">
        <f>TotalCalifornia!J165-K76</f>
        <v>#N/A</v>
      </c>
      <c r="L74" s="141" t="e">
        <f>TotalCalifornia!K165-L76</f>
        <v>#N/A</v>
      </c>
      <c r="M74" s="141" t="e">
        <f>TotalCalifornia!L165-M76</f>
        <v>#N/A</v>
      </c>
      <c r="N74" s="141" t="e">
        <f>TotalCalifornia!M165-N76</f>
        <v>#N/A</v>
      </c>
      <c r="O74" s="141" t="e">
        <f>TotalCalifornia!N165-O76</f>
        <v>#N/A</v>
      </c>
      <c r="P74" s="141" t="e">
        <f>TotalCalifornia!O165-P76</f>
        <v>#N/A</v>
      </c>
      <c r="Q74" s="141" t="e">
        <f>TotalCalifornia!P165-Q76</f>
        <v>#N/A</v>
      </c>
      <c r="R74" s="141" t="e">
        <f>TotalCalifornia!Q165-R76</f>
        <v>#N/A</v>
      </c>
      <c r="S74" s="141" t="e">
        <f>TotalCalifornia!R165-S76</f>
        <v>#N/A</v>
      </c>
      <c r="T74" s="141" t="e">
        <f>TotalCalifornia!S165-T76</f>
        <v>#N/A</v>
      </c>
      <c r="U74" s="141" t="e">
        <f>TotalCalifornia!T165-U76</f>
        <v>#N/A</v>
      </c>
      <c r="V74" s="141" t="e">
        <f>TotalCalifornia!U165-V76</f>
        <v>#N/A</v>
      </c>
      <c r="W74" s="141" t="e">
        <f>TotalCalifornia!V165-W76</f>
        <v>#N/A</v>
      </c>
      <c r="X74" s="141" t="e">
        <f>TotalCalifornia!W165-X76</f>
        <v>#N/A</v>
      </c>
      <c r="Y74" s="141" t="e">
        <f>TotalCalifornia!X165-Y76</f>
        <v>#N/A</v>
      </c>
      <c r="Z74" s="141" t="e">
        <f>TotalCalifornia!Y165-Z76</f>
        <v>#N/A</v>
      </c>
      <c r="AA74" s="141" t="e">
        <f>TotalCalifornia!Z165-AA76</f>
        <v>#N/A</v>
      </c>
      <c r="AB74" s="142" t="e">
        <f>TotalCalifornia!AA165-AB76</f>
        <v>#N/A</v>
      </c>
      <c r="AD74" s="133">
        <v>20</v>
      </c>
      <c r="AJ74" s="46" t="s">
        <v>109</v>
      </c>
      <c r="AK74" s="46"/>
    </row>
    <row r="75" spans="1:61" ht="18" x14ac:dyDescent="0.25">
      <c r="B75" s="130"/>
      <c r="C75" s="131"/>
      <c r="D75" s="132"/>
      <c r="AB75" s="137"/>
      <c r="AD75" s="133"/>
      <c r="AJ75" s="46"/>
    </row>
    <row r="76" spans="1:61" ht="15.75" x14ac:dyDescent="0.25">
      <c r="A76" t="s">
        <v>110</v>
      </c>
      <c r="B76" s="130" t="s">
        <v>111</v>
      </c>
      <c r="C76" s="139" t="s">
        <v>112</v>
      </c>
      <c r="D76" s="140" t="e">
        <f>SUM(E76:AB76)</f>
        <v>#N/A</v>
      </c>
      <c r="E76" s="141" t="e">
        <f t="shared" ref="E76:AB76" si="8">VLOOKUP($AI$72, MeadImportExport,AJ77,0)</f>
        <v>#N/A</v>
      </c>
      <c r="F76" s="141" t="e">
        <f t="shared" si="8"/>
        <v>#N/A</v>
      </c>
      <c r="G76" s="141" t="e">
        <f t="shared" si="8"/>
        <v>#N/A</v>
      </c>
      <c r="H76" s="141" t="e">
        <f t="shared" si="8"/>
        <v>#N/A</v>
      </c>
      <c r="I76" s="141" t="e">
        <f t="shared" si="8"/>
        <v>#N/A</v>
      </c>
      <c r="J76" s="141" t="e">
        <f t="shared" si="8"/>
        <v>#N/A</v>
      </c>
      <c r="K76" s="141" t="e">
        <f t="shared" si="8"/>
        <v>#N/A</v>
      </c>
      <c r="L76" s="141" t="e">
        <f t="shared" si="8"/>
        <v>#N/A</v>
      </c>
      <c r="M76" s="141" t="e">
        <f t="shared" si="8"/>
        <v>#N/A</v>
      </c>
      <c r="N76" s="141" t="e">
        <f t="shared" si="8"/>
        <v>#N/A</v>
      </c>
      <c r="O76" s="141" t="e">
        <f t="shared" si="8"/>
        <v>#N/A</v>
      </c>
      <c r="P76" s="141" t="e">
        <f t="shared" si="8"/>
        <v>#N/A</v>
      </c>
      <c r="Q76" s="141" t="e">
        <f t="shared" si="8"/>
        <v>#N/A</v>
      </c>
      <c r="R76" s="141" t="e">
        <f t="shared" si="8"/>
        <v>#N/A</v>
      </c>
      <c r="S76" s="141" t="e">
        <f t="shared" si="8"/>
        <v>#N/A</v>
      </c>
      <c r="T76" s="141" t="e">
        <f t="shared" si="8"/>
        <v>#N/A</v>
      </c>
      <c r="U76" s="141" t="e">
        <f t="shared" si="8"/>
        <v>#N/A</v>
      </c>
      <c r="V76" s="141" t="e">
        <f t="shared" si="8"/>
        <v>#N/A</v>
      </c>
      <c r="W76" s="141" t="e">
        <f t="shared" si="8"/>
        <v>#N/A</v>
      </c>
      <c r="X76" s="141" t="e">
        <f t="shared" si="8"/>
        <v>#N/A</v>
      </c>
      <c r="Y76" s="141" t="e">
        <f t="shared" si="8"/>
        <v>#N/A</v>
      </c>
      <c r="Z76" s="141" t="e">
        <f t="shared" si="8"/>
        <v>#N/A</v>
      </c>
      <c r="AA76" s="141" t="e">
        <f t="shared" si="8"/>
        <v>#N/A</v>
      </c>
      <c r="AB76" s="142" t="e">
        <f t="shared" si="8"/>
        <v>#N/A</v>
      </c>
      <c r="AD76" s="133">
        <v>143</v>
      </c>
      <c r="AJ76" s="9" t="s">
        <v>97</v>
      </c>
    </row>
    <row r="77" spans="1:61" ht="15.75" x14ac:dyDescent="0.25">
      <c r="A77" t="s">
        <v>113</v>
      </c>
      <c r="B77" s="130" t="s">
        <v>114</v>
      </c>
      <c r="C77" s="139" t="s">
        <v>115</v>
      </c>
      <c r="D77" s="140">
        <f>SUM(E77:AB77)</f>
        <v>0</v>
      </c>
      <c r="E77" s="141">
        <f>TotalCalifornia!D164</f>
        <v>0</v>
      </c>
      <c r="F77" s="141">
        <f>TotalCalifornia!E164</f>
        <v>0</v>
      </c>
      <c r="G77" s="141">
        <f>TotalCalifornia!F164</f>
        <v>0</v>
      </c>
      <c r="H77" s="141">
        <f>TotalCalifornia!G164</f>
        <v>0</v>
      </c>
      <c r="I77" s="141">
        <f>TotalCalifornia!H164</f>
        <v>0</v>
      </c>
      <c r="J77" s="141">
        <f>TotalCalifornia!I164</f>
        <v>0</v>
      </c>
      <c r="K77" s="141">
        <f>TotalCalifornia!J164</f>
        <v>0</v>
      </c>
      <c r="L77" s="141">
        <f>TotalCalifornia!K164</f>
        <v>0</v>
      </c>
      <c r="M77" s="141">
        <f>TotalCalifornia!L164</f>
        <v>0</v>
      </c>
      <c r="N77" s="141">
        <f>TotalCalifornia!M164</f>
        <v>0</v>
      </c>
      <c r="O77" s="141">
        <f>TotalCalifornia!N164</f>
        <v>0</v>
      </c>
      <c r="P77" s="141">
        <f>TotalCalifornia!O164</f>
        <v>0</v>
      </c>
      <c r="Q77" s="141">
        <f>TotalCalifornia!P164</f>
        <v>0</v>
      </c>
      <c r="R77" s="141">
        <f>TotalCalifornia!Q164</f>
        <v>0</v>
      </c>
      <c r="S77" s="141">
        <f>TotalCalifornia!R164</f>
        <v>0</v>
      </c>
      <c r="T77" s="141">
        <f>TotalCalifornia!S164</f>
        <v>0</v>
      </c>
      <c r="U77" s="141">
        <f>TotalCalifornia!T164</f>
        <v>0</v>
      </c>
      <c r="V77" s="141">
        <f>TotalCalifornia!U164</f>
        <v>0</v>
      </c>
      <c r="W77" s="141">
        <f>TotalCalifornia!V164</f>
        <v>0</v>
      </c>
      <c r="X77" s="141">
        <f>TotalCalifornia!W164</f>
        <v>0</v>
      </c>
      <c r="Y77" s="141">
        <f>TotalCalifornia!X164</f>
        <v>0</v>
      </c>
      <c r="Z77" s="141">
        <f>TotalCalifornia!Y164</f>
        <v>0</v>
      </c>
      <c r="AA77" s="141">
        <f>TotalCalifornia!Z164</f>
        <v>0</v>
      </c>
      <c r="AB77" s="142">
        <f>TotalCalifornia!AA164</f>
        <v>0</v>
      </c>
      <c r="AD77" s="133">
        <v>19</v>
      </c>
      <c r="AJ77">
        <v>3</v>
      </c>
      <c r="AK77">
        <v>4</v>
      </c>
      <c r="AL77">
        <v>5</v>
      </c>
      <c r="AM77">
        <v>6</v>
      </c>
      <c r="AN77">
        <v>7</v>
      </c>
      <c r="AO77">
        <v>8</v>
      </c>
      <c r="AP77">
        <v>9</v>
      </c>
      <c r="AQ77">
        <v>10</v>
      </c>
      <c r="AR77">
        <v>11</v>
      </c>
      <c r="AS77">
        <v>12</v>
      </c>
      <c r="AT77">
        <v>13</v>
      </c>
      <c r="AU77">
        <v>14</v>
      </c>
      <c r="AV77">
        <v>15</v>
      </c>
      <c r="AW77">
        <v>16</v>
      </c>
      <c r="AX77">
        <v>17</v>
      </c>
      <c r="AY77">
        <v>18</v>
      </c>
      <c r="AZ77">
        <v>19</v>
      </c>
      <c r="BA77">
        <v>20</v>
      </c>
      <c r="BB77">
        <v>21</v>
      </c>
      <c r="BC77">
        <v>22</v>
      </c>
      <c r="BD77">
        <v>23</v>
      </c>
      <c r="BE77">
        <v>24</v>
      </c>
      <c r="BF77">
        <v>25</v>
      </c>
      <c r="BG77">
        <v>26</v>
      </c>
      <c r="BH77">
        <v>27</v>
      </c>
      <c r="BI77">
        <v>28</v>
      </c>
    </row>
    <row r="78" spans="1:61" ht="15.75" x14ac:dyDescent="0.25">
      <c r="B78" s="135"/>
      <c r="C78" s="131"/>
      <c r="D78" s="132"/>
      <c r="AB78" s="137"/>
      <c r="AD78" s="133"/>
      <c r="AJ78">
        <v>4</v>
      </c>
    </row>
    <row r="79" spans="1:61" ht="15.75" x14ac:dyDescent="0.25">
      <c r="B79" s="145" t="s">
        <v>116</v>
      </c>
      <c r="C79" s="139" t="s">
        <v>54</v>
      </c>
      <c r="D79" s="140">
        <f t="shared" ref="D79:D84" si="9">SUM(E79:AB79)</f>
        <v>0</v>
      </c>
      <c r="E79" s="146">
        <f>(TotalCalifornia!D168)</f>
        <v>0</v>
      </c>
      <c r="F79" s="146">
        <f>TotalCalifornia!E168</f>
        <v>0</v>
      </c>
      <c r="G79" s="146">
        <f>TotalCalifornia!F168</f>
        <v>0</v>
      </c>
      <c r="H79" s="146">
        <f>TotalCalifornia!G168</f>
        <v>0</v>
      </c>
      <c r="I79" s="146">
        <f>TotalCalifornia!H168</f>
        <v>0</v>
      </c>
      <c r="J79" s="146">
        <f>TotalCalifornia!I168</f>
        <v>0</v>
      </c>
      <c r="K79" s="146">
        <f>TotalCalifornia!J168</f>
        <v>0</v>
      </c>
      <c r="L79" s="146">
        <f>TotalCalifornia!K168</f>
        <v>0</v>
      </c>
      <c r="M79" s="146">
        <f>TotalCalifornia!L168</f>
        <v>0</v>
      </c>
      <c r="N79" s="146">
        <f>TotalCalifornia!M168</f>
        <v>0</v>
      </c>
      <c r="O79" s="146">
        <f>TotalCalifornia!N168</f>
        <v>0</v>
      </c>
      <c r="P79" s="146">
        <f>TotalCalifornia!O168</f>
        <v>0</v>
      </c>
      <c r="Q79" s="146">
        <f>TotalCalifornia!P168</f>
        <v>0</v>
      </c>
      <c r="R79" s="146">
        <f>TotalCalifornia!Q168</f>
        <v>0</v>
      </c>
      <c r="S79" s="146">
        <f>TotalCalifornia!R168</f>
        <v>0</v>
      </c>
      <c r="T79" s="146">
        <f>TotalCalifornia!S168</f>
        <v>0</v>
      </c>
      <c r="U79" s="146">
        <f>TotalCalifornia!T168</f>
        <v>0</v>
      </c>
      <c r="V79" s="146">
        <f>TotalCalifornia!U168</f>
        <v>0</v>
      </c>
      <c r="W79" s="146">
        <f>TotalCalifornia!V168</f>
        <v>0</v>
      </c>
      <c r="X79" s="146">
        <f>TotalCalifornia!W168</f>
        <v>0</v>
      </c>
      <c r="Y79" s="146">
        <f>TotalCalifornia!X168</f>
        <v>0</v>
      </c>
      <c r="Z79" s="146">
        <f>TotalCalifornia!Y168</f>
        <v>0</v>
      </c>
      <c r="AA79" s="146">
        <f>TotalCalifornia!Z168</f>
        <v>0</v>
      </c>
      <c r="AB79" s="147">
        <f>TotalCalifornia!AA168</f>
        <v>0</v>
      </c>
      <c r="AD79" s="133"/>
      <c r="AJ79">
        <v>5</v>
      </c>
    </row>
    <row r="80" spans="1:61" ht="15.75" x14ac:dyDescent="0.25">
      <c r="B80" s="135"/>
      <c r="C80" s="139" t="s">
        <v>117</v>
      </c>
      <c r="D80" s="140">
        <f t="shared" si="9"/>
        <v>0</v>
      </c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2"/>
      <c r="AD80" s="133"/>
      <c r="AJ80">
        <v>6</v>
      </c>
    </row>
    <row r="81" spans="1:36" ht="15.75" x14ac:dyDescent="0.25">
      <c r="A81" s="79"/>
      <c r="B81" s="135"/>
      <c r="C81" s="131" t="s">
        <v>118</v>
      </c>
      <c r="D81" s="132">
        <f t="shared" si="9"/>
        <v>0</v>
      </c>
      <c r="AB81" s="137"/>
      <c r="AD81" s="133"/>
      <c r="AJ81">
        <v>7</v>
      </c>
    </row>
    <row r="82" spans="1:36" ht="15.75" x14ac:dyDescent="0.25">
      <c r="A82" s="79"/>
      <c r="B82" s="135"/>
      <c r="C82" s="131" t="s">
        <v>119</v>
      </c>
      <c r="D82" s="132">
        <f t="shared" si="9"/>
        <v>0</v>
      </c>
      <c r="AD82" s="133"/>
      <c r="AJ82">
        <v>8</v>
      </c>
    </row>
    <row r="83" spans="1:36" ht="15.75" x14ac:dyDescent="0.25">
      <c r="A83" s="79"/>
      <c r="B83" s="135"/>
      <c r="C83" s="139" t="s">
        <v>120</v>
      </c>
      <c r="D83" s="140">
        <f t="shared" si="9"/>
        <v>1600</v>
      </c>
      <c r="E83" s="141"/>
      <c r="F83" s="141"/>
      <c r="G83" s="141"/>
      <c r="H83" s="141"/>
      <c r="I83" s="141"/>
      <c r="J83" s="141"/>
      <c r="K83" s="141">
        <v>100</v>
      </c>
      <c r="L83" s="141">
        <v>100</v>
      </c>
      <c r="M83" s="141">
        <v>100</v>
      </c>
      <c r="N83" s="141">
        <v>100</v>
      </c>
      <c r="O83" s="141">
        <v>100</v>
      </c>
      <c r="P83" s="141">
        <v>100</v>
      </c>
      <c r="Q83" s="141">
        <v>100</v>
      </c>
      <c r="R83" s="141">
        <v>100</v>
      </c>
      <c r="S83" s="141">
        <v>100</v>
      </c>
      <c r="T83" s="141">
        <v>100</v>
      </c>
      <c r="U83" s="141">
        <v>100</v>
      </c>
      <c r="V83" s="141">
        <v>100</v>
      </c>
      <c r="W83" s="141">
        <v>100</v>
      </c>
      <c r="X83" s="141">
        <v>100</v>
      </c>
      <c r="Y83" s="141">
        <v>100</v>
      </c>
      <c r="Z83" s="141">
        <v>100</v>
      </c>
      <c r="AA83" s="141"/>
      <c r="AB83" s="142"/>
      <c r="AD83" s="133"/>
      <c r="AJ83">
        <v>9</v>
      </c>
    </row>
    <row r="84" spans="1:36" ht="15.75" x14ac:dyDescent="0.25">
      <c r="A84" s="79"/>
      <c r="B84" s="135"/>
      <c r="C84" s="139" t="s">
        <v>121</v>
      </c>
      <c r="D84" s="140">
        <f t="shared" si="9"/>
        <v>1600</v>
      </c>
      <c r="E84" s="146">
        <f t="shared" ref="E84:AB84" si="10">SUM(E79:E83)</f>
        <v>0</v>
      </c>
      <c r="F84" s="141">
        <f t="shared" si="10"/>
        <v>0</v>
      </c>
      <c r="G84" s="141">
        <f t="shared" si="10"/>
        <v>0</v>
      </c>
      <c r="H84" s="141">
        <f t="shared" si="10"/>
        <v>0</v>
      </c>
      <c r="I84" s="141">
        <f t="shared" si="10"/>
        <v>0</v>
      </c>
      <c r="J84" s="141">
        <f t="shared" si="10"/>
        <v>0</v>
      </c>
      <c r="K84" s="141">
        <f t="shared" si="10"/>
        <v>100</v>
      </c>
      <c r="L84" s="141">
        <f t="shared" si="10"/>
        <v>100</v>
      </c>
      <c r="M84" s="141">
        <f t="shared" si="10"/>
        <v>100</v>
      </c>
      <c r="N84" s="141">
        <f t="shared" si="10"/>
        <v>100</v>
      </c>
      <c r="O84" s="141">
        <f t="shared" si="10"/>
        <v>100</v>
      </c>
      <c r="P84" s="141">
        <f t="shared" si="10"/>
        <v>100</v>
      </c>
      <c r="Q84" s="141">
        <f t="shared" si="10"/>
        <v>100</v>
      </c>
      <c r="R84" s="141">
        <f t="shared" si="10"/>
        <v>100</v>
      </c>
      <c r="S84" s="141">
        <f t="shared" si="10"/>
        <v>100</v>
      </c>
      <c r="T84" s="141">
        <f t="shared" si="10"/>
        <v>100</v>
      </c>
      <c r="U84" s="141">
        <f t="shared" si="10"/>
        <v>100</v>
      </c>
      <c r="V84" s="141">
        <f t="shared" si="10"/>
        <v>100</v>
      </c>
      <c r="W84" s="141">
        <f t="shared" si="10"/>
        <v>100</v>
      </c>
      <c r="X84" s="141">
        <f t="shared" si="10"/>
        <v>100</v>
      </c>
      <c r="Y84" s="141">
        <f t="shared" si="10"/>
        <v>100</v>
      </c>
      <c r="Z84" s="141">
        <f t="shared" si="10"/>
        <v>100</v>
      </c>
      <c r="AA84" s="141">
        <f t="shared" si="10"/>
        <v>0</v>
      </c>
      <c r="AB84" s="142">
        <f t="shared" si="10"/>
        <v>0</v>
      </c>
      <c r="AD84" s="133">
        <v>23</v>
      </c>
      <c r="AJ84">
        <v>10</v>
      </c>
    </row>
    <row r="85" spans="1:36" ht="15.75" x14ac:dyDescent="0.25">
      <c r="B85" s="135"/>
      <c r="C85" s="131"/>
      <c r="D85" s="132"/>
      <c r="AB85" s="137"/>
      <c r="AD85" s="133"/>
      <c r="AJ85">
        <v>11</v>
      </c>
    </row>
    <row r="86" spans="1:36" ht="15.75" x14ac:dyDescent="0.25">
      <c r="A86" s="79"/>
      <c r="B86" s="145" t="s">
        <v>122</v>
      </c>
      <c r="C86" s="139" t="s">
        <v>54</v>
      </c>
      <c r="D86" s="140">
        <f>SUM(E86:AB86)</f>
        <v>3408</v>
      </c>
      <c r="E86" s="141">
        <f>(TotalCalifornia!D170)</f>
        <v>0</v>
      </c>
      <c r="F86" s="141">
        <f>(TotalCalifornia!E170)</f>
        <v>0</v>
      </c>
      <c r="G86" s="141">
        <f>(TotalCalifornia!F170)</f>
        <v>0</v>
      </c>
      <c r="H86" s="141">
        <f>(TotalCalifornia!G170)</f>
        <v>0</v>
      </c>
      <c r="I86" s="141">
        <f>(TotalCalifornia!H170)</f>
        <v>0</v>
      </c>
      <c r="J86" s="141">
        <f>(TotalCalifornia!I170)</f>
        <v>0</v>
      </c>
      <c r="K86" s="141">
        <f>(TotalCalifornia!J170)</f>
        <v>213</v>
      </c>
      <c r="L86" s="141">
        <f>(TotalCalifornia!K170)</f>
        <v>213</v>
      </c>
      <c r="M86" s="141">
        <f>(TotalCalifornia!L170)</f>
        <v>213</v>
      </c>
      <c r="N86" s="141">
        <f>(TotalCalifornia!M170)</f>
        <v>213</v>
      </c>
      <c r="O86" s="141">
        <f>(TotalCalifornia!N170)</f>
        <v>213</v>
      </c>
      <c r="P86" s="141">
        <f>(TotalCalifornia!O170)</f>
        <v>213</v>
      </c>
      <c r="Q86" s="141">
        <f>(TotalCalifornia!P170)</f>
        <v>213</v>
      </c>
      <c r="R86" s="141">
        <f>(TotalCalifornia!Q170)</f>
        <v>213</v>
      </c>
      <c r="S86" s="141">
        <f>(TotalCalifornia!R170)</f>
        <v>213</v>
      </c>
      <c r="T86" s="141">
        <f>(TotalCalifornia!S170)</f>
        <v>213</v>
      </c>
      <c r="U86" s="141">
        <f>(TotalCalifornia!T170)</f>
        <v>213</v>
      </c>
      <c r="V86" s="141">
        <f>(TotalCalifornia!U170)</f>
        <v>213</v>
      </c>
      <c r="W86" s="141">
        <f>(TotalCalifornia!V170)</f>
        <v>213</v>
      </c>
      <c r="X86" s="141">
        <f>(TotalCalifornia!W170)</f>
        <v>213</v>
      </c>
      <c r="Y86" s="141">
        <f>(TotalCalifornia!X170)</f>
        <v>213</v>
      </c>
      <c r="Z86" s="141">
        <f>(TotalCalifornia!Y170)</f>
        <v>213</v>
      </c>
      <c r="AA86" s="141">
        <f>(TotalCalifornia!Z170)</f>
        <v>0</v>
      </c>
      <c r="AB86" s="142">
        <f>(TotalCalifornia!AA170)</f>
        <v>0</v>
      </c>
      <c r="AD86" s="133"/>
      <c r="AJ86">
        <v>12</v>
      </c>
    </row>
    <row r="87" spans="1:36" ht="15.75" x14ac:dyDescent="0.25">
      <c r="A87" s="79"/>
      <c r="B87" s="135"/>
      <c r="C87" s="139" t="s">
        <v>120</v>
      </c>
      <c r="D87" s="140">
        <f>SUM(E87:AB87)</f>
        <v>0</v>
      </c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2"/>
      <c r="AD87" s="133"/>
      <c r="AJ87">
        <v>13</v>
      </c>
    </row>
    <row r="88" spans="1:36" ht="15.75" x14ac:dyDescent="0.25">
      <c r="A88" s="79"/>
      <c r="B88" s="135"/>
      <c r="C88" s="131" t="s">
        <v>118</v>
      </c>
      <c r="D88" s="132">
        <f>SUM(E88:AB88)</f>
        <v>0</v>
      </c>
      <c r="AB88" s="137"/>
      <c r="AD88" s="133"/>
      <c r="AJ88">
        <v>14</v>
      </c>
    </row>
    <row r="89" spans="1:36" ht="15.75" x14ac:dyDescent="0.25">
      <c r="A89" s="79"/>
      <c r="B89" s="135"/>
      <c r="C89" s="131" t="s">
        <v>123</v>
      </c>
      <c r="D89" s="132">
        <f>SUM(E89:AB89)</f>
        <v>0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D89" s="133"/>
      <c r="AJ89">
        <v>15</v>
      </c>
    </row>
    <row r="90" spans="1:36" ht="15.75" x14ac:dyDescent="0.25">
      <c r="B90" s="135"/>
      <c r="C90" s="131"/>
      <c r="D90" s="132"/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50</v>
      </c>
      <c r="S90">
        <v>50</v>
      </c>
      <c r="T90">
        <v>50</v>
      </c>
      <c r="U90">
        <v>50</v>
      </c>
      <c r="V90">
        <v>50</v>
      </c>
      <c r="W90">
        <v>50</v>
      </c>
      <c r="X90">
        <v>50</v>
      </c>
      <c r="Y90">
        <v>50</v>
      </c>
      <c r="Z90">
        <v>50</v>
      </c>
      <c r="AA90">
        <v>0</v>
      </c>
      <c r="AB90">
        <v>0</v>
      </c>
      <c r="AD90" s="133"/>
      <c r="AJ90">
        <v>16</v>
      </c>
    </row>
    <row r="91" spans="1:36" ht="16.5" thickBot="1" x14ac:dyDescent="0.3">
      <c r="B91" s="135"/>
      <c r="C91" s="139" t="s">
        <v>124</v>
      </c>
      <c r="D91" s="140">
        <f>SUM(E91:AB91)</f>
        <v>4208</v>
      </c>
      <c r="E91" s="141">
        <f t="shared" ref="E91:AB91" si="11">SUM(E86:E90)</f>
        <v>0</v>
      </c>
      <c r="F91" s="141">
        <f t="shared" si="11"/>
        <v>0</v>
      </c>
      <c r="G91" s="141">
        <f t="shared" si="11"/>
        <v>0</v>
      </c>
      <c r="H91" s="141">
        <f t="shared" si="11"/>
        <v>0</v>
      </c>
      <c r="I91" s="141">
        <f t="shared" si="11"/>
        <v>0</v>
      </c>
      <c r="J91" s="141">
        <f t="shared" si="11"/>
        <v>0</v>
      </c>
      <c r="K91" s="141">
        <f t="shared" si="11"/>
        <v>263</v>
      </c>
      <c r="L91" s="141">
        <f t="shared" si="11"/>
        <v>263</v>
      </c>
      <c r="M91" s="141">
        <f t="shared" si="11"/>
        <v>263</v>
      </c>
      <c r="N91" s="141">
        <f t="shared" si="11"/>
        <v>263</v>
      </c>
      <c r="O91" s="141">
        <f t="shared" si="11"/>
        <v>263</v>
      </c>
      <c r="P91" s="141">
        <f t="shared" si="11"/>
        <v>263</v>
      </c>
      <c r="Q91" s="141">
        <f t="shared" si="11"/>
        <v>263</v>
      </c>
      <c r="R91" s="141">
        <f t="shared" si="11"/>
        <v>263</v>
      </c>
      <c r="S91" s="141">
        <f t="shared" si="11"/>
        <v>263</v>
      </c>
      <c r="T91" s="141">
        <f t="shared" si="11"/>
        <v>263</v>
      </c>
      <c r="U91" s="141">
        <f t="shared" si="11"/>
        <v>263</v>
      </c>
      <c r="V91" s="141">
        <f t="shared" si="11"/>
        <v>263</v>
      </c>
      <c r="W91" s="141">
        <f t="shared" si="11"/>
        <v>263</v>
      </c>
      <c r="X91" s="141">
        <f t="shared" si="11"/>
        <v>263</v>
      </c>
      <c r="Y91" s="141">
        <f t="shared" si="11"/>
        <v>263</v>
      </c>
      <c r="Z91" s="141">
        <f t="shared" si="11"/>
        <v>263</v>
      </c>
      <c r="AA91" s="141">
        <f t="shared" si="11"/>
        <v>0</v>
      </c>
      <c r="AB91" s="142">
        <f t="shared" si="11"/>
        <v>0</v>
      </c>
      <c r="AD91" s="148">
        <v>28</v>
      </c>
      <c r="AJ91">
        <v>17</v>
      </c>
    </row>
    <row r="92" spans="1:36" ht="13.5" thickBot="1" x14ac:dyDescent="0.25">
      <c r="B92" s="149"/>
      <c r="C92" s="150"/>
      <c r="D92" s="151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152"/>
      <c r="AD92" s="153"/>
      <c r="AJ92">
        <v>18</v>
      </c>
    </row>
    <row r="93" spans="1:36" ht="5.25" customHeight="1" thickBot="1" x14ac:dyDescent="0.25">
      <c r="D93" s="59">
        <f>SUM(E93:AB93)</f>
        <v>0</v>
      </c>
      <c r="AD93" s="153"/>
      <c r="AJ93">
        <v>19</v>
      </c>
    </row>
    <row r="94" spans="1:36" ht="13.5" thickBot="1" x14ac:dyDescent="0.25">
      <c r="A94" s="79"/>
      <c r="B94" s="154" t="s">
        <v>125</v>
      </c>
      <c r="D94" s="155" t="e">
        <f>SUM(E94:AB94)</f>
        <v>#N/A</v>
      </c>
      <c r="E94" s="156" t="e">
        <f t="shared" ref="E94:AB94" si="12">SUM(E58:E77,E84,E91)</f>
        <v>#N/A</v>
      </c>
      <c r="F94" s="156" t="e">
        <f t="shared" si="12"/>
        <v>#N/A</v>
      </c>
      <c r="G94" s="156" t="e">
        <f t="shared" si="12"/>
        <v>#N/A</v>
      </c>
      <c r="H94" s="156" t="e">
        <f t="shared" si="12"/>
        <v>#N/A</v>
      </c>
      <c r="I94" s="156" t="e">
        <f t="shared" si="12"/>
        <v>#N/A</v>
      </c>
      <c r="J94" s="156" t="e">
        <f t="shared" si="12"/>
        <v>#N/A</v>
      </c>
      <c r="K94" s="156" t="e">
        <f t="shared" si="12"/>
        <v>#N/A</v>
      </c>
      <c r="L94" s="156" t="e">
        <f t="shared" si="12"/>
        <v>#N/A</v>
      </c>
      <c r="M94" s="156" t="e">
        <f t="shared" si="12"/>
        <v>#N/A</v>
      </c>
      <c r="N94" s="156" t="e">
        <f t="shared" si="12"/>
        <v>#N/A</v>
      </c>
      <c r="O94" s="156" t="e">
        <f t="shared" si="12"/>
        <v>#N/A</v>
      </c>
      <c r="P94" s="156" t="e">
        <f t="shared" si="12"/>
        <v>#N/A</v>
      </c>
      <c r="Q94" s="156" t="e">
        <f t="shared" si="12"/>
        <v>#N/A</v>
      </c>
      <c r="R94" s="156" t="e">
        <f t="shared" si="12"/>
        <v>#N/A</v>
      </c>
      <c r="S94" s="156" t="e">
        <f t="shared" si="12"/>
        <v>#N/A</v>
      </c>
      <c r="T94" s="156" t="e">
        <f t="shared" si="12"/>
        <v>#N/A</v>
      </c>
      <c r="U94" s="156" t="e">
        <f t="shared" si="12"/>
        <v>#N/A</v>
      </c>
      <c r="V94" s="156" t="e">
        <f t="shared" si="12"/>
        <v>#N/A</v>
      </c>
      <c r="W94" s="156" t="e">
        <f t="shared" si="12"/>
        <v>#N/A</v>
      </c>
      <c r="X94" s="156" t="e">
        <f t="shared" si="12"/>
        <v>#N/A</v>
      </c>
      <c r="Y94" s="156" t="e">
        <f t="shared" si="12"/>
        <v>#N/A</v>
      </c>
      <c r="Z94" s="156" t="e">
        <f t="shared" si="12"/>
        <v>#N/A</v>
      </c>
      <c r="AA94" s="156" t="e">
        <f t="shared" si="12"/>
        <v>#N/A</v>
      </c>
      <c r="AB94" s="157" t="e">
        <f t="shared" si="12"/>
        <v>#N/A</v>
      </c>
      <c r="AD94" s="153"/>
      <c r="AJ94">
        <v>20</v>
      </c>
    </row>
    <row r="95" spans="1:36" ht="13.5" thickBot="1" x14ac:dyDescent="0.25"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D95" s="153"/>
      <c r="AJ95">
        <v>21</v>
      </c>
    </row>
    <row r="96" spans="1:36" x14ac:dyDescent="0.2">
      <c r="B96" s="114" t="s">
        <v>60</v>
      </c>
      <c r="C96" s="42"/>
      <c r="D96" s="115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153"/>
      <c r="AJ96">
        <v>22</v>
      </c>
    </row>
    <row r="97" spans="2:36" ht="13.5" thickBot="1" x14ac:dyDescent="0.25">
      <c r="B97" s="116" t="s">
        <v>126</v>
      </c>
      <c r="C97" s="117"/>
      <c r="D97" s="15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153"/>
      <c r="AJ97">
        <v>23</v>
      </c>
    </row>
    <row r="98" spans="2:36" ht="13.5" thickBot="1" x14ac:dyDescent="0.25">
      <c r="B98" s="1"/>
      <c r="G98" s="113"/>
      <c r="AD98" s="153"/>
      <c r="AJ98">
        <v>24</v>
      </c>
    </row>
    <row r="99" spans="2:36" ht="13.5" thickBot="1" x14ac:dyDescent="0.25">
      <c r="B99" s="123" t="s">
        <v>65</v>
      </c>
      <c r="C99" s="124" t="s">
        <v>66</v>
      </c>
      <c r="D99" s="125" t="s">
        <v>67</v>
      </c>
      <c r="E99" s="126">
        <v>1</v>
      </c>
      <c r="F99" s="126">
        <v>2</v>
      </c>
      <c r="G99" s="127">
        <v>3</v>
      </c>
      <c r="H99" s="126">
        <v>4</v>
      </c>
      <c r="I99" s="126">
        <v>5</v>
      </c>
      <c r="J99" s="127">
        <v>6</v>
      </c>
      <c r="K99" s="126">
        <v>7</v>
      </c>
      <c r="L99" s="126">
        <v>8</v>
      </c>
      <c r="M99" s="127">
        <v>9</v>
      </c>
      <c r="N99" s="126">
        <v>10</v>
      </c>
      <c r="O99" s="126">
        <v>11</v>
      </c>
      <c r="P99" s="127">
        <v>12</v>
      </c>
      <c r="Q99" s="126">
        <v>13</v>
      </c>
      <c r="R99" s="126">
        <v>14</v>
      </c>
      <c r="S99" s="127">
        <v>15</v>
      </c>
      <c r="T99" s="126">
        <v>16</v>
      </c>
      <c r="U99" s="126">
        <v>17</v>
      </c>
      <c r="V99" s="127">
        <v>18</v>
      </c>
      <c r="W99" s="126">
        <v>19</v>
      </c>
      <c r="X99" s="126">
        <v>20</v>
      </c>
      <c r="Y99" s="127">
        <v>21</v>
      </c>
      <c r="Z99" s="126">
        <v>22</v>
      </c>
      <c r="AA99" s="126">
        <v>23</v>
      </c>
      <c r="AB99" s="160">
        <v>24</v>
      </c>
      <c r="AC99" s="161"/>
      <c r="AD99" s="153"/>
      <c r="AJ99">
        <v>25</v>
      </c>
    </row>
    <row r="100" spans="2:36" x14ac:dyDescent="0.2">
      <c r="B100" s="135"/>
      <c r="C100" s="131"/>
      <c r="D100" s="162">
        <f>SUM(E100:AB100)</f>
        <v>0</v>
      </c>
      <c r="AB100" s="138"/>
      <c r="AC100" s="103"/>
      <c r="AD100" s="163"/>
      <c r="AJ100">
        <v>26</v>
      </c>
    </row>
    <row r="101" spans="2:36" x14ac:dyDescent="0.2">
      <c r="B101" s="135" t="s">
        <v>127</v>
      </c>
      <c r="C101" s="131" t="s">
        <v>128</v>
      </c>
      <c r="D101" s="131">
        <f>SUM(E101:AB101)</f>
        <v>0</v>
      </c>
      <c r="AB101" s="138"/>
      <c r="AC101" s="138"/>
      <c r="AD101" s="164"/>
      <c r="AJ101">
        <v>27</v>
      </c>
    </row>
    <row r="102" spans="2:36" x14ac:dyDescent="0.2">
      <c r="B102" s="135" t="s">
        <v>127</v>
      </c>
      <c r="C102" s="131" t="s">
        <v>129</v>
      </c>
      <c r="D102" s="131">
        <f>SUM(E102:AB102)</f>
        <v>0</v>
      </c>
      <c r="AB102" s="138"/>
      <c r="AC102" s="138"/>
      <c r="AD102" s="164"/>
      <c r="AJ102">
        <v>28</v>
      </c>
    </row>
    <row r="103" spans="2:36" x14ac:dyDescent="0.2">
      <c r="B103" s="145" t="s">
        <v>116</v>
      </c>
      <c r="C103" s="139" t="s">
        <v>54</v>
      </c>
      <c r="D103" s="165">
        <f>SUM(E103:AB103)</f>
        <v>5840</v>
      </c>
      <c r="E103" s="141">
        <f>TotalCalifornia!D196</f>
        <v>290</v>
      </c>
      <c r="F103" s="141">
        <f>TotalCalifornia!E196</f>
        <v>290</v>
      </c>
      <c r="G103" s="141">
        <f>TotalCalifornia!F196</f>
        <v>290</v>
      </c>
      <c r="H103" s="141">
        <f>TotalCalifornia!G196</f>
        <v>290</v>
      </c>
      <c r="I103" s="141">
        <f>TotalCalifornia!H196</f>
        <v>290</v>
      </c>
      <c r="J103" s="141">
        <f>TotalCalifornia!I196</f>
        <v>290</v>
      </c>
      <c r="K103" s="141">
        <f>TotalCalifornia!J196</f>
        <v>220</v>
      </c>
      <c r="L103" s="141">
        <f>TotalCalifornia!K196</f>
        <v>220</v>
      </c>
      <c r="M103" s="141">
        <f>TotalCalifornia!L196</f>
        <v>220</v>
      </c>
      <c r="N103" s="141">
        <f>TotalCalifornia!M196</f>
        <v>220</v>
      </c>
      <c r="O103" s="141">
        <f>TotalCalifornia!N196</f>
        <v>220</v>
      </c>
      <c r="P103" s="141">
        <f>TotalCalifornia!O196</f>
        <v>220</v>
      </c>
      <c r="Q103" s="141">
        <f>TotalCalifornia!P196</f>
        <v>220</v>
      </c>
      <c r="R103" s="141">
        <f>TotalCalifornia!Q196</f>
        <v>220</v>
      </c>
      <c r="S103" s="141">
        <f>TotalCalifornia!R196</f>
        <v>220</v>
      </c>
      <c r="T103" s="141">
        <f>TotalCalifornia!S196</f>
        <v>220</v>
      </c>
      <c r="U103" s="141">
        <f>TotalCalifornia!T196</f>
        <v>220</v>
      </c>
      <c r="V103" s="141">
        <f>TotalCalifornia!U196</f>
        <v>220</v>
      </c>
      <c r="W103" s="141">
        <f>TotalCalifornia!V196</f>
        <v>220</v>
      </c>
      <c r="X103" s="141">
        <f>TotalCalifornia!W196</f>
        <v>220</v>
      </c>
      <c r="Y103" s="141">
        <f>TotalCalifornia!X196</f>
        <v>220</v>
      </c>
      <c r="Z103" s="141">
        <f>TotalCalifornia!Y196</f>
        <v>220</v>
      </c>
      <c r="AA103" s="141">
        <f>TotalCalifornia!Z196</f>
        <v>290</v>
      </c>
      <c r="AB103" s="139">
        <f>TotalCalifornia!AA196</f>
        <v>290</v>
      </c>
      <c r="AC103" s="139"/>
      <c r="AD103" s="164"/>
      <c r="AJ103">
        <v>29</v>
      </c>
    </row>
    <row r="104" spans="2:36" x14ac:dyDescent="0.2">
      <c r="B104" s="135"/>
      <c r="C104" s="131" t="s">
        <v>130</v>
      </c>
      <c r="D104" s="166">
        <f>SUM(E104:AB104)</f>
        <v>0</v>
      </c>
      <c r="AD104" s="167"/>
      <c r="AJ104">
        <v>30</v>
      </c>
    </row>
    <row r="105" spans="2:36" x14ac:dyDescent="0.2">
      <c r="B105" s="135"/>
      <c r="C105" s="131"/>
      <c r="D105" s="162"/>
      <c r="AB105" s="138"/>
      <c r="AC105" s="138"/>
      <c r="AD105" s="164"/>
      <c r="AJ105">
        <v>31</v>
      </c>
    </row>
    <row r="106" spans="2:36" x14ac:dyDescent="0.2">
      <c r="B106" s="135"/>
      <c r="C106" s="169" t="s">
        <v>131</v>
      </c>
      <c r="D106" s="165">
        <f t="shared" ref="D106:D118" si="13">SUM(E106:AB106)</f>
        <v>5840</v>
      </c>
      <c r="E106" s="141">
        <f t="shared" ref="E106:AB106" si="14">SUM(E103:E105)</f>
        <v>290</v>
      </c>
      <c r="F106" s="141">
        <f t="shared" si="14"/>
        <v>290</v>
      </c>
      <c r="G106" s="141">
        <f t="shared" si="14"/>
        <v>290</v>
      </c>
      <c r="H106" s="141">
        <f t="shared" si="14"/>
        <v>290</v>
      </c>
      <c r="I106" s="141">
        <f t="shared" si="14"/>
        <v>290</v>
      </c>
      <c r="J106" s="141">
        <f t="shared" si="14"/>
        <v>290</v>
      </c>
      <c r="K106" s="141">
        <f t="shared" si="14"/>
        <v>220</v>
      </c>
      <c r="L106" s="141">
        <f t="shared" si="14"/>
        <v>220</v>
      </c>
      <c r="M106" s="141">
        <f t="shared" si="14"/>
        <v>220</v>
      </c>
      <c r="N106" s="141">
        <f t="shared" si="14"/>
        <v>220</v>
      </c>
      <c r="O106" s="141">
        <f t="shared" si="14"/>
        <v>220</v>
      </c>
      <c r="P106" s="141">
        <f t="shared" si="14"/>
        <v>220</v>
      </c>
      <c r="Q106" s="141">
        <f t="shared" si="14"/>
        <v>220</v>
      </c>
      <c r="R106" s="141">
        <f t="shared" si="14"/>
        <v>220</v>
      </c>
      <c r="S106" s="141">
        <f t="shared" si="14"/>
        <v>220</v>
      </c>
      <c r="T106" s="141">
        <f t="shared" si="14"/>
        <v>220</v>
      </c>
      <c r="U106" s="141">
        <f t="shared" si="14"/>
        <v>220</v>
      </c>
      <c r="V106" s="141">
        <f t="shared" si="14"/>
        <v>220</v>
      </c>
      <c r="W106" s="141">
        <f t="shared" si="14"/>
        <v>220</v>
      </c>
      <c r="X106" s="141">
        <f t="shared" si="14"/>
        <v>220</v>
      </c>
      <c r="Y106" s="141">
        <f t="shared" si="14"/>
        <v>220</v>
      </c>
      <c r="Z106" s="141">
        <f t="shared" si="14"/>
        <v>220</v>
      </c>
      <c r="AA106" s="141">
        <f t="shared" si="14"/>
        <v>290</v>
      </c>
      <c r="AB106" s="139">
        <f t="shared" si="14"/>
        <v>290</v>
      </c>
      <c r="AC106" s="139"/>
      <c r="AD106" s="164">
        <v>74</v>
      </c>
      <c r="AJ106">
        <v>32</v>
      </c>
    </row>
    <row r="107" spans="2:36" x14ac:dyDescent="0.2">
      <c r="B107" s="145" t="s">
        <v>132</v>
      </c>
      <c r="C107" s="131"/>
      <c r="D107" s="166">
        <f t="shared" si="13"/>
        <v>0</v>
      </c>
      <c r="E107" s="170">
        <f>TotalCalifornia!D133</f>
        <v>0</v>
      </c>
      <c r="F107" s="170">
        <f>TotalCalifornia!E133</f>
        <v>0</v>
      </c>
      <c r="G107" s="170">
        <f>TotalCalifornia!F133</f>
        <v>0</v>
      </c>
      <c r="H107" s="170">
        <f>TotalCalifornia!G133</f>
        <v>0</v>
      </c>
      <c r="I107" s="170">
        <f>TotalCalifornia!H133</f>
        <v>0</v>
      </c>
      <c r="J107" s="170">
        <f>TotalCalifornia!I133</f>
        <v>0</v>
      </c>
      <c r="K107" s="170">
        <f>TotalCalifornia!J133</f>
        <v>0</v>
      </c>
      <c r="L107" s="170">
        <f>TotalCalifornia!K133</f>
        <v>0</v>
      </c>
      <c r="M107" s="170">
        <f>TotalCalifornia!L133</f>
        <v>0</v>
      </c>
      <c r="N107" s="170">
        <f>TotalCalifornia!M133</f>
        <v>0</v>
      </c>
      <c r="O107" s="170">
        <f>TotalCalifornia!N133</f>
        <v>0</v>
      </c>
      <c r="P107" s="170">
        <f>TotalCalifornia!O133</f>
        <v>0</v>
      </c>
      <c r="Q107" s="170">
        <f>TotalCalifornia!P133</f>
        <v>0</v>
      </c>
      <c r="R107" s="170">
        <f>TotalCalifornia!Q133</f>
        <v>0</v>
      </c>
      <c r="S107" s="170">
        <f>TotalCalifornia!R133</f>
        <v>0</v>
      </c>
      <c r="T107" s="170">
        <f>TotalCalifornia!S133</f>
        <v>0</v>
      </c>
      <c r="U107" s="170">
        <f>TotalCalifornia!T133</f>
        <v>0</v>
      </c>
      <c r="V107" s="170">
        <f>TotalCalifornia!U133</f>
        <v>0</v>
      </c>
      <c r="W107" s="170">
        <f>TotalCalifornia!V133</f>
        <v>0</v>
      </c>
      <c r="X107" s="170">
        <f>TotalCalifornia!W133</f>
        <v>0</v>
      </c>
      <c r="Y107" s="170">
        <f>TotalCalifornia!X133</f>
        <v>0</v>
      </c>
      <c r="Z107" s="170">
        <f>TotalCalifornia!Y133</f>
        <v>0</v>
      </c>
      <c r="AA107" s="170">
        <f>TotalCalifornia!Z133</f>
        <v>0</v>
      </c>
      <c r="AB107" s="171">
        <f>TotalCalifornia!AA133</f>
        <v>0</v>
      </c>
      <c r="AC107" s="171"/>
      <c r="AD107" s="164"/>
      <c r="AJ107">
        <v>33</v>
      </c>
    </row>
    <row r="108" spans="2:36" x14ac:dyDescent="0.2">
      <c r="B108" s="145" t="s">
        <v>122</v>
      </c>
      <c r="C108" s="139" t="s">
        <v>54</v>
      </c>
      <c r="D108" s="165">
        <f t="shared" si="13"/>
        <v>1392</v>
      </c>
      <c r="E108" s="141">
        <f>TotalCalifornia!D198</f>
        <v>174</v>
      </c>
      <c r="F108" s="141">
        <f>TotalCalifornia!E198</f>
        <v>174</v>
      </c>
      <c r="G108" s="141">
        <f>TotalCalifornia!F198</f>
        <v>174</v>
      </c>
      <c r="H108" s="141">
        <f>TotalCalifornia!G198</f>
        <v>174</v>
      </c>
      <c r="I108" s="141">
        <f>TotalCalifornia!H198</f>
        <v>174</v>
      </c>
      <c r="J108" s="141">
        <f>TotalCalifornia!I198</f>
        <v>174</v>
      </c>
      <c r="K108" s="141">
        <f>TotalCalifornia!J198</f>
        <v>0</v>
      </c>
      <c r="L108" s="141">
        <f>TotalCalifornia!K198</f>
        <v>0</v>
      </c>
      <c r="M108" s="141">
        <f>TotalCalifornia!L198</f>
        <v>0</v>
      </c>
      <c r="N108" s="141">
        <f>TotalCalifornia!M198</f>
        <v>0</v>
      </c>
      <c r="O108" s="141">
        <f>TotalCalifornia!N198</f>
        <v>0</v>
      </c>
      <c r="P108" s="141">
        <f>TotalCalifornia!O198</f>
        <v>0</v>
      </c>
      <c r="Q108" s="141">
        <f>TotalCalifornia!P198</f>
        <v>0</v>
      </c>
      <c r="R108" s="141">
        <f>TotalCalifornia!Q198</f>
        <v>0</v>
      </c>
      <c r="S108" s="141">
        <f>TotalCalifornia!R198</f>
        <v>0</v>
      </c>
      <c r="T108" s="141">
        <f>TotalCalifornia!S198</f>
        <v>0</v>
      </c>
      <c r="U108" s="141">
        <f>TotalCalifornia!T198</f>
        <v>0</v>
      </c>
      <c r="V108" s="141">
        <f>TotalCalifornia!U198</f>
        <v>0</v>
      </c>
      <c r="W108" s="141">
        <f>TotalCalifornia!V198</f>
        <v>0</v>
      </c>
      <c r="X108" s="141">
        <f>TotalCalifornia!W198</f>
        <v>0</v>
      </c>
      <c r="Y108" s="141">
        <f>TotalCalifornia!X198</f>
        <v>0</v>
      </c>
      <c r="Z108" s="141">
        <f>TotalCalifornia!Y198</f>
        <v>0</v>
      </c>
      <c r="AA108" s="141">
        <f>TotalCalifornia!Z198</f>
        <v>174</v>
      </c>
      <c r="AB108" s="139">
        <f>TotalCalifornia!AA198</f>
        <v>174</v>
      </c>
      <c r="AC108" s="139"/>
      <c r="AD108" s="164"/>
      <c r="AJ108">
        <v>34</v>
      </c>
    </row>
    <row r="109" spans="2:36" x14ac:dyDescent="0.2">
      <c r="B109" s="135"/>
      <c r="C109" s="131" t="s">
        <v>133</v>
      </c>
      <c r="D109" s="162">
        <f t="shared" si="13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 s="167"/>
      <c r="AJ109">
        <v>35</v>
      </c>
    </row>
    <row r="110" spans="2:36" x14ac:dyDescent="0.2">
      <c r="B110" s="135"/>
      <c r="C110" s="131"/>
      <c r="D110" s="162">
        <f t="shared" si="13"/>
        <v>0</v>
      </c>
      <c r="AB110" s="138"/>
      <c r="AC110" s="138"/>
      <c r="AD110" s="164"/>
    </row>
    <row r="111" spans="2:36" x14ac:dyDescent="0.2">
      <c r="B111" s="135"/>
      <c r="C111" s="169" t="s">
        <v>134</v>
      </c>
      <c r="D111" s="165">
        <f t="shared" si="13"/>
        <v>1392</v>
      </c>
      <c r="E111" s="141">
        <f t="shared" ref="E111:AB111" si="15">SUM(E108:E110)</f>
        <v>174</v>
      </c>
      <c r="F111" s="141">
        <f t="shared" si="15"/>
        <v>174</v>
      </c>
      <c r="G111" s="141">
        <f t="shared" si="15"/>
        <v>174</v>
      </c>
      <c r="H111" s="141">
        <f t="shared" si="15"/>
        <v>174</v>
      </c>
      <c r="I111" s="141">
        <f t="shared" si="15"/>
        <v>174</v>
      </c>
      <c r="J111" s="141">
        <f t="shared" si="15"/>
        <v>174</v>
      </c>
      <c r="K111" s="141">
        <f t="shared" si="15"/>
        <v>0</v>
      </c>
      <c r="L111" s="141">
        <f t="shared" si="15"/>
        <v>0</v>
      </c>
      <c r="M111" s="141">
        <f t="shared" si="15"/>
        <v>0</v>
      </c>
      <c r="N111" s="141">
        <f t="shared" si="15"/>
        <v>0</v>
      </c>
      <c r="O111" s="141">
        <f t="shared" si="15"/>
        <v>0</v>
      </c>
      <c r="P111" s="141">
        <f t="shared" si="15"/>
        <v>0</v>
      </c>
      <c r="Q111" s="141">
        <f t="shared" si="15"/>
        <v>0</v>
      </c>
      <c r="R111" s="141">
        <f t="shared" si="15"/>
        <v>0</v>
      </c>
      <c r="S111" s="141">
        <f t="shared" si="15"/>
        <v>0</v>
      </c>
      <c r="T111" s="141">
        <f t="shared" si="15"/>
        <v>0</v>
      </c>
      <c r="U111" s="141">
        <f t="shared" si="15"/>
        <v>0</v>
      </c>
      <c r="V111" s="141">
        <f t="shared" si="15"/>
        <v>0</v>
      </c>
      <c r="W111" s="141">
        <f t="shared" si="15"/>
        <v>0</v>
      </c>
      <c r="X111" s="141">
        <f t="shared" si="15"/>
        <v>0</v>
      </c>
      <c r="Y111" s="141">
        <f t="shared" si="15"/>
        <v>0</v>
      </c>
      <c r="Z111" s="141">
        <f t="shared" si="15"/>
        <v>0</v>
      </c>
      <c r="AA111" s="141">
        <f t="shared" si="15"/>
        <v>174</v>
      </c>
      <c r="AB111" s="139">
        <f t="shared" si="15"/>
        <v>174</v>
      </c>
      <c r="AC111" s="139"/>
      <c r="AD111" s="164">
        <v>79</v>
      </c>
    </row>
    <row r="112" spans="2:36" x14ac:dyDescent="0.2">
      <c r="B112" s="135" t="s">
        <v>135</v>
      </c>
      <c r="C112" s="131" t="s">
        <v>93</v>
      </c>
      <c r="D112" s="162">
        <f t="shared" si="13"/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s="167"/>
    </row>
    <row r="113" spans="1:47" x14ac:dyDescent="0.2">
      <c r="A113" t="s">
        <v>136</v>
      </c>
      <c r="B113" s="135"/>
      <c r="C113" s="131" t="s">
        <v>137</v>
      </c>
      <c r="D113" s="131">
        <f t="shared" si="13"/>
        <v>0</v>
      </c>
      <c r="AD113" s="167"/>
    </row>
    <row r="114" spans="1:47" x14ac:dyDescent="0.2">
      <c r="A114" t="s">
        <v>138</v>
      </c>
      <c r="B114" s="135" t="s">
        <v>139</v>
      </c>
      <c r="C114" s="131" t="s">
        <v>140</v>
      </c>
      <c r="D114" s="162">
        <f t="shared" si="13"/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79">
        <v>0</v>
      </c>
      <c r="R114" s="79">
        <v>0</v>
      </c>
      <c r="S114" s="79">
        <v>0</v>
      </c>
      <c r="T114" s="79">
        <v>0</v>
      </c>
      <c r="U114" s="79">
        <v>0</v>
      </c>
      <c r="V114" s="79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D114" s="167"/>
    </row>
    <row r="115" spans="1:47" x14ac:dyDescent="0.2">
      <c r="B115" s="135"/>
      <c r="C115" s="131" t="s">
        <v>141</v>
      </c>
      <c r="D115" s="131">
        <f t="shared" si="13"/>
        <v>0</v>
      </c>
      <c r="Q115" s="79"/>
      <c r="R115" s="79"/>
      <c r="S115" s="79"/>
      <c r="T115" s="79"/>
      <c r="U115" s="79"/>
      <c r="V115" s="79"/>
      <c r="AD115" s="167"/>
    </row>
    <row r="116" spans="1:47" ht="13.5" thickBot="1" x14ac:dyDescent="0.25">
      <c r="B116" s="149"/>
      <c r="C116" s="118" t="s">
        <v>142</v>
      </c>
      <c r="D116" s="172">
        <f t="shared" si="13"/>
        <v>0</v>
      </c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150"/>
      <c r="AC116" s="150"/>
      <c r="AD116" s="173"/>
    </row>
    <row r="117" spans="1:47" ht="5.25" customHeight="1" thickBot="1" x14ac:dyDescent="0.25">
      <c r="D117" s="59">
        <f t="shared" si="13"/>
        <v>0</v>
      </c>
      <c r="AD117" s="153"/>
    </row>
    <row r="118" spans="1:47" ht="13.5" thickBot="1" x14ac:dyDescent="0.25">
      <c r="B118" s="154" t="s">
        <v>143</v>
      </c>
      <c r="D118" s="174">
        <f t="shared" si="13"/>
        <v>7232</v>
      </c>
      <c r="E118" s="156">
        <f t="shared" ref="E118:AB118" si="16">E106+E107+E111+E112+E113+E114+E115+E116+E101+E102</f>
        <v>464</v>
      </c>
      <c r="F118" s="156">
        <f t="shared" si="16"/>
        <v>464</v>
      </c>
      <c r="G118" s="156">
        <f t="shared" si="16"/>
        <v>464</v>
      </c>
      <c r="H118" s="156">
        <f t="shared" si="16"/>
        <v>464</v>
      </c>
      <c r="I118" s="156">
        <f t="shared" si="16"/>
        <v>464</v>
      </c>
      <c r="J118" s="156">
        <f t="shared" si="16"/>
        <v>464</v>
      </c>
      <c r="K118" s="156">
        <f t="shared" si="16"/>
        <v>220</v>
      </c>
      <c r="L118" s="156">
        <f t="shared" si="16"/>
        <v>220</v>
      </c>
      <c r="M118" s="156">
        <f t="shared" si="16"/>
        <v>220</v>
      </c>
      <c r="N118" s="156">
        <f t="shared" si="16"/>
        <v>220</v>
      </c>
      <c r="O118" s="156">
        <f t="shared" si="16"/>
        <v>220</v>
      </c>
      <c r="P118" s="156">
        <f t="shared" si="16"/>
        <v>220</v>
      </c>
      <c r="Q118" s="156">
        <f t="shared" si="16"/>
        <v>220</v>
      </c>
      <c r="R118" s="156">
        <f t="shared" si="16"/>
        <v>220</v>
      </c>
      <c r="S118" s="156">
        <f t="shared" si="16"/>
        <v>220</v>
      </c>
      <c r="T118" s="156">
        <f t="shared" si="16"/>
        <v>220</v>
      </c>
      <c r="U118" s="156">
        <f t="shared" si="16"/>
        <v>220</v>
      </c>
      <c r="V118" s="156">
        <f t="shared" si="16"/>
        <v>220</v>
      </c>
      <c r="W118" s="156">
        <f t="shared" si="16"/>
        <v>220</v>
      </c>
      <c r="X118" s="156">
        <f t="shared" si="16"/>
        <v>220</v>
      </c>
      <c r="Y118" s="156">
        <f t="shared" si="16"/>
        <v>220</v>
      </c>
      <c r="Z118" s="156">
        <f t="shared" si="16"/>
        <v>220</v>
      </c>
      <c r="AA118" s="156">
        <f t="shared" si="16"/>
        <v>464</v>
      </c>
      <c r="AB118" s="157">
        <f t="shared" si="16"/>
        <v>464</v>
      </c>
      <c r="AD118" s="153"/>
      <c r="AF118">
        <v>467</v>
      </c>
      <c r="AG118">
        <v>469</v>
      </c>
      <c r="AH118">
        <v>471</v>
      </c>
      <c r="AI118">
        <v>471</v>
      </c>
      <c r="AJ118">
        <v>470</v>
      </c>
      <c r="AK118">
        <v>471</v>
      </c>
      <c r="AL118">
        <v>472</v>
      </c>
      <c r="AM118">
        <v>472</v>
      </c>
      <c r="AN118">
        <v>472</v>
      </c>
      <c r="AO118">
        <v>471</v>
      </c>
      <c r="AP118">
        <v>471</v>
      </c>
      <c r="AQ118">
        <v>471</v>
      </c>
      <c r="AR118">
        <v>471</v>
      </c>
      <c r="AS118">
        <v>469</v>
      </c>
      <c r="AT118">
        <v>468</v>
      </c>
      <c r="AU118">
        <v>466</v>
      </c>
    </row>
    <row r="119" spans="1:47" x14ac:dyDescent="0.2">
      <c r="B119" s="1"/>
      <c r="D119" s="59"/>
      <c r="AD119" s="153"/>
    </row>
    <row r="120" spans="1:47" ht="12" customHeight="1" thickBot="1" x14ac:dyDescent="0.25"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153"/>
    </row>
    <row r="121" spans="1:47" ht="90" customHeight="1" thickBot="1" x14ac:dyDescent="1.2">
      <c r="A121" s="175" t="s">
        <v>144</v>
      </c>
      <c r="B121" s="175"/>
      <c r="C121" s="175"/>
      <c r="D121" s="175"/>
      <c r="E121" s="175"/>
      <c r="F121" s="175"/>
      <c r="G121" s="175"/>
      <c r="H121" s="175"/>
      <c r="I121" s="175"/>
      <c r="J121" s="175"/>
      <c r="K121" s="176"/>
      <c r="L121" s="177"/>
      <c r="M121" s="178"/>
      <c r="AD121" s="153"/>
    </row>
    <row r="122" spans="1:47" ht="13.5" thickBot="1" x14ac:dyDescent="0.25">
      <c r="AD122" s="153"/>
    </row>
    <row r="123" spans="1:47" ht="16.5" thickBot="1" x14ac:dyDescent="0.3">
      <c r="A123" s="54"/>
      <c r="B123" s="179" t="s">
        <v>145</v>
      </c>
      <c r="C123" s="180" t="s">
        <v>146</v>
      </c>
      <c r="D123" s="79" t="s">
        <v>147</v>
      </c>
      <c r="E123" t="s">
        <v>148</v>
      </c>
      <c r="F123" t="s">
        <v>149</v>
      </c>
      <c r="G123" t="s">
        <v>150</v>
      </c>
      <c r="H123" t="s">
        <v>151</v>
      </c>
      <c r="I123" t="s">
        <v>152</v>
      </c>
      <c r="J123" t="s">
        <v>153</v>
      </c>
      <c r="K123" s="79" t="s">
        <v>154</v>
      </c>
      <c r="L123" s="79" t="s">
        <v>155</v>
      </c>
      <c r="M123" s="79" t="s">
        <v>156</v>
      </c>
      <c r="N123" s="79" t="s">
        <v>157</v>
      </c>
      <c r="O123" s="79" t="s">
        <v>158</v>
      </c>
      <c r="P123" s="79" t="s">
        <v>159</v>
      </c>
      <c r="Q123" s="79" t="s">
        <v>160</v>
      </c>
      <c r="R123" s="79" t="s">
        <v>161</v>
      </c>
      <c r="S123" s="79" t="s">
        <v>162</v>
      </c>
      <c r="T123" s="79" t="s">
        <v>163</v>
      </c>
      <c r="U123" s="79" t="s">
        <v>164</v>
      </c>
      <c r="V123" s="79" t="s">
        <v>165</v>
      </c>
      <c r="W123" s="79" t="s">
        <v>166</v>
      </c>
      <c r="X123" s="79" t="s">
        <v>167</v>
      </c>
      <c r="Y123" s="79" t="s">
        <v>168</v>
      </c>
      <c r="Z123" s="79" t="s">
        <v>169</v>
      </c>
      <c r="AA123" t="s">
        <v>170</v>
      </c>
      <c r="AB123" t="s">
        <v>171</v>
      </c>
    </row>
    <row r="124" spans="1:47" x14ac:dyDescent="0.2">
      <c r="A124" s="54"/>
      <c r="C124" t="s">
        <v>172</v>
      </c>
      <c r="D124" s="79">
        <v>1600</v>
      </c>
      <c r="E124" s="79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0</v>
      </c>
      <c r="AB124">
        <v>0</v>
      </c>
    </row>
    <row r="125" spans="1:47" x14ac:dyDescent="0.2">
      <c r="A125" s="54"/>
      <c r="C125" t="s">
        <v>173</v>
      </c>
      <c r="D125" s="79">
        <v>800</v>
      </c>
      <c r="E125" s="79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50</v>
      </c>
      <c r="L125">
        <v>50</v>
      </c>
      <c r="M125">
        <v>50</v>
      </c>
      <c r="N125">
        <v>50</v>
      </c>
      <c r="O125">
        <v>50</v>
      </c>
      <c r="P125">
        <v>50</v>
      </c>
      <c r="Q125">
        <v>50</v>
      </c>
      <c r="R125">
        <v>50</v>
      </c>
      <c r="S125">
        <v>50</v>
      </c>
      <c r="T125">
        <v>50</v>
      </c>
      <c r="U125">
        <v>50</v>
      </c>
      <c r="V125">
        <v>50</v>
      </c>
      <c r="W125">
        <v>50</v>
      </c>
      <c r="X125">
        <v>50</v>
      </c>
      <c r="Y125">
        <v>50</v>
      </c>
      <c r="Z125">
        <v>50</v>
      </c>
      <c r="AA125">
        <v>0</v>
      </c>
      <c r="AB125">
        <v>0</v>
      </c>
    </row>
    <row r="126" spans="1:47" x14ac:dyDescent="0.2">
      <c r="A126" s="54"/>
      <c r="D126" s="79"/>
    </row>
    <row r="127" spans="1:47" x14ac:dyDescent="0.2">
      <c r="A127" s="54"/>
      <c r="D127" s="79"/>
    </row>
    <row r="128" spans="1:47" x14ac:dyDescent="0.2">
      <c r="A128" s="54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</row>
    <row r="129" spans="1:29" x14ac:dyDescent="0.2">
      <c r="A129" s="54"/>
      <c r="D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</row>
    <row r="130" spans="1:29" x14ac:dyDescent="0.2">
      <c r="A130" s="54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</row>
    <row r="131" spans="1:29" x14ac:dyDescent="0.2">
      <c r="A131" s="54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</row>
    <row r="132" spans="1:29" x14ac:dyDescent="0.2">
      <c r="A132" s="54"/>
      <c r="D132" s="158">
        <f t="shared" ref="D132:AB132" si="17">SUM(D124:D131)</f>
        <v>2400</v>
      </c>
      <c r="E132" s="158">
        <f t="shared" si="17"/>
        <v>0</v>
      </c>
      <c r="F132" s="158">
        <f t="shared" si="17"/>
        <v>0</v>
      </c>
      <c r="G132" s="158">
        <f t="shared" si="17"/>
        <v>0</v>
      </c>
      <c r="H132" s="158">
        <f t="shared" si="17"/>
        <v>0</v>
      </c>
      <c r="I132" s="158">
        <f t="shared" si="17"/>
        <v>0</v>
      </c>
      <c r="J132" s="158">
        <f t="shared" si="17"/>
        <v>0</v>
      </c>
      <c r="K132" s="158">
        <f t="shared" si="17"/>
        <v>150</v>
      </c>
      <c r="L132" s="158">
        <f t="shared" si="17"/>
        <v>150</v>
      </c>
      <c r="M132" s="158">
        <f t="shared" si="17"/>
        <v>150</v>
      </c>
      <c r="N132" s="158">
        <f t="shared" si="17"/>
        <v>150</v>
      </c>
      <c r="O132" s="158">
        <f t="shared" si="17"/>
        <v>150</v>
      </c>
      <c r="P132" s="158">
        <f t="shared" si="17"/>
        <v>150</v>
      </c>
      <c r="Q132" s="158">
        <f t="shared" si="17"/>
        <v>150</v>
      </c>
      <c r="R132" s="158">
        <f t="shared" si="17"/>
        <v>150</v>
      </c>
      <c r="S132" s="158">
        <f t="shared" si="17"/>
        <v>150</v>
      </c>
      <c r="T132" s="158">
        <f t="shared" si="17"/>
        <v>150</v>
      </c>
      <c r="U132" s="158">
        <f t="shared" si="17"/>
        <v>150</v>
      </c>
      <c r="V132" s="158">
        <f t="shared" si="17"/>
        <v>150</v>
      </c>
      <c r="W132" s="158">
        <f t="shared" si="17"/>
        <v>150</v>
      </c>
      <c r="X132" s="158">
        <f t="shared" si="17"/>
        <v>150</v>
      </c>
      <c r="Y132" s="158">
        <f t="shared" si="17"/>
        <v>150</v>
      </c>
      <c r="Z132" s="158">
        <f t="shared" si="17"/>
        <v>150</v>
      </c>
      <c r="AA132" s="158">
        <f t="shared" si="17"/>
        <v>0</v>
      </c>
      <c r="AB132" s="158">
        <f t="shared" si="17"/>
        <v>0</v>
      </c>
      <c r="AC132" s="158"/>
    </row>
    <row r="133" spans="1:29" ht="13.5" thickBot="1" x14ac:dyDescent="0.25">
      <c r="A133" s="54"/>
      <c r="D133" s="79"/>
    </row>
    <row r="134" spans="1:29" ht="16.5" thickBot="1" x14ac:dyDescent="0.3">
      <c r="A134" s="54"/>
      <c r="B134" s="179" t="s">
        <v>174</v>
      </c>
      <c r="C134" s="180" t="s">
        <v>146</v>
      </c>
      <c r="D134" s="79" t="s">
        <v>147</v>
      </c>
      <c r="E134" t="s">
        <v>148</v>
      </c>
      <c r="F134" t="s">
        <v>149</v>
      </c>
      <c r="G134" t="s">
        <v>150</v>
      </c>
      <c r="H134" t="s">
        <v>151</v>
      </c>
      <c r="I134" t="s">
        <v>152</v>
      </c>
      <c r="J134" t="s">
        <v>153</v>
      </c>
      <c r="K134" s="79" t="s">
        <v>154</v>
      </c>
      <c r="L134" s="79" t="s">
        <v>155</v>
      </c>
      <c r="M134" s="79" t="s">
        <v>156</v>
      </c>
      <c r="N134" s="79" t="s">
        <v>157</v>
      </c>
      <c r="O134" s="79" t="s">
        <v>158</v>
      </c>
      <c r="P134" s="79" t="s">
        <v>159</v>
      </c>
      <c r="Q134" s="79" t="s">
        <v>160</v>
      </c>
      <c r="R134" s="79" t="s">
        <v>161</v>
      </c>
      <c r="S134" s="79" t="s">
        <v>162</v>
      </c>
      <c r="T134" s="79" t="s">
        <v>163</v>
      </c>
      <c r="U134" s="79" t="s">
        <v>164</v>
      </c>
      <c r="V134" s="79" t="s">
        <v>165</v>
      </c>
      <c r="W134" s="79" t="s">
        <v>166</v>
      </c>
      <c r="X134" s="79" t="s">
        <v>167</v>
      </c>
      <c r="Y134" s="79" t="s">
        <v>168</v>
      </c>
      <c r="Z134" s="79" t="s">
        <v>169</v>
      </c>
      <c r="AA134" t="s">
        <v>170</v>
      </c>
      <c r="AB134" t="s">
        <v>171</v>
      </c>
      <c r="AC134" t="s">
        <v>171</v>
      </c>
    </row>
    <row r="135" spans="1:29" x14ac:dyDescent="0.2">
      <c r="A135" s="54"/>
      <c r="C135" s="79" t="s">
        <v>175</v>
      </c>
      <c r="D135" s="79">
        <v>2553</v>
      </c>
      <c r="E135" s="79">
        <v>54</v>
      </c>
      <c r="F135">
        <v>27</v>
      </c>
      <c r="G135">
        <v>15</v>
      </c>
      <c r="H135">
        <v>19</v>
      </c>
      <c r="I135">
        <v>50</v>
      </c>
      <c r="J135">
        <v>130</v>
      </c>
      <c r="K135">
        <v>15</v>
      </c>
      <c r="L135">
        <v>75</v>
      </c>
      <c r="M135">
        <v>125</v>
      </c>
      <c r="N135">
        <v>162</v>
      </c>
      <c r="O135">
        <v>182</v>
      </c>
      <c r="P135" s="79">
        <v>190</v>
      </c>
      <c r="Q135" s="79">
        <v>195</v>
      </c>
      <c r="R135" s="79">
        <v>193</v>
      </c>
      <c r="S135" s="79">
        <v>178</v>
      </c>
      <c r="T135" s="79">
        <v>161</v>
      </c>
      <c r="U135" s="79">
        <v>144</v>
      </c>
      <c r="V135">
        <v>138</v>
      </c>
      <c r="W135">
        <v>111</v>
      </c>
      <c r="X135">
        <v>84</v>
      </c>
      <c r="Y135">
        <v>49</v>
      </c>
      <c r="Z135">
        <v>0</v>
      </c>
      <c r="AA135">
        <v>154</v>
      </c>
      <c r="AB135">
        <v>102</v>
      </c>
      <c r="AC135">
        <v>230</v>
      </c>
    </row>
    <row r="136" spans="1:29" x14ac:dyDescent="0.2">
      <c r="C136" s="79"/>
      <c r="D136" s="79"/>
      <c r="E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</row>
    <row r="137" spans="1:29" x14ac:dyDescent="0.2">
      <c r="D137" s="79"/>
    </row>
    <row r="138" spans="1:29" x14ac:dyDescent="0.2">
      <c r="D138" s="79"/>
    </row>
    <row r="139" spans="1:29" x14ac:dyDescent="0.2">
      <c r="D139" s="79"/>
    </row>
    <row r="140" spans="1:29" x14ac:dyDescent="0.2">
      <c r="D140" s="181">
        <f>SUM(D135:D139)</f>
        <v>2553</v>
      </c>
      <c r="E140" s="182"/>
    </row>
    <row r="141" spans="1:29" ht="13.5" thickBot="1" x14ac:dyDescent="0.25">
      <c r="D141" s="183"/>
      <c r="E141" s="182"/>
    </row>
    <row r="142" spans="1:29" ht="12.75" hidden="1" customHeight="1" x14ac:dyDescent="0.2">
      <c r="D142" s="183"/>
      <c r="E142" s="182">
        <f>CFEQ-$D$135</f>
        <v>-2553</v>
      </c>
    </row>
    <row r="143" spans="1:29" ht="13.5" thickBot="1" x14ac:dyDescent="0.25">
      <c r="D143" s="79"/>
      <c r="E143" s="184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7"/>
    </row>
    <row r="144" spans="1:29" x14ac:dyDescent="0.2">
      <c r="D144" s="79"/>
    </row>
    <row r="145" spans="1:24" x14ac:dyDescent="0.2">
      <c r="D145" s="79"/>
    </row>
    <row r="150" spans="1:24" ht="15.75" x14ac:dyDescent="0.25">
      <c r="A150" t="s">
        <v>176</v>
      </c>
      <c r="B150" s="135" t="str">
        <f>VLOOKUP(F185,dropdown,2,0)</f>
        <v>EPMDANOB_S</v>
      </c>
      <c r="E150" s="185"/>
      <c r="F150" s="186"/>
    </row>
    <row r="151" spans="1:24" ht="15.75" x14ac:dyDescent="0.25">
      <c r="A151" t="s">
        <v>177</v>
      </c>
      <c r="B151">
        <v>0</v>
      </c>
      <c r="E151" s="185"/>
      <c r="F151" s="186"/>
      <c r="H151" t="s">
        <v>178</v>
      </c>
    </row>
    <row r="152" spans="1:24" ht="15.75" x14ac:dyDescent="0.25">
      <c r="A152" t="s">
        <v>179</v>
      </c>
      <c r="B152">
        <v>0</v>
      </c>
      <c r="E152" s="185"/>
      <c r="F152" s="186"/>
      <c r="H152" t="s">
        <v>180</v>
      </c>
    </row>
    <row r="153" spans="1:24" ht="13.5" thickBot="1" x14ac:dyDescent="0.25"/>
    <row r="154" spans="1:24" ht="13.5" thickBot="1" x14ac:dyDescent="0.25">
      <c r="B154" s="187" t="s">
        <v>181</v>
      </c>
      <c r="C154" s="188" t="s">
        <v>177</v>
      </c>
      <c r="D154" s="188" t="s">
        <v>182</v>
      </c>
      <c r="E154" s="188" t="s">
        <v>179</v>
      </c>
      <c r="F154" s="189" t="s">
        <v>183</v>
      </c>
      <c r="H154" s="187"/>
      <c r="I154" s="190" t="s">
        <v>177</v>
      </c>
      <c r="J154" s="190" t="s">
        <v>182</v>
      </c>
      <c r="K154" s="190" t="s">
        <v>184</v>
      </c>
      <c r="L154" s="35" t="s">
        <v>185</v>
      </c>
      <c r="N154" s="187"/>
      <c r="O154" s="188"/>
      <c r="P154" s="188"/>
      <c r="Q154" s="188"/>
      <c r="R154" s="189"/>
      <c r="T154" s="187"/>
      <c r="U154" s="190"/>
      <c r="V154" s="190"/>
      <c r="W154" s="190"/>
      <c r="X154" s="35"/>
    </row>
    <row r="155" spans="1:24" x14ac:dyDescent="0.2">
      <c r="B155" s="130">
        <v>1</v>
      </c>
      <c r="C155" s="185">
        <f t="shared" ref="C155:C178" si="18">$B$151</f>
        <v>0</v>
      </c>
      <c r="D155" s="185">
        <v>0</v>
      </c>
      <c r="E155" s="185">
        <f t="shared" ref="E155:E178" si="19">$B$152</f>
        <v>0</v>
      </c>
      <c r="F155" s="185">
        <f t="shared" ref="F155:F178" si="20">VLOOKUP($B$150,resourcename,AJ77,0)</f>
        <v>0</v>
      </c>
      <c r="H155" s="130">
        <v>1</v>
      </c>
      <c r="I155" s="185">
        <v>50</v>
      </c>
      <c r="J155" s="185">
        <v>0</v>
      </c>
      <c r="K155" s="185">
        <v>50</v>
      </c>
      <c r="L155" s="185">
        <v>0</v>
      </c>
      <c r="N155" s="191"/>
      <c r="O155" s="185"/>
      <c r="P155" s="192"/>
      <c r="Q155" s="185"/>
      <c r="R155" s="103"/>
      <c r="T155" s="130"/>
      <c r="U155" s="185"/>
      <c r="V155" s="185"/>
      <c r="W155" s="185"/>
      <c r="X155" s="138"/>
    </row>
    <row r="156" spans="1:24" x14ac:dyDescent="0.2">
      <c r="B156" s="130">
        <v>2</v>
      </c>
      <c r="C156" s="185">
        <f t="shared" si="18"/>
        <v>0</v>
      </c>
      <c r="D156" s="185">
        <v>0</v>
      </c>
      <c r="E156" s="185">
        <f t="shared" si="19"/>
        <v>0</v>
      </c>
      <c r="F156" s="185">
        <f t="shared" si="20"/>
        <v>0</v>
      </c>
      <c r="H156" s="130">
        <v>2</v>
      </c>
      <c r="I156" s="185">
        <v>50</v>
      </c>
      <c r="J156" s="185">
        <v>0</v>
      </c>
      <c r="K156" s="185">
        <v>50</v>
      </c>
      <c r="L156" s="185">
        <v>0</v>
      </c>
      <c r="N156" s="191"/>
      <c r="O156" s="185"/>
      <c r="P156" s="185"/>
      <c r="Q156" s="185"/>
      <c r="R156" s="138"/>
      <c r="T156" s="130"/>
      <c r="U156" s="185"/>
      <c r="V156" s="185"/>
      <c r="W156" s="185"/>
      <c r="X156" s="138"/>
    </row>
    <row r="157" spans="1:24" x14ac:dyDescent="0.2">
      <c r="B157" s="130">
        <v>3</v>
      </c>
      <c r="C157" s="185">
        <f t="shared" si="18"/>
        <v>0</v>
      </c>
      <c r="D157" s="185">
        <v>0</v>
      </c>
      <c r="E157" s="185">
        <f t="shared" si="19"/>
        <v>0</v>
      </c>
      <c r="F157" s="185">
        <f t="shared" si="20"/>
        <v>0</v>
      </c>
      <c r="H157" s="130">
        <v>3</v>
      </c>
      <c r="I157" s="185">
        <v>50</v>
      </c>
      <c r="J157" s="185">
        <v>0</v>
      </c>
      <c r="K157" s="185">
        <v>50</v>
      </c>
      <c r="L157" s="185">
        <v>0</v>
      </c>
      <c r="N157" s="191"/>
      <c r="O157" s="185"/>
      <c r="P157" s="185"/>
      <c r="Q157" s="185"/>
      <c r="R157" s="138"/>
      <c r="T157" s="130"/>
      <c r="U157" s="185"/>
      <c r="V157" s="185"/>
      <c r="W157" s="185"/>
      <c r="X157" s="138"/>
    </row>
    <row r="158" spans="1:24" x14ac:dyDescent="0.2">
      <c r="B158" s="130">
        <v>4</v>
      </c>
      <c r="C158" s="185">
        <f t="shared" si="18"/>
        <v>0</v>
      </c>
      <c r="D158" s="185">
        <v>0</v>
      </c>
      <c r="E158" s="185">
        <f t="shared" si="19"/>
        <v>0</v>
      </c>
      <c r="F158" s="185">
        <f t="shared" si="20"/>
        <v>0</v>
      </c>
      <c r="H158" s="130">
        <v>4</v>
      </c>
      <c r="I158" s="185">
        <v>50</v>
      </c>
      <c r="J158" s="185">
        <v>0</v>
      </c>
      <c r="K158" s="185">
        <v>50</v>
      </c>
      <c r="L158" s="185">
        <v>0</v>
      </c>
      <c r="N158" s="191"/>
      <c r="O158" s="185"/>
      <c r="P158" s="185"/>
      <c r="Q158" s="185"/>
      <c r="R158" s="138"/>
      <c r="T158" s="130"/>
      <c r="U158" s="185"/>
      <c r="V158" s="185"/>
      <c r="W158" s="185"/>
      <c r="X158" s="138"/>
    </row>
    <row r="159" spans="1:24" x14ac:dyDescent="0.2">
      <c r="B159" s="130">
        <v>5</v>
      </c>
      <c r="C159" s="185">
        <f t="shared" si="18"/>
        <v>0</v>
      </c>
      <c r="D159" s="185">
        <v>0</v>
      </c>
      <c r="E159" s="185">
        <f t="shared" si="19"/>
        <v>0</v>
      </c>
      <c r="F159" s="185">
        <f t="shared" si="20"/>
        <v>0</v>
      </c>
      <c r="H159" s="130">
        <v>5</v>
      </c>
      <c r="I159" s="185">
        <v>50</v>
      </c>
      <c r="J159" s="185">
        <v>0</v>
      </c>
      <c r="K159" s="185">
        <v>50</v>
      </c>
      <c r="L159" s="185">
        <v>0</v>
      </c>
      <c r="N159" s="191"/>
      <c r="O159" s="185"/>
      <c r="P159" s="185"/>
      <c r="Q159" s="185"/>
      <c r="R159" s="138"/>
      <c r="T159" s="130"/>
      <c r="U159" s="185"/>
      <c r="V159" s="185"/>
      <c r="W159" s="185"/>
      <c r="X159" s="138"/>
    </row>
    <row r="160" spans="1:24" x14ac:dyDescent="0.2">
      <c r="B160" s="130">
        <v>6</v>
      </c>
      <c r="C160" s="185">
        <f t="shared" si="18"/>
        <v>0</v>
      </c>
      <c r="D160" s="185">
        <v>0</v>
      </c>
      <c r="E160" s="185">
        <f t="shared" si="19"/>
        <v>0</v>
      </c>
      <c r="F160" s="185">
        <f t="shared" si="20"/>
        <v>0</v>
      </c>
      <c r="H160" s="130">
        <v>6</v>
      </c>
      <c r="I160" s="185">
        <v>50</v>
      </c>
      <c r="J160" s="185">
        <v>0</v>
      </c>
      <c r="K160" s="185">
        <v>50</v>
      </c>
      <c r="L160" s="185">
        <v>0</v>
      </c>
      <c r="N160" s="191"/>
      <c r="O160" s="185"/>
      <c r="P160" s="185"/>
      <c r="Q160" s="185"/>
      <c r="R160" s="138"/>
      <c r="T160" s="130"/>
      <c r="U160" s="185"/>
      <c r="V160" s="185"/>
      <c r="W160" s="185"/>
      <c r="X160" s="138"/>
    </row>
    <row r="161" spans="1:24" x14ac:dyDescent="0.2">
      <c r="B161" s="130">
        <v>7</v>
      </c>
      <c r="C161" s="185">
        <f t="shared" si="18"/>
        <v>0</v>
      </c>
      <c r="D161" s="185">
        <v>0</v>
      </c>
      <c r="E161" s="185">
        <f t="shared" si="19"/>
        <v>0</v>
      </c>
      <c r="F161" s="185">
        <f t="shared" si="20"/>
        <v>0</v>
      </c>
      <c r="H161" s="130">
        <v>7</v>
      </c>
      <c r="I161" s="185">
        <v>50</v>
      </c>
      <c r="J161" s="185">
        <v>0</v>
      </c>
      <c r="K161" s="185">
        <v>50</v>
      </c>
      <c r="L161" s="185">
        <v>0</v>
      </c>
      <c r="N161" s="191"/>
      <c r="O161" s="185"/>
      <c r="P161" s="185"/>
      <c r="Q161" s="185"/>
      <c r="R161" s="138"/>
      <c r="T161" s="130"/>
      <c r="U161" s="185"/>
      <c r="V161" s="185"/>
      <c r="W161" s="185"/>
      <c r="X161" s="138"/>
    </row>
    <row r="162" spans="1:24" x14ac:dyDescent="0.2">
      <c r="B162" s="130">
        <v>8</v>
      </c>
      <c r="C162" s="185">
        <f t="shared" si="18"/>
        <v>0</v>
      </c>
      <c r="D162" s="185">
        <v>0</v>
      </c>
      <c r="E162" s="185">
        <f t="shared" si="19"/>
        <v>0</v>
      </c>
      <c r="F162" s="185">
        <f t="shared" si="20"/>
        <v>0</v>
      </c>
      <c r="H162" s="130">
        <v>8</v>
      </c>
      <c r="I162" s="185">
        <v>50</v>
      </c>
      <c r="J162" s="185">
        <v>0</v>
      </c>
      <c r="K162" s="185">
        <v>50</v>
      </c>
      <c r="L162" s="185">
        <v>0</v>
      </c>
      <c r="N162" s="191"/>
      <c r="O162" s="185"/>
      <c r="P162" s="185"/>
      <c r="Q162" s="185"/>
      <c r="R162" s="138"/>
      <c r="T162" s="130"/>
      <c r="U162" s="185"/>
      <c r="V162" s="185"/>
      <c r="W162" s="185"/>
      <c r="X162" s="138"/>
    </row>
    <row r="163" spans="1:24" x14ac:dyDescent="0.2">
      <c r="A163" s="135"/>
      <c r="B163" s="193">
        <v>9</v>
      </c>
      <c r="C163" s="185">
        <f t="shared" si="18"/>
        <v>0</v>
      </c>
      <c r="D163" s="185">
        <v>0</v>
      </c>
      <c r="E163" s="185">
        <f t="shared" si="19"/>
        <v>0</v>
      </c>
      <c r="F163" s="185">
        <f t="shared" si="20"/>
        <v>0</v>
      </c>
      <c r="H163" s="130">
        <v>9</v>
      </c>
      <c r="I163" s="185">
        <v>50</v>
      </c>
      <c r="J163" s="185">
        <v>0</v>
      </c>
      <c r="K163" s="185">
        <v>50</v>
      </c>
      <c r="L163" s="185">
        <v>0</v>
      </c>
      <c r="N163" s="191"/>
      <c r="O163" s="185"/>
      <c r="P163" s="185"/>
      <c r="Q163" s="185"/>
      <c r="R163" s="138"/>
      <c r="T163" s="130"/>
      <c r="U163" s="185"/>
      <c r="V163" s="185"/>
      <c r="W163" s="185"/>
      <c r="X163" s="138"/>
    </row>
    <row r="164" spans="1:24" x14ac:dyDescent="0.2">
      <c r="A164" s="135"/>
      <c r="B164" s="193">
        <v>10</v>
      </c>
      <c r="C164" s="185">
        <f t="shared" si="18"/>
        <v>0</v>
      </c>
      <c r="D164" s="185">
        <v>0</v>
      </c>
      <c r="E164" s="185">
        <f t="shared" si="19"/>
        <v>0</v>
      </c>
      <c r="F164" s="185">
        <f t="shared" si="20"/>
        <v>0</v>
      </c>
      <c r="H164" s="130">
        <v>10</v>
      </c>
      <c r="I164" s="185">
        <v>50</v>
      </c>
      <c r="J164" s="185">
        <v>0</v>
      </c>
      <c r="K164" s="185">
        <v>50</v>
      </c>
      <c r="L164" s="185">
        <v>0</v>
      </c>
      <c r="N164" s="191"/>
      <c r="O164" s="185"/>
      <c r="P164" s="185"/>
      <c r="Q164" s="185"/>
      <c r="R164" s="138"/>
      <c r="T164" s="130"/>
      <c r="U164" s="185"/>
      <c r="V164" s="185"/>
      <c r="W164" s="185"/>
      <c r="X164" s="138"/>
    </row>
    <row r="165" spans="1:24" x14ac:dyDescent="0.2">
      <c r="A165" s="135"/>
      <c r="B165" s="193">
        <v>11</v>
      </c>
      <c r="C165" s="185">
        <f t="shared" si="18"/>
        <v>0</v>
      </c>
      <c r="D165" s="185">
        <v>0</v>
      </c>
      <c r="E165" s="185">
        <f t="shared" si="19"/>
        <v>0</v>
      </c>
      <c r="F165" s="185">
        <f t="shared" si="20"/>
        <v>0</v>
      </c>
      <c r="H165" s="130">
        <v>11</v>
      </c>
      <c r="I165" s="185">
        <v>50</v>
      </c>
      <c r="J165" s="185">
        <v>0</v>
      </c>
      <c r="K165" s="185">
        <v>50</v>
      </c>
      <c r="L165" s="185">
        <v>0</v>
      </c>
      <c r="N165" s="191"/>
      <c r="O165" s="185"/>
      <c r="P165" s="185"/>
      <c r="Q165" s="185"/>
      <c r="R165" s="138"/>
      <c r="T165" s="130"/>
      <c r="U165" s="185"/>
      <c r="V165" s="185"/>
      <c r="W165" s="185"/>
      <c r="X165" s="138"/>
    </row>
    <row r="166" spans="1:24" x14ac:dyDescent="0.2">
      <c r="A166" s="135"/>
      <c r="B166" s="193">
        <v>12</v>
      </c>
      <c r="C166" s="185">
        <f t="shared" si="18"/>
        <v>0</v>
      </c>
      <c r="D166" s="185">
        <v>0</v>
      </c>
      <c r="E166" s="185">
        <f t="shared" si="19"/>
        <v>0</v>
      </c>
      <c r="F166" s="185">
        <f t="shared" si="20"/>
        <v>0</v>
      </c>
      <c r="H166" s="130">
        <v>12</v>
      </c>
      <c r="I166" s="185">
        <v>50</v>
      </c>
      <c r="J166" s="185">
        <v>0</v>
      </c>
      <c r="K166" s="185">
        <v>50</v>
      </c>
      <c r="L166" s="185">
        <v>0</v>
      </c>
      <c r="N166" s="191"/>
      <c r="O166" s="185"/>
      <c r="P166" s="185"/>
      <c r="Q166" s="185"/>
      <c r="R166" s="138"/>
      <c r="T166" s="130"/>
      <c r="U166" s="185"/>
      <c r="V166" s="185"/>
      <c r="W166" s="185"/>
      <c r="X166" s="138"/>
    </row>
    <row r="167" spans="1:24" x14ac:dyDescent="0.2">
      <c r="A167" s="135"/>
      <c r="B167" s="193">
        <v>13</v>
      </c>
      <c r="C167" s="185">
        <f t="shared" si="18"/>
        <v>0</v>
      </c>
      <c r="D167" s="185">
        <v>0</v>
      </c>
      <c r="E167" s="185">
        <f t="shared" si="19"/>
        <v>0</v>
      </c>
      <c r="F167" s="185">
        <f t="shared" si="20"/>
        <v>0</v>
      </c>
      <c r="H167" s="130">
        <v>13</v>
      </c>
      <c r="I167" s="185">
        <v>50</v>
      </c>
      <c r="J167" s="185">
        <v>0</v>
      </c>
      <c r="K167" s="185">
        <v>50</v>
      </c>
      <c r="L167" s="185">
        <v>25</v>
      </c>
      <c r="N167" s="191"/>
      <c r="O167" s="185"/>
      <c r="P167" s="185"/>
      <c r="Q167" s="185"/>
      <c r="R167" s="138"/>
      <c r="T167" s="130"/>
      <c r="U167" s="185"/>
      <c r="V167" s="185"/>
      <c r="W167" s="185"/>
      <c r="X167" s="138"/>
    </row>
    <row r="168" spans="1:24" x14ac:dyDescent="0.2">
      <c r="A168" s="135"/>
      <c r="B168" s="193">
        <v>14</v>
      </c>
      <c r="C168" s="185">
        <f t="shared" si="18"/>
        <v>0</v>
      </c>
      <c r="D168" s="185">
        <v>0</v>
      </c>
      <c r="E168" s="185">
        <f t="shared" si="19"/>
        <v>0</v>
      </c>
      <c r="F168" s="185">
        <f t="shared" si="20"/>
        <v>0</v>
      </c>
      <c r="H168" s="130">
        <v>14</v>
      </c>
      <c r="I168" s="185">
        <v>50</v>
      </c>
      <c r="J168" s="185">
        <v>0</v>
      </c>
      <c r="K168" s="185">
        <v>50</v>
      </c>
      <c r="L168" s="185">
        <v>25</v>
      </c>
      <c r="N168" s="191"/>
      <c r="O168" s="185"/>
      <c r="P168" s="185"/>
      <c r="Q168" s="185"/>
      <c r="R168" s="138"/>
      <c r="T168" s="130"/>
      <c r="U168" s="185"/>
      <c r="V168" s="185"/>
      <c r="W168" s="185"/>
      <c r="X168" s="138"/>
    </row>
    <row r="169" spans="1:24" x14ac:dyDescent="0.2">
      <c r="A169" s="135"/>
      <c r="B169" s="193">
        <v>15</v>
      </c>
      <c r="C169" s="185">
        <f t="shared" si="18"/>
        <v>0</v>
      </c>
      <c r="D169" s="185">
        <v>0</v>
      </c>
      <c r="E169" s="185">
        <f t="shared" si="19"/>
        <v>0</v>
      </c>
      <c r="F169" s="185">
        <f t="shared" si="20"/>
        <v>0</v>
      </c>
      <c r="H169" s="130">
        <v>15</v>
      </c>
      <c r="I169" s="185">
        <v>50</v>
      </c>
      <c r="J169" s="185">
        <v>0</v>
      </c>
      <c r="K169" s="185">
        <v>50</v>
      </c>
      <c r="L169" s="185">
        <v>25</v>
      </c>
      <c r="N169" s="191"/>
      <c r="O169" s="185"/>
      <c r="P169" s="185"/>
      <c r="Q169" s="185"/>
      <c r="R169" s="138"/>
      <c r="T169" s="130"/>
      <c r="U169" s="185"/>
      <c r="V169" s="185"/>
      <c r="W169" s="185"/>
      <c r="X169" s="138"/>
    </row>
    <row r="170" spans="1:24" x14ac:dyDescent="0.2">
      <c r="A170" s="135"/>
      <c r="B170" s="193">
        <v>16</v>
      </c>
      <c r="C170" s="185">
        <f t="shared" si="18"/>
        <v>0</v>
      </c>
      <c r="D170" s="185">
        <v>0</v>
      </c>
      <c r="E170" s="185">
        <f t="shared" si="19"/>
        <v>0</v>
      </c>
      <c r="F170" s="185">
        <f t="shared" si="20"/>
        <v>0</v>
      </c>
      <c r="H170" s="130">
        <v>16</v>
      </c>
      <c r="I170" s="185">
        <v>50</v>
      </c>
      <c r="J170" s="185">
        <v>0</v>
      </c>
      <c r="K170" s="185">
        <v>50</v>
      </c>
      <c r="L170" s="185">
        <v>25</v>
      </c>
      <c r="N170" s="191"/>
      <c r="O170" s="185"/>
      <c r="P170" s="185"/>
      <c r="Q170" s="185"/>
      <c r="R170" s="138"/>
      <c r="T170" s="130"/>
      <c r="U170" s="185"/>
      <c r="V170" s="185"/>
      <c r="W170" s="185"/>
      <c r="X170" s="138"/>
    </row>
    <row r="171" spans="1:24" x14ac:dyDescent="0.2">
      <c r="A171" s="135"/>
      <c r="B171" s="193">
        <v>17</v>
      </c>
      <c r="C171" s="185">
        <f t="shared" si="18"/>
        <v>0</v>
      </c>
      <c r="D171" s="185">
        <v>0</v>
      </c>
      <c r="E171" s="185">
        <f t="shared" si="19"/>
        <v>0</v>
      </c>
      <c r="F171" s="185">
        <f t="shared" si="20"/>
        <v>0</v>
      </c>
      <c r="H171" s="130">
        <v>17</v>
      </c>
      <c r="I171" s="185">
        <v>50</v>
      </c>
      <c r="J171" s="185">
        <v>0</v>
      </c>
      <c r="K171" s="185">
        <v>50</v>
      </c>
      <c r="L171" s="185">
        <v>25</v>
      </c>
      <c r="N171" s="191"/>
      <c r="O171" s="185"/>
      <c r="P171" s="185"/>
      <c r="Q171" s="185"/>
      <c r="R171" s="138"/>
      <c r="T171" s="130"/>
      <c r="U171" s="185"/>
      <c r="V171" s="185"/>
      <c r="W171" s="185"/>
      <c r="X171" s="138"/>
    </row>
    <row r="172" spans="1:24" x14ac:dyDescent="0.2">
      <c r="A172" s="135"/>
      <c r="B172" s="193">
        <v>18</v>
      </c>
      <c r="C172" s="185">
        <f t="shared" si="18"/>
        <v>0</v>
      </c>
      <c r="D172" s="185">
        <v>0</v>
      </c>
      <c r="E172" s="185">
        <f t="shared" si="19"/>
        <v>0</v>
      </c>
      <c r="F172" s="185">
        <f t="shared" si="20"/>
        <v>0</v>
      </c>
      <c r="H172" s="130">
        <v>18</v>
      </c>
      <c r="I172" s="185">
        <v>50</v>
      </c>
      <c r="J172" s="185">
        <v>0</v>
      </c>
      <c r="K172" s="185">
        <v>50</v>
      </c>
      <c r="L172" s="185">
        <v>0</v>
      </c>
      <c r="N172" s="191"/>
      <c r="O172" s="185"/>
      <c r="P172" s="185"/>
      <c r="Q172" s="185"/>
      <c r="R172" s="138"/>
      <c r="T172" s="130"/>
      <c r="U172" s="185"/>
      <c r="V172" s="185"/>
      <c r="W172" s="185"/>
      <c r="X172" s="138"/>
    </row>
    <row r="173" spans="1:24" ht="13.5" thickBot="1" x14ac:dyDescent="0.25">
      <c r="A173" s="149"/>
      <c r="B173" s="193">
        <v>19</v>
      </c>
      <c r="C173" s="185">
        <f t="shared" si="18"/>
        <v>0</v>
      </c>
      <c r="D173" s="185">
        <v>0</v>
      </c>
      <c r="E173" s="185">
        <f t="shared" si="19"/>
        <v>0</v>
      </c>
      <c r="F173" s="185">
        <f t="shared" si="20"/>
        <v>0</v>
      </c>
      <c r="H173" s="130">
        <v>19</v>
      </c>
      <c r="I173" s="185">
        <v>50</v>
      </c>
      <c r="J173" s="185">
        <v>0</v>
      </c>
      <c r="K173" s="185">
        <v>50</v>
      </c>
      <c r="L173" s="185">
        <v>0</v>
      </c>
      <c r="N173" s="191"/>
      <c r="O173" s="185"/>
      <c r="P173" s="185"/>
      <c r="Q173" s="185"/>
      <c r="R173" s="138"/>
      <c r="T173" s="130"/>
      <c r="U173" s="185"/>
      <c r="V173" s="185"/>
      <c r="W173" s="185"/>
      <c r="X173" s="138"/>
    </row>
    <row r="174" spans="1:24" x14ac:dyDescent="0.2">
      <c r="B174" s="130">
        <v>20</v>
      </c>
      <c r="C174" s="185">
        <f t="shared" si="18"/>
        <v>0</v>
      </c>
      <c r="D174" s="185">
        <v>0</v>
      </c>
      <c r="E174" s="185">
        <f t="shared" si="19"/>
        <v>0</v>
      </c>
      <c r="F174" s="185">
        <f t="shared" si="20"/>
        <v>0</v>
      </c>
      <c r="H174" s="130">
        <v>20</v>
      </c>
      <c r="I174" s="185">
        <v>50</v>
      </c>
      <c r="J174" s="185">
        <v>0</v>
      </c>
      <c r="K174" s="185">
        <v>50</v>
      </c>
      <c r="L174" s="185">
        <v>0</v>
      </c>
      <c r="N174" s="191"/>
      <c r="O174" s="185"/>
      <c r="P174" s="185"/>
      <c r="Q174" s="185"/>
      <c r="R174" s="138"/>
      <c r="T174" s="130"/>
      <c r="U174" s="185"/>
      <c r="V174" s="185"/>
      <c r="W174" s="185"/>
      <c r="X174" s="138"/>
    </row>
    <row r="175" spans="1:24" x14ac:dyDescent="0.2">
      <c r="B175" s="130">
        <v>21</v>
      </c>
      <c r="C175" s="185">
        <f t="shared" si="18"/>
        <v>0</v>
      </c>
      <c r="D175" s="185">
        <v>0</v>
      </c>
      <c r="E175" s="185">
        <f t="shared" si="19"/>
        <v>0</v>
      </c>
      <c r="F175" s="185">
        <f t="shared" si="20"/>
        <v>0</v>
      </c>
      <c r="H175" s="130">
        <v>21</v>
      </c>
      <c r="I175" s="185">
        <v>50</v>
      </c>
      <c r="J175" s="185">
        <v>0</v>
      </c>
      <c r="K175" s="185">
        <v>50</v>
      </c>
      <c r="L175" s="185">
        <v>0</v>
      </c>
      <c r="N175" s="191"/>
      <c r="O175" s="185"/>
      <c r="P175" s="185"/>
      <c r="Q175" s="185"/>
      <c r="R175" s="138"/>
      <c r="T175" s="130"/>
      <c r="U175" s="185"/>
      <c r="V175" s="185"/>
      <c r="W175" s="185"/>
      <c r="X175" s="138"/>
    </row>
    <row r="176" spans="1:24" x14ac:dyDescent="0.2">
      <c r="B176" s="130">
        <v>22</v>
      </c>
      <c r="C176" s="185">
        <f t="shared" si="18"/>
        <v>0</v>
      </c>
      <c r="D176" s="185">
        <v>0</v>
      </c>
      <c r="E176" s="185">
        <f t="shared" si="19"/>
        <v>0</v>
      </c>
      <c r="F176" s="185">
        <f t="shared" si="20"/>
        <v>0</v>
      </c>
      <c r="H176" s="130">
        <v>22</v>
      </c>
      <c r="I176" s="185">
        <v>50</v>
      </c>
      <c r="J176" s="185">
        <v>0</v>
      </c>
      <c r="K176" s="185">
        <v>50</v>
      </c>
      <c r="L176" s="185">
        <v>0</v>
      </c>
      <c r="N176" s="191"/>
      <c r="O176" s="185"/>
      <c r="P176" s="185"/>
      <c r="Q176" s="185"/>
      <c r="R176" s="138"/>
      <c r="T176" s="130"/>
      <c r="U176" s="185"/>
      <c r="V176" s="185"/>
      <c r="W176" s="185"/>
      <c r="X176" s="138"/>
    </row>
    <row r="177" spans="1:28" x14ac:dyDescent="0.2">
      <c r="B177" s="130">
        <v>23</v>
      </c>
      <c r="C177" s="185">
        <f t="shared" si="18"/>
        <v>0</v>
      </c>
      <c r="D177" s="185">
        <v>0</v>
      </c>
      <c r="E177" s="185">
        <f t="shared" si="19"/>
        <v>0</v>
      </c>
      <c r="F177" s="185">
        <f t="shared" si="20"/>
        <v>0</v>
      </c>
      <c r="H177" s="130">
        <v>23</v>
      </c>
      <c r="I177" s="185">
        <v>50</v>
      </c>
      <c r="J177" s="185">
        <v>0</v>
      </c>
      <c r="K177" s="185">
        <v>50</v>
      </c>
      <c r="L177" s="185">
        <v>0</v>
      </c>
      <c r="N177" s="191"/>
      <c r="O177" s="185"/>
      <c r="P177" s="185"/>
      <c r="Q177" s="185"/>
      <c r="R177" s="138"/>
      <c r="T177" s="130"/>
      <c r="U177" s="185"/>
      <c r="V177" s="185"/>
      <c r="W177" s="185"/>
      <c r="X177" s="138"/>
    </row>
    <row r="178" spans="1:28" ht="13.5" thickBot="1" x14ac:dyDescent="0.25">
      <c r="B178" s="194">
        <v>24</v>
      </c>
      <c r="C178" s="195">
        <f t="shared" si="18"/>
        <v>0</v>
      </c>
      <c r="D178" s="195">
        <v>0</v>
      </c>
      <c r="E178" s="195">
        <f t="shared" si="19"/>
        <v>0</v>
      </c>
      <c r="F178" s="185">
        <f t="shared" si="20"/>
        <v>0</v>
      </c>
      <c r="H178" s="194">
        <v>24</v>
      </c>
      <c r="I178" s="185">
        <v>50</v>
      </c>
      <c r="J178" s="195">
        <v>0</v>
      </c>
      <c r="K178" s="185">
        <v>50</v>
      </c>
      <c r="L178" s="195">
        <v>0</v>
      </c>
      <c r="N178" s="194"/>
      <c r="O178" s="185"/>
      <c r="P178" s="195"/>
      <c r="Q178" s="185"/>
      <c r="R178" s="150"/>
      <c r="T178" s="196"/>
      <c r="U178" s="185"/>
      <c r="V178" s="195"/>
      <c r="W178" s="185"/>
      <c r="X178" s="150"/>
    </row>
    <row r="179" spans="1:28" x14ac:dyDescent="0.2">
      <c r="F179">
        <f>SUM(F155:F178)</f>
        <v>0</v>
      </c>
      <c r="L179" s="185">
        <f>SUM(L155:L178)</f>
        <v>125</v>
      </c>
    </row>
    <row r="184" spans="1:28" ht="13.5" thickBot="1" x14ac:dyDescent="0.25"/>
    <row r="185" spans="1:28" x14ac:dyDescent="0.2">
      <c r="A185">
        <v>1</v>
      </c>
      <c r="B185" s="197" t="s">
        <v>70</v>
      </c>
      <c r="D185" s="197"/>
      <c r="F185">
        <v>10</v>
      </c>
      <c r="Y185" s="138"/>
    </row>
    <row r="186" spans="1:28" x14ac:dyDescent="0.2">
      <c r="A186">
        <v>2</v>
      </c>
      <c r="B186" s="135" t="s">
        <v>72</v>
      </c>
      <c r="D186" s="135"/>
    </row>
    <row r="187" spans="1:28" x14ac:dyDescent="0.2">
      <c r="A187">
        <v>3</v>
      </c>
      <c r="B187" s="135" t="s">
        <v>90</v>
      </c>
      <c r="D187" s="135"/>
      <c r="AB187" s="138">
        <v>50</v>
      </c>
    </row>
    <row r="188" spans="1:28" x14ac:dyDescent="0.2">
      <c r="A188">
        <v>4</v>
      </c>
      <c r="B188" s="135" t="s">
        <v>96</v>
      </c>
      <c r="D188" s="135"/>
    </row>
    <row r="189" spans="1:28" x14ac:dyDescent="0.2">
      <c r="A189">
        <v>5</v>
      </c>
      <c r="B189" s="135" t="s">
        <v>102</v>
      </c>
      <c r="D189" s="135"/>
    </row>
    <row r="190" spans="1:28" x14ac:dyDescent="0.2">
      <c r="A190">
        <v>6</v>
      </c>
      <c r="B190" s="135" t="s">
        <v>105</v>
      </c>
      <c r="D190" s="135"/>
    </row>
    <row r="191" spans="1:28" x14ac:dyDescent="0.2">
      <c r="A191">
        <v>7</v>
      </c>
      <c r="B191" s="135" t="s">
        <v>108</v>
      </c>
      <c r="D191" s="135"/>
    </row>
    <row r="192" spans="1:28" x14ac:dyDescent="0.2">
      <c r="A192">
        <v>8</v>
      </c>
      <c r="B192" s="135" t="s">
        <v>112</v>
      </c>
      <c r="D192" s="135"/>
    </row>
    <row r="193" spans="1:30" x14ac:dyDescent="0.2">
      <c r="A193">
        <v>9</v>
      </c>
      <c r="B193" s="135" t="s">
        <v>115</v>
      </c>
      <c r="D193" s="135"/>
    </row>
    <row r="194" spans="1:30" ht="15.75" customHeight="1" x14ac:dyDescent="0.2">
      <c r="A194">
        <v>10</v>
      </c>
      <c r="B194" t="s">
        <v>93</v>
      </c>
      <c r="D194" s="135"/>
    </row>
    <row r="198" spans="1:30" ht="10.5" customHeight="1" x14ac:dyDescent="0.2"/>
    <row r="200" spans="1:30" x14ac:dyDescent="0.2">
      <c r="B200" t="s">
        <v>66</v>
      </c>
      <c r="C200" t="s">
        <v>186</v>
      </c>
      <c r="D200" t="s">
        <v>147</v>
      </c>
      <c r="E200" t="s">
        <v>148</v>
      </c>
      <c r="F200" t="s">
        <v>149</v>
      </c>
      <c r="G200" t="s">
        <v>150</v>
      </c>
      <c r="H200" t="s">
        <v>151</v>
      </c>
      <c r="I200" t="s">
        <v>152</v>
      </c>
      <c r="J200" t="s">
        <v>153</v>
      </c>
      <c r="K200" t="s">
        <v>154</v>
      </c>
      <c r="L200" t="s">
        <v>155</v>
      </c>
      <c r="M200" t="s">
        <v>156</v>
      </c>
      <c r="N200" t="s">
        <v>157</v>
      </c>
      <c r="O200" t="s">
        <v>158</v>
      </c>
      <c r="P200" t="s">
        <v>159</v>
      </c>
      <c r="Q200" t="s">
        <v>160</v>
      </c>
      <c r="R200" t="s">
        <v>161</v>
      </c>
      <c r="S200" t="s">
        <v>162</v>
      </c>
      <c r="T200" t="s">
        <v>163</v>
      </c>
      <c r="U200" t="s">
        <v>164</v>
      </c>
      <c r="V200" t="s">
        <v>165</v>
      </c>
      <c r="W200" t="s">
        <v>166</v>
      </c>
      <c r="X200" t="s">
        <v>167</v>
      </c>
      <c r="Y200" t="s">
        <v>168</v>
      </c>
      <c r="Z200" t="s">
        <v>169</v>
      </c>
      <c r="AA200" t="s">
        <v>170</v>
      </c>
      <c r="AB200" t="s">
        <v>171</v>
      </c>
    </row>
    <row r="201" spans="1:30" x14ac:dyDescent="0.2">
      <c r="B201" t="s">
        <v>121</v>
      </c>
      <c r="C201" s="79" t="s">
        <v>187</v>
      </c>
      <c r="D201" s="198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0</v>
      </c>
      <c r="AB201">
        <v>0</v>
      </c>
    </row>
    <row r="202" spans="1:30" s="199" customFormat="1" x14ac:dyDescent="0.2">
      <c r="B202" s="200" t="s">
        <v>124</v>
      </c>
      <c r="C202" s="201" t="s">
        <v>187</v>
      </c>
      <c r="D202" s="202">
        <v>800</v>
      </c>
      <c r="E202" s="199">
        <v>0</v>
      </c>
      <c r="F202" s="199">
        <v>0</v>
      </c>
      <c r="G202" s="199">
        <v>0</v>
      </c>
      <c r="H202" s="199">
        <v>0</v>
      </c>
      <c r="I202" s="199">
        <v>0</v>
      </c>
      <c r="J202" s="199">
        <v>0</v>
      </c>
      <c r="K202" s="199">
        <v>50</v>
      </c>
      <c r="L202" s="199">
        <v>50</v>
      </c>
      <c r="M202" s="199">
        <v>50</v>
      </c>
      <c r="N202" s="199">
        <v>50</v>
      </c>
      <c r="O202" s="199">
        <v>50</v>
      </c>
      <c r="P202" s="199">
        <v>50</v>
      </c>
      <c r="Q202" s="199">
        <v>50</v>
      </c>
      <c r="R202" s="199">
        <v>50</v>
      </c>
      <c r="S202" s="199">
        <v>50</v>
      </c>
      <c r="T202" s="199">
        <v>50</v>
      </c>
      <c r="U202" s="199">
        <v>50</v>
      </c>
      <c r="V202" s="199">
        <v>50</v>
      </c>
      <c r="W202" s="199">
        <v>50</v>
      </c>
      <c r="X202" s="199">
        <v>50</v>
      </c>
      <c r="Y202" s="199">
        <v>50</v>
      </c>
      <c r="Z202" s="199">
        <v>50</v>
      </c>
      <c r="AA202" s="199">
        <v>0</v>
      </c>
      <c r="AB202" s="199">
        <v>0</v>
      </c>
    </row>
    <row r="203" spans="1:30" x14ac:dyDescent="0.2">
      <c r="B203" s="79"/>
      <c r="C203" s="201"/>
      <c r="D203" s="198"/>
      <c r="AD203">
        <v>14.96</v>
      </c>
    </row>
    <row r="204" spans="1:30" x14ac:dyDescent="0.2">
      <c r="C204" s="201"/>
      <c r="D204" s="198"/>
      <c r="E204" s="79"/>
      <c r="AC204" s="199"/>
    </row>
    <row r="205" spans="1:30" x14ac:dyDescent="0.2">
      <c r="C205" s="203"/>
      <c r="D205" s="79"/>
      <c r="E205" s="79"/>
    </row>
    <row r="206" spans="1:30" s="9" customFormat="1" x14ac:dyDescent="0.2">
      <c r="B206" s="198"/>
      <c r="C206" s="198"/>
      <c r="D206" s="202"/>
      <c r="E206" s="198"/>
      <c r="Q206" s="198"/>
      <c r="R206" s="198"/>
      <c r="S206" s="198"/>
      <c r="T206" s="198"/>
      <c r="U206" s="198"/>
      <c r="V206" s="198"/>
      <c r="W206" s="198"/>
      <c r="X206" s="198"/>
      <c r="Y206" s="198"/>
      <c r="AC206" s="199"/>
    </row>
    <row r="207" spans="1:30" x14ac:dyDescent="0.2">
      <c r="B207" s="79"/>
      <c r="C207" s="201"/>
      <c r="D207" s="79"/>
    </row>
    <row r="208" spans="1:30" x14ac:dyDescent="0.2">
      <c r="C208" s="201"/>
      <c r="D208" s="79"/>
      <c r="AC208" s="199"/>
    </row>
    <row r="209" spans="3:31" x14ac:dyDescent="0.2">
      <c r="C209" s="201"/>
      <c r="D209" s="198"/>
    </row>
    <row r="210" spans="3:31" ht="14.25" customHeight="1" x14ac:dyDescent="0.2">
      <c r="D210" s="198"/>
      <c r="AC210" s="199"/>
    </row>
    <row r="211" spans="3:31" x14ac:dyDescent="0.2">
      <c r="D211" s="79"/>
    </row>
    <row r="212" spans="3:31" x14ac:dyDescent="0.2">
      <c r="AD212" s="199">
        <v>11</v>
      </c>
    </row>
    <row r="213" spans="3:31" x14ac:dyDescent="0.2">
      <c r="AD213">
        <v>12</v>
      </c>
    </row>
    <row r="214" spans="3:31" x14ac:dyDescent="0.2">
      <c r="C214" s="79"/>
      <c r="D214" s="79"/>
      <c r="AD214" s="199">
        <v>13</v>
      </c>
    </row>
    <row r="215" spans="3:31" x14ac:dyDescent="0.2">
      <c r="AD215">
        <v>14</v>
      </c>
    </row>
    <row r="216" spans="3:31" x14ac:dyDescent="0.2">
      <c r="AD216" s="199">
        <v>15</v>
      </c>
    </row>
    <row r="217" spans="3:31" x14ac:dyDescent="0.2">
      <c r="D217" s="79"/>
      <c r="Q217" s="79"/>
      <c r="R217" s="79"/>
      <c r="S217" s="79"/>
      <c r="T217" s="79"/>
      <c r="U217" s="79"/>
      <c r="V217" s="79"/>
      <c r="AD217">
        <v>16</v>
      </c>
    </row>
    <row r="218" spans="3:31" x14ac:dyDescent="0.2">
      <c r="D218" s="79"/>
      <c r="AD218" s="199">
        <v>17</v>
      </c>
      <c r="AE218">
        <v>48.84</v>
      </c>
    </row>
    <row r="219" spans="3:31" x14ac:dyDescent="0.2">
      <c r="D219" s="158">
        <f>SUM(D200:D218)</f>
        <v>2400</v>
      </c>
      <c r="P219" s="79"/>
      <c r="Q219" s="79"/>
      <c r="R219" s="79"/>
      <c r="S219" s="79"/>
      <c r="T219" s="79"/>
      <c r="U219" s="79"/>
      <c r="V219" s="79"/>
      <c r="AD219">
        <v>18</v>
      </c>
      <c r="AE219">
        <v>25.85</v>
      </c>
    </row>
    <row r="220" spans="3:31" x14ac:dyDescent="0.2">
      <c r="D220" s="158"/>
      <c r="AD220" s="199">
        <v>19</v>
      </c>
      <c r="AE220">
        <v>25.94</v>
      </c>
    </row>
    <row r="221" spans="3:31" x14ac:dyDescent="0.2">
      <c r="D221" s="79">
        <f>SUM(D201:D220)</f>
        <v>4800</v>
      </c>
      <c r="AD221">
        <v>20</v>
      </c>
      <c r="AE221">
        <v>98.88</v>
      </c>
    </row>
    <row r="222" spans="3:31" x14ac:dyDescent="0.2">
      <c r="D222" s="79"/>
      <c r="AD222" s="199">
        <v>21</v>
      </c>
    </row>
    <row r="223" spans="3:31" x14ac:dyDescent="0.2">
      <c r="D223" s="79">
        <f>SUM(D217:D222)</f>
        <v>7200</v>
      </c>
      <c r="AD223">
        <v>22</v>
      </c>
    </row>
    <row r="224" spans="3:31" x14ac:dyDescent="0.2">
      <c r="AD224" s="199">
        <v>23</v>
      </c>
    </row>
    <row r="225" spans="2:30" x14ac:dyDescent="0.2">
      <c r="AD225">
        <v>24</v>
      </c>
    </row>
    <row r="226" spans="2:30" x14ac:dyDescent="0.2">
      <c r="B226" t="s">
        <v>66</v>
      </c>
      <c r="C226" t="s">
        <v>186</v>
      </c>
      <c r="D226" t="s">
        <v>147</v>
      </c>
      <c r="E226" t="s">
        <v>148</v>
      </c>
      <c r="F226" t="s">
        <v>149</v>
      </c>
      <c r="G226" t="s">
        <v>150</v>
      </c>
      <c r="H226" t="s">
        <v>151</v>
      </c>
      <c r="I226" t="s">
        <v>152</v>
      </c>
      <c r="J226" t="s">
        <v>153</v>
      </c>
      <c r="K226" t="s">
        <v>154</v>
      </c>
      <c r="L226" t="s">
        <v>155</v>
      </c>
      <c r="M226" t="s">
        <v>156</v>
      </c>
      <c r="N226" t="s">
        <v>157</v>
      </c>
      <c r="O226" t="s">
        <v>158</v>
      </c>
      <c r="P226" t="s">
        <v>159</v>
      </c>
      <c r="Q226" t="s">
        <v>160</v>
      </c>
      <c r="R226" t="s">
        <v>161</v>
      </c>
      <c r="S226" t="s">
        <v>162</v>
      </c>
      <c r="T226" t="s">
        <v>163</v>
      </c>
      <c r="U226" t="s">
        <v>164</v>
      </c>
      <c r="V226" t="s">
        <v>165</v>
      </c>
      <c r="W226" t="s">
        <v>166</v>
      </c>
      <c r="X226" t="s">
        <v>167</v>
      </c>
      <c r="Y226" t="s">
        <v>168</v>
      </c>
      <c r="Z226" t="s">
        <v>169</v>
      </c>
      <c r="AA226" t="s">
        <v>170</v>
      </c>
      <c r="AB226" t="s">
        <v>171</v>
      </c>
    </row>
    <row r="227" spans="2:30" x14ac:dyDescent="0.2">
      <c r="B227" t="s">
        <v>131</v>
      </c>
      <c r="C227" t="s">
        <v>187</v>
      </c>
      <c r="D227" s="79">
        <v>2159</v>
      </c>
      <c r="E227">
        <v>52</v>
      </c>
      <c r="F227">
        <v>62</v>
      </c>
      <c r="G227">
        <v>54</v>
      </c>
      <c r="H227">
        <v>62</v>
      </c>
      <c r="I227">
        <v>62</v>
      </c>
      <c r="J227">
        <v>108</v>
      </c>
      <c r="K227" s="79">
        <v>30</v>
      </c>
      <c r="L227" s="79">
        <v>96</v>
      </c>
      <c r="M227" s="79">
        <v>101</v>
      </c>
      <c r="N227" s="79">
        <v>121</v>
      </c>
      <c r="O227" s="79">
        <v>125</v>
      </c>
      <c r="P227" s="79">
        <v>131</v>
      </c>
      <c r="Q227" s="79">
        <v>135</v>
      </c>
      <c r="R227" s="79">
        <v>132</v>
      </c>
      <c r="S227" s="79">
        <v>128</v>
      </c>
      <c r="T227" s="79">
        <v>119</v>
      </c>
      <c r="U227" s="79">
        <v>109</v>
      </c>
      <c r="V227" s="79">
        <v>102</v>
      </c>
      <c r="W227" s="79">
        <v>83</v>
      </c>
      <c r="X227" s="79">
        <v>67</v>
      </c>
      <c r="Y227" s="79">
        <v>66</v>
      </c>
      <c r="Z227" s="79">
        <v>15</v>
      </c>
      <c r="AA227">
        <v>123</v>
      </c>
      <c r="AB227">
        <v>76</v>
      </c>
    </row>
    <row r="228" spans="2:30" x14ac:dyDescent="0.2">
      <c r="B228" t="s">
        <v>134</v>
      </c>
      <c r="C228" t="s">
        <v>187</v>
      </c>
      <c r="D228" s="79">
        <v>547</v>
      </c>
      <c r="E228">
        <v>8</v>
      </c>
      <c r="F228">
        <v>0</v>
      </c>
      <c r="G228">
        <v>0</v>
      </c>
      <c r="H228">
        <v>0</v>
      </c>
      <c r="I228">
        <v>12</v>
      </c>
      <c r="J228">
        <v>43</v>
      </c>
      <c r="K228">
        <v>0</v>
      </c>
      <c r="L228">
        <v>0</v>
      </c>
      <c r="M228">
        <v>16</v>
      </c>
      <c r="N228">
        <v>33</v>
      </c>
      <c r="O228">
        <v>42</v>
      </c>
      <c r="P228">
        <v>45</v>
      </c>
      <c r="Q228">
        <v>49</v>
      </c>
      <c r="R228">
        <v>49</v>
      </c>
      <c r="S228">
        <v>45</v>
      </c>
      <c r="T228">
        <v>37</v>
      </c>
      <c r="U228">
        <v>28</v>
      </c>
      <c r="V228">
        <v>28</v>
      </c>
      <c r="W228">
        <v>18</v>
      </c>
      <c r="X228">
        <v>6</v>
      </c>
      <c r="Y228">
        <v>0</v>
      </c>
      <c r="Z228">
        <v>0</v>
      </c>
      <c r="AA228">
        <v>60</v>
      </c>
      <c r="AB228">
        <v>28</v>
      </c>
    </row>
    <row r="229" spans="2:30" x14ac:dyDescent="0.2">
      <c r="B229" t="s">
        <v>188</v>
      </c>
      <c r="C229" t="s">
        <v>187</v>
      </c>
      <c r="D229" s="79">
        <v>490</v>
      </c>
      <c r="E229">
        <v>22</v>
      </c>
      <c r="F229">
        <v>0</v>
      </c>
      <c r="G229">
        <v>0</v>
      </c>
      <c r="H229">
        <v>0</v>
      </c>
      <c r="I229">
        <v>23</v>
      </c>
      <c r="J229">
        <v>25</v>
      </c>
      <c r="K229">
        <v>0</v>
      </c>
      <c r="L229">
        <v>0</v>
      </c>
      <c r="M229" s="79">
        <v>30</v>
      </c>
      <c r="N229" s="79">
        <v>31</v>
      </c>
      <c r="O229" s="79">
        <v>31</v>
      </c>
      <c r="P229" s="79">
        <v>32</v>
      </c>
      <c r="Q229" s="79">
        <v>32</v>
      </c>
      <c r="R229" s="79">
        <v>32</v>
      </c>
      <c r="S229" s="79">
        <v>31</v>
      </c>
      <c r="T229" s="79">
        <v>31</v>
      </c>
      <c r="U229" s="79">
        <v>31</v>
      </c>
      <c r="V229" s="79">
        <v>30</v>
      </c>
      <c r="W229" s="79">
        <v>30</v>
      </c>
      <c r="X229" s="79">
        <v>29</v>
      </c>
      <c r="Y229">
        <v>0</v>
      </c>
      <c r="Z229">
        <v>0</v>
      </c>
      <c r="AA229">
        <v>26</v>
      </c>
      <c r="AB229">
        <v>24</v>
      </c>
    </row>
    <row r="232" spans="2:30" x14ac:dyDescent="0.2">
      <c r="D232" s="158">
        <f>SUM(D227:D231)</f>
        <v>3196</v>
      </c>
    </row>
    <row r="235" spans="2:30" x14ac:dyDescent="0.2">
      <c r="J235">
        <v>72</v>
      </c>
    </row>
    <row r="236" spans="2:30" x14ac:dyDescent="0.2">
      <c r="J236" s="79">
        <v>1202</v>
      </c>
    </row>
    <row r="237" spans="2:30" x14ac:dyDescent="0.2">
      <c r="J237" s="79">
        <v>1600</v>
      </c>
    </row>
    <row r="238" spans="2:30" x14ac:dyDescent="0.2">
      <c r="J238" s="79">
        <v>4000</v>
      </c>
    </row>
  </sheetData>
  <mergeCells count="8">
    <mergeCell ref="B26:C26"/>
    <mergeCell ref="B33:C33"/>
    <mergeCell ref="B40:C40"/>
    <mergeCell ref="B47:C47"/>
    <mergeCell ref="B2:AA2"/>
    <mergeCell ref="B5:C5"/>
    <mergeCell ref="B12:C12"/>
    <mergeCell ref="B19:C19"/>
  </mergeCells>
  <phoneticPr fontId="0" type="noConversion"/>
  <conditionalFormatting sqref="D100:D102 D67 D70:D73 D75 D78 D81:D82 D85 D88:D90 D109:D110 D112:D116 D104:D105 D58:D65">
    <cfRule type="cellIs" dxfId="0" priority="1" stopIfTrue="1" operator="greaterThan">
      <formula>0</formula>
    </cfRule>
  </conditionalFormatting>
  <pageMargins left="0.5" right="0.5" top="1" bottom="1" header="0.5" footer="0.5"/>
  <pageSetup paperSize="5" scale="3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3" r:id="rId4" name="Drop Down 9">
              <controlPr defaultSize="0" autoLine="0" autoPict="0">
                <anchor moveWithCells="1">
                  <from>
                    <xdr:col>0</xdr:col>
                    <xdr:colOff>1314450</xdr:colOff>
                    <xdr:row>147</xdr:row>
                    <xdr:rowOff>142875</xdr:rowOff>
                  </from>
                  <to>
                    <xdr:col>2</xdr:col>
                    <xdr:colOff>762000</xdr:colOff>
                    <xdr:row>150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70"/>
  <sheetViews>
    <sheetView topLeftCell="C8" zoomScale="75" workbookViewId="0">
      <selection activeCell="H10" sqref="H10"/>
    </sheetView>
  </sheetViews>
  <sheetFormatPr defaultRowHeight="12.75" x14ac:dyDescent="0.2"/>
  <cols>
    <col min="1" max="1" width="12.85546875" style="54" customWidth="1"/>
    <col min="2" max="2" width="15.28515625" style="54" customWidth="1"/>
    <col min="3" max="6" width="11.28515625" style="54" customWidth="1"/>
    <col min="7" max="7" width="9.85546875" style="54" customWidth="1"/>
    <col min="8" max="8" width="11.28515625" style="54" customWidth="1"/>
    <col min="9" max="10" width="9.85546875" style="54" customWidth="1"/>
    <col min="11" max="11" width="11.28515625" style="54" customWidth="1"/>
    <col min="12" max="12" width="12.42578125" style="54" customWidth="1"/>
    <col min="13" max="13" width="13.5703125" style="54" customWidth="1"/>
    <col min="14" max="14" width="13" style="54" customWidth="1"/>
    <col min="15" max="15" width="9.5703125" style="54" customWidth="1"/>
    <col min="16" max="16" width="11.28515625" style="54" customWidth="1"/>
    <col min="17" max="19" width="9.140625" style="54"/>
    <col min="20" max="20" width="12.28515625" style="54" customWidth="1"/>
    <col min="21" max="21" width="11.85546875" style="54" customWidth="1"/>
    <col min="22" max="22" width="9.140625" style="54"/>
    <col min="23" max="23" width="10" style="54" customWidth="1"/>
    <col min="24" max="24" width="9.140625" style="54"/>
    <col min="25" max="25" width="13.28515625" style="54" customWidth="1"/>
    <col min="26" max="26" width="12.42578125" style="54" customWidth="1"/>
    <col min="27" max="27" width="12.28515625" style="54" customWidth="1"/>
    <col min="28" max="28" width="9.140625" style="54"/>
    <col min="29" max="29" width="23.42578125" style="54" customWidth="1"/>
    <col min="30" max="30" width="9.140625" style="54"/>
    <col min="31" max="31" width="13.5703125" style="54" customWidth="1"/>
    <col min="32" max="16384" width="9.140625" style="54"/>
  </cols>
  <sheetData>
    <row r="1" spans="1:52" x14ac:dyDescent="0.2">
      <c r="A1" s="204"/>
    </row>
    <row r="2" spans="1:52" ht="20.25" x14ac:dyDescent="0.3">
      <c r="A2" s="500">
        <f>TotalCalifornia!A1</f>
        <v>37146</v>
      </c>
      <c r="B2" s="500"/>
      <c r="C2" s="500"/>
      <c r="D2" s="500"/>
      <c r="E2" s="500"/>
      <c r="F2" s="500"/>
      <c r="G2" s="500"/>
      <c r="H2" s="500"/>
      <c r="I2" s="500"/>
      <c r="J2" s="500"/>
      <c r="K2" s="500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</row>
    <row r="3" spans="1:52" ht="20.25" x14ac:dyDescent="0.3">
      <c r="A3" s="205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</row>
    <row r="4" spans="1:52" ht="23.25" x14ac:dyDescent="0.35">
      <c r="A4" s="501" t="s">
        <v>189</v>
      </c>
      <c r="B4" s="501"/>
      <c r="C4" s="501"/>
      <c r="D4" s="501"/>
      <c r="E4" s="501"/>
      <c r="F4" s="501"/>
      <c r="G4" s="501"/>
      <c r="H4" s="501"/>
      <c r="I4" s="501"/>
      <c r="J4" s="501"/>
      <c r="K4" s="501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</row>
    <row r="5" spans="1:52" ht="23.25" x14ac:dyDescent="0.35">
      <c r="A5" s="501"/>
      <c r="B5" s="501"/>
      <c r="C5" s="501"/>
      <c r="E5" s="207"/>
      <c r="F5" s="207"/>
      <c r="G5" s="67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</row>
    <row r="6" spans="1:52" ht="23.25" x14ac:dyDescent="0.35">
      <c r="A6" s="206"/>
      <c r="B6" s="206"/>
      <c r="C6" s="206"/>
      <c r="E6" s="207"/>
      <c r="F6" s="207"/>
      <c r="G6" s="67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</row>
    <row r="7" spans="1:52" ht="24" thickBot="1" x14ac:dyDescent="0.4">
      <c r="A7" s="206"/>
      <c r="B7" s="206"/>
      <c r="C7" s="206"/>
      <c r="D7" s="208" t="s">
        <v>190</v>
      </c>
      <c r="E7" s="208"/>
      <c r="F7" s="208"/>
      <c r="G7" s="208"/>
      <c r="H7" s="208"/>
      <c r="I7" s="209"/>
      <c r="J7" s="209"/>
      <c r="K7" s="209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</row>
    <row r="8" spans="1:52" ht="18" x14ac:dyDescent="0.25">
      <c r="A8" s="210" t="s">
        <v>191</v>
      </c>
      <c r="B8" s="211" t="s">
        <v>192</v>
      </c>
      <c r="C8" s="212" t="s">
        <v>193</v>
      </c>
      <c r="D8" s="502" t="s">
        <v>194</v>
      </c>
      <c r="E8" s="503"/>
      <c r="F8" s="503"/>
      <c r="G8" s="503"/>
      <c r="H8" s="503"/>
      <c r="I8" s="503"/>
      <c r="J8" s="503"/>
      <c r="K8" s="504"/>
      <c r="M8" s="213" t="s">
        <v>195</v>
      </c>
      <c r="N8" s="214" t="s">
        <v>196</v>
      </c>
      <c r="O8" s="215" t="s">
        <v>195</v>
      </c>
      <c r="P8" s="216" t="s">
        <v>196</v>
      </c>
      <c r="Q8" s="213" t="s">
        <v>195</v>
      </c>
      <c r="R8" s="216" t="s">
        <v>196</v>
      </c>
      <c r="S8" s="213" t="s">
        <v>195</v>
      </c>
      <c r="T8" s="216" t="s">
        <v>196</v>
      </c>
      <c r="U8" s="213" t="s">
        <v>195</v>
      </c>
      <c r="V8" s="214" t="s">
        <v>196</v>
      </c>
      <c r="W8" s="215" t="s">
        <v>195</v>
      </c>
      <c r="X8" s="216" t="s">
        <v>196</v>
      </c>
      <c r="Y8" s="213" t="s">
        <v>195</v>
      </c>
      <c r="Z8" s="214" t="s">
        <v>196</v>
      </c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</row>
    <row r="9" spans="1:52" ht="14.25" customHeight="1" x14ac:dyDescent="0.25">
      <c r="A9" s="217"/>
      <c r="B9" s="218">
        <f>A2</f>
        <v>37146</v>
      </c>
      <c r="C9" s="219"/>
      <c r="D9" s="221" t="s">
        <v>197</v>
      </c>
      <c r="E9" s="221" t="s">
        <v>198</v>
      </c>
      <c r="F9" s="221" t="s">
        <v>199</v>
      </c>
      <c r="G9" s="221" t="s">
        <v>200</v>
      </c>
      <c r="H9" s="221" t="s">
        <v>201</v>
      </c>
      <c r="I9" s="221" t="s">
        <v>202</v>
      </c>
      <c r="J9" s="221" t="s">
        <v>203</v>
      </c>
      <c r="K9" s="222" t="s">
        <v>204</v>
      </c>
      <c r="L9" s="220"/>
      <c r="M9" s="223" t="s">
        <v>205</v>
      </c>
      <c r="N9" s="224" t="s">
        <v>205</v>
      </c>
      <c r="O9" s="225" t="s">
        <v>206</v>
      </c>
      <c r="P9" s="226" t="s">
        <v>206</v>
      </c>
      <c r="Q9" s="223" t="s">
        <v>207</v>
      </c>
      <c r="R9" s="226" t="s">
        <v>207</v>
      </c>
      <c r="S9" s="223" t="s">
        <v>208</v>
      </c>
      <c r="T9" s="226" t="s">
        <v>208</v>
      </c>
      <c r="U9" s="223" t="s">
        <v>209</v>
      </c>
      <c r="V9" s="224" t="s">
        <v>209</v>
      </c>
      <c r="W9" s="225" t="s">
        <v>210</v>
      </c>
      <c r="X9" s="226" t="s">
        <v>210</v>
      </c>
      <c r="Y9" s="223" t="s">
        <v>211</v>
      </c>
      <c r="Z9" s="224" t="s">
        <v>211</v>
      </c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</row>
    <row r="10" spans="1:52" ht="13.5" customHeight="1" x14ac:dyDescent="0.2">
      <c r="A10" s="227"/>
      <c r="C10" s="228"/>
      <c r="D10" s="229"/>
      <c r="E10" s="229"/>
      <c r="F10" s="229"/>
      <c r="G10" s="229"/>
      <c r="H10" s="229"/>
      <c r="I10" s="229"/>
      <c r="J10" s="229"/>
      <c r="K10" s="222"/>
      <c r="M10" s="230"/>
      <c r="N10" s="231"/>
      <c r="O10" s="232"/>
      <c r="P10" s="233"/>
      <c r="Q10" s="230"/>
      <c r="R10" s="233"/>
      <c r="S10" s="230"/>
      <c r="T10" s="233"/>
      <c r="U10" s="230"/>
      <c r="V10" s="231"/>
      <c r="W10" s="232"/>
      <c r="X10" s="233"/>
      <c r="Y10" s="230"/>
      <c r="Z10" s="231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</row>
    <row r="11" spans="1:52" x14ac:dyDescent="0.2">
      <c r="A11" s="227">
        <v>1</v>
      </c>
      <c r="B11" s="235"/>
      <c r="C11" s="234"/>
      <c r="D11" s="237">
        <f t="shared" ref="D11:D34" si="0">K45</f>
        <v>0</v>
      </c>
      <c r="E11" s="238">
        <f t="shared" ref="E11:E34" si="1">D45</f>
        <v>0</v>
      </c>
      <c r="F11" s="238">
        <f t="shared" ref="F11:F34" si="2">A45</f>
        <v>0</v>
      </c>
      <c r="G11" s="238">
        <f t="shared" ref="G11:G34" si="3">W45</f>
        <v>0</v>
      </c>
      <c r="H11" s="238">
        <f t="shared" ref="H11:H34" si="4">Y45</f>
        <v>0</v>
      </c>
      <c r="I11" s="238">
        <f t="shared" ref="I11:I34" si="5">O45</f>
        <v>0</v>
      </c>
      <c r="J11" s="238">
        <f t="shared" ref="J11:J34" si="6">H45</f>
        <v>0</v>
      </c>
      <c r="K11" s="239">
        <f t="shared" ref="K11:K34" si="7">F45</f>
        <v>0</v>
      </c>
      <c r="L11" s="240">
        <v>1</v>
      </c>
      <c r="M11" s="241">
        <v>0</v>
      </c>
      <c r="N11" s="242"/>
      <c r="O11" s="240">
        <v>249.92003</v>
      </c>
      <c r="P11" s="242"/>
      <c r="Q11" s="240">
        <v>9.8200000000000006E-3</v>
      </c>
      <c r="R11" s="242"/>
      <c r="S11" s="240"/>
      <c r="T11" s="242"/>
      <c r="U11" s="240"/>
      <c r="V11" s="242"/>
      <c r="W11" s="240"/>
      <c r="X11" s="242"/>
      <c r="Y11" s="240"/>
      <c r="Z11" s="242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</row>
    <row r="12" spans="1:52" x14ac:dyDescent="0.2">
      <c r="A12" s="227">
        <v>2</v>
      </c>
      <c r="B12" s="243"/>
      <c r="C12" s="243"/>
      <c r="D12" s="237">
        <f t="shared" si="0"/>
        <v>0</v>
      </c>
      <c r="E12" s="238">
        <f t="shared" si="1"/>
        <v>0</v>
      </c>
      <c r="F12" s="238">
        <f t="shared" si="2"/>
        <v>0</v>
      </c>
      <c r="G12" s="238">
        <f t="shared" si="3"/>
        <v>0</v>
      </c>
      <c r="H12" s="238">
        <f t="shared" si="4"/>
        <v>0</v>
      </c>
      <c r="I12" s="238">
        <f t="shared" si="5"/>
        <v>0</v>
      </c>
      <c r="J12" s="238">
        <f t="shared" si="6"/>
        <v>0</v>
      </c>
      <c r="K12" s="239">
        <f t="shared" si="7"/>
        <v>0</v>
      </c>
      <c r="L12" s="54">
        <v>2</v>
      </c>
      <c r="M12" s="230">
        <v>0</v>
      </c>
      <c r="N12" s="244"/>
      <c r="O12" s="232">
        <v>249.92003</v>
      </c>
      <c r="P12" s="245"/>
      <c r="Q12" s="230">
        <v>9.8200000000000006E-3</v>
      </c>
      <c r="R12" s="245"/>
      <c r="S12" s="230"/>
      <c r="T12" s="245"/>
      <c r="U12" s="230"/>
      <c r="V12" s="244"/>
      <c r="W12" s="232"/>
      <c r="X12" s="245"/>
      <c r="Y12" s="230"/>
      <c r="Z12" s="24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</row>
    <row r="13" spans="1:52" x14ac:dyDescent="0.2">
      <c r="A13" s="227">
        <v>3</v>
      </c>
      <c r="B13" s="243"/>
      <c r="C13" s="243"/>
      <c r="D13" s="237">
        <f t="shared" si="0"/>
        <v>0</v>
      </c>
      <c r="E13" s="238">
        <f t="shared" si="1"/>
        <v>0</v>
      </c>
      <c r="F13" s="238">
        <f t="shared" si="2"/>
        <v>0</v>
      </c>
      <c r="G13" s="238">
        <f t="shared" si="3"/>
        <v>0</v>
      </c>
      <c r="H13" s="238">
        <f t="shared" si="4"/>
        <v>0</v>
      </c>
      <c r="I13" s="238">
        <f t="shared" si="5"/>
        <v>0</v>
      </c>
      <c r="J13" s="238">
        <f t="shared" si="6"/>
        <v>0</v>
      </c>
      <c r="K13" s="239">
        <f t="shared" si="7"/>
        <v>0</v>
      </c>
      <c r="L13" s="240">
        <v>3</v>
      </c>
      <c r="M13" s="230">
        <v>0</v>
      </c>
      <c r="N13" s="244"/>
      <c r="O13" s="232">
        <v>249.92003</v>
      </c>
      <c r="P13" s="245"/>
      <c r="Q13" s="230">
        <v>9.8200000000000006E-3</v>
      </c>
      <c r="R13" s="245"/>
      <c r="S13" s="230"/>
      <c r="T13" s="245"/>
      <c r="U13" s="230"/>
      <c r="V13" s="244"/>
      <c r="W13" s="232"/>
      <c r="X13" s="245"/>
      <c r="Y13" s="230"/>
      <c r="Z13" s="24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</row>
    <row r="14" spans="1:52" x14ac:dyDescent="0.2">
      <c r="A14" s="227">
        <v>4</v>
      </c>
      <c r="B14" s="243"/>
      <c r="C14" s="243"/>
      <c r="D14" s="237">
        <f t="shared" si="0"/>
        <v>0</v>
      </c>
      <c r="E14" s="238">
        <f t="shared" si="1"/>
        <v>0</v>
      </c>
      <c r="F14" s="238">
        <f t="shared" si="2"/>
        <v>0</v>
      </c>
      <c r="G14" s="238">
        <f t="shared" si="3"/>
        <v>0</v>
      </c>
      <c r="H14" s="238">
        <f t="shared" si="4"/>
        <v>0</v>
      </c>
      <c r="I14" s="238">
        <f t="shared" si="5"/>
        <v>0</v>
      </c>
      <c r="J14" s="238">
        <f t="shared" si="6"/>
        <v>0</v>
      </c>
      <c r="K14" s="239">
        <f t="shared" si="7"/>
        <v>0</v>
      </c>
      <c r="L14" s="54">
        <v>4</v>
      </c>
      <c r="M14" s="230">
        <v>0</v>
      </c>
      <c r="N14" s="244"/>
      <c r="O14" s="232">
        <v>249.92003</v>
      </c>
      <c r="P14" s="245"/>
      <c r="Q14" s="230">
        <v>9.8200000000000006E-3</v>
      </c>
      <c r="R14" s="245"/>
      <c r="S14" s="230"/>
      <c r="T14" s="245"/>
      <c r="U14" s="230"/>
      <c r="V14" s="244"/>
      <c r="W14" s="232"/>
      <c r="X14" s="245"/>
      <c r="Y14" s="230"/>
      <c r="Z14" s="24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</row>
    <row r="15" spans="1:52" x14ac:dyDescent="0.2">
      <c r="A15" s="227">
        <v>5</v>
      </c>
      <c r="B15" s="243"/>
      <c r="C15" s="243"/>
      <c r="D15" s="237">
        <f t="shared" si="0"/>
        <v>0</v>
      </c>
      <c r="E15" s="238">
        <f t="shared" si="1"/>
        <v>0</v>
      </c>
      <c r="F15" s="238">
        <f t="shared" si="2"/>
        <v>0</v>
      </c>
      <c r="G15" s="238">
        <f t="shared" si="3"/>
        <v>0</v>
      </c>
      <c r="H15" s="238">
        <f t="shared" si="4"/>
        <v>0</v>
      </c>
      <c r="I15" s="238">
        <f t="shared" si="5"/>
        <v>0</v>
      </c>
      <c r="J15" s="238">
        <f t="shared" si="6"/>
        <v>0</v>
      </c>
      <c r="K15" s="239">
        <f t="shared" si="7"/>
        <v>0</v>
      </c>
      <c r="L15" s="240">
        <v>5</v>
      </c>
      <c r="M15" s="230">
        <v>30</v>
      </c>
      <c r="N15" s="244"/>
      <c r="O15" s="232">
        <v>219.92003</v>
      </c>
      <c r="P15" s="245"/>
      <c r="Q15" s="230">
        <v>9.8200000000000006E-3</v>
      </c>
      <c r="R15" s="245"/>
      <c r="S15" s="230"/>
      <c r="T15" s="245"/>
      <c r="U15" s="230"/>
      <c r="V15" s="244"/>
      <c r="W15" s="232"/>
      <c r="X15" s="245"/>
      <c r="Y15" s="230"/>
      <c r="Z15" s="24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</row>
    <row r="16" spans="1:52" x14ac:dyDescent="0.2">
      <c r="A16" s="227">
        <v>6</v>
      </c>
      <c r="B16" s="243"/>
      <c r="C16" s="243"/>
      <c r="D16" s="237">
        <f t="shared" si="0"/>
        <v>0</v>
      </c>
      <c r="E16" s="238">
        <f t="shared" si="1"/>
        <v>0</v>
      </c>
      <c r="F16" s="238">
        <f t="shared" si="2"/>
        <v>0</v>
      </c>
      <c r="G16" s="238">
        <f t="shared" si="3"/>
        <v>0</v>
      </c>
      <c r="H16" s="238">
        <f t="shared" si="4"/>
        <v>0</v>
      </c>
      <c r="I16" s="238">
        <f t="shared" si="5"/>
        <v>0</v>
      </c>
      <c r="J16" s="238">
        <f t="shared" si="6"/>
        <v>0</v>
      </c>
      <c r="K16" s="239">
        <f t="shared" si="7"/>
        <v>0</v>
      </c>
      <c r="L16" s="54">
        <v>6</v>
      </c>
      <c r="M16" s="230">
        <v>0</v>
      </c>
      <c r="N16" s="244"/>
      <c r="O16" s="232">
        <v>249.92003</v>
      </c>
      <c r="P16" s="245"/>
      <c r="Q16" s="230">
        <v>9.8200000000000006E-3</v>
      </c>
      <c r="R16" s="245"/>
      <c r="S16" s="230"/>
      <c r="T16" s="245"/>
      <c r="U16" s="230"/>
      <c r="V16" s="244"/>
      <c r="W16" s="232"/>
      <c r="X16" s="245"/>
      <c r="Y16" s="230"/>
      <c r="Z16" s="24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</row>
    <row r="17" spans="1:52" x14ac:dyDescent="0.2">
      <c r="A17" s="227">
        <v>7</v>
      </c>
      <c r="B17" s="243"/>
      <c r="C17" s="243"/>
      <c r="D17" s="237">
        <f t="shared" si="0"/>
        <v>0</v>
      </c>
      <c r="E17" s="238">
        <f t="shared" si="1"/>
        <v>0</v>
      </c>
      <c r="F17" s="238">
        <f t="shared" si="2"/>
        <v>0</v>
      </c>
      <c r="G17" s="238">
        <f t="shared" si="3"/>
        <v>0</v>
      </c>
      <c r="H17" s="238">
        <f t="shared" si="4"/>
        <v>0</v>
      </c>
      <c r="I17" s="238">
        <f t="shared" si="5"/>
        <v>0</v>
      </c>
      <c r="J17" s="238">
        <f t="shared" si="6"/>
        <v>0</v>
      </c>
      <c r="K17" s="239">
        <f t="shared" si="7"/>
        <v>0</v>
      </c>
      <c r="L17" s="240">
        <v>7</v>
      </c>
      <c r="M17" s="230">
        <v>0</v>
      </c>
      <c r="N17" s="244"/>
      <c r="O17" s="232">
        <v>249.91025999999999</v>
      </c>
      <c r="P17" s="245"/>
      <c r="Q17" s="230">
        <v>0</v>
      </c>
      <c r="R17" s="245"/>
      <c r="S17" s="230"/>
      <c r="T17" s="245"/>
      <c r="U17" s="230"/>
      <c r="V17" s="244"/>
      <c r="W17" s="232"/>
      <c r="X17" s="245"/>
      <c r="Y17" s="230"/>
      <c r="Z17" s="24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</row>
    <row r="18" spans="1:52" x14ac:dyDescent="0.2">
      <c r="A18" s="227">
        <v>8</v>
      </c>
      <c r="B18" s="243"/>
      <c r="C18" s="243"/>
      <c r="D18" s="237">
        <f t="shared" si="0"/>
        <v>0</v>
      </c>
      <c r="E18" s="238">
        <f t="shared" si="1"/>
        <v>0</v>
      </c>
      <c r="F18" s="238">
        <f t="shared" si="2"/>
        <v>0</v>
      </c>
      <c r="G18" s="238">
        <f t="shared" si="3"/>
        <v>0</v>
      </c>
      <c r="H18" s="238">
        <f t="shared" si="4"/>
        <v>0</v>
      </c>
      <c r="I18" s="238">
        <f t="shared" si="5"/>
        <v>0</v>
      </c>
      <c r="J18" s="238">
        <f t="shared" si="6"/>
        <v>0</v>
      </c>
      <c r="K18" s="239">
        <f t="shared" si="7"/>
        <v>0</v>
      </c>
      <c r="L18" s="54">
        <v>8</v>
      </c>
      <c r="M18" s="230">
        <v>0</v>
      </c>
      <c r="N18" s="244"/>
      <c r="O18" s="232">
        <v>0</v>
      </c>
      <c r="P18" s="245"/>
      <c r="Q18" s="230">
        <v>0</v>
      </c>
      <c r="R18" s="245"/>
      <c r="S18" s="230"/>
      <c r="T18" s="245"/>
      <c r="U18" s="230"/>
      <c r="V18" s="244"/>
      <c r="W18" s="232"/>
      <c r="X18" s="245"/>
      <c r="Y18" s="230"/>
      <c r="Z18" s="24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</row>
    <row r="19" spans="1:52" x14ac:dyDescent="0.2">
      <c r="A19" s="227">
        <v>9</v>
      </c>
      <c r="B19" s="243"/>
      <c r="C19" s="243"/>
      <c r="D19" s="237">
        <f t="shared" si="0"/>
        <v>0</v>
      </c>
      <c r="E19" s="238">
        <f t="shared" si="1"/>
        <v>0</v>
      </c>
      <c r="F19" s="238">
        <f t="shared" si="2"/>
        <v>0</v>
      </c>
      <c r="G19" s="238">
        <f t="shared" si="3"/>
        <v>0</v>
      </c>
      <c r="H19" s="238">
        <f t="shared" si="4"/>
        <v>0</v>
      </c>
      <c r="I19" s="238">
        <f t="shared" si="5"/>
        <v>0</v>
      </c>
      <c r="J19" s="238">
        <f t="shared" si="6"/>
        <v>0</v>
      </c>
      <c r="K19" s="239">
        <f t="shared" si="7"/>
        <v>0</v>
      </c>
      <c r="L19" s="240">
        <v>9</v>
      </c>
      <c r="M19" s="230">
        <v>0</v>
      </c>
      <c r="N19" s="244"/>
      <c r="O19" s="232">
        <v>0</v>
      </c>
      <c r="P19" s="245"/>
      <c r="Q19" s="230">
        <v>0</v>
      </c>
      <c r="R19" s="245"/>
      <c r="S19" s="230"/>
      <c r="T19" s="245"/>
      <c r="U19" s="230"/>
      <c r="V19" s="244"/>
      <c r="W19" s="232"/>
      <c r="X19" s="245"/>
      <c r="Y19" s="230"/>
      <c r="Z19" s="24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</row>
    <row r="20" spans="1:52" x14ac:dyDescent="0.2">
      <c r="A20" s="227">
        <v>10</v>
      </c>
      <c r="B20" s="243"/>
      <c r="C20" s="243"/>
      <c r="D20" s="237">
        <f t="shared" si="0"/>
        <v>0</v>
      </c>
      <c r="E20" s="238">
        <f t="shared" si="1"/>
        <v>0</v>
      </c>
      <c r="F20" s="238">
        <f t="shared" si="2"/>
        <v>0</v>
      </c>
      <c r="G20" s="238">
        <f t="shared" si="3"/>
        <v>0</v>
      </c>
      <c r="H20" s="238">
        <f t="shared" si="4"/>
        <v>0</v>
      </c>
      <c r="I20" s="238">
        <f t="shared" si="5"/>
        <v>0</v>
      </c>
      <c r="J20" s="238">
        <f t="shared" si="6"/>
        <v>0</v>
      </c>
      <c r="K20" s="239">
        <f t="shared" si="7"/>
        <v>0</v>
      </c>
      <c r="L20" s="54">
        <v>10</v>
      </c>
      <c r="M20" s="230">
        <v>0</v>
      </c>
      <c r="N20" s="244"/>
      <c r="O20" s="232">
        <v>0</v>
      </c>
      <c r="P20" s="245"/>
      <c r="Q20" s="230">
        <v>0</v>
      </c>
      <c r="R20" s="245"/>
      <c r="S20" s="230"/>
      <c r="T20" s="245"/>
      <c r="U20" s="230"/>
      <c r="V20" s="244"/>
      <c r="W20" s="232"/>
      <c r="X20" s="245"/>
      <c r="Y20" s="230"/>
      <c r="Z20" s="24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</row>
    <row r="21" spans="1:52" x14ac:dyDescent="0.2">
      <c r="A21" s="227">
        <v>11</v>
      </c>
      <c r="B21" s="243"/>
      <c r="C21" s="243"/>
      <c r="D21" s="237">
        <f t="shared" si="0"/>
        <v>0</v>
      </c>
      <c r="E21" s="238">
        <f t="shared" si="1"/>
        <v>0</v>
      </c>
      <c r="F21" s="238">
        <f t="shared" si="2"/>
        <v>0</v>
      </c>
      <c r="G21" s="238">
        <f t="shared" si="3"/>
        <v>0</v>
      </c>
      <c r="H21" s="238">
        <f t="shared" si="4"/>
        <v>0</v>
      </c>
      <c r="I21" s="238">
        <f t="shared" si="5"/>
        <v>0</v>
      </c>
      <c r="J21" s="238">
        <f t="shared" si="6"/>
        <v>0</v>
      </c>
      <c r="K21" s="239">
        <f t="shared" si="7"/>
        <v>0</v>
      </c>
      <c r="L21" s="240">
        <v>11</v>
      </c>
      <c r="M21" s="230">
        <v>0</v>
      </c>
      <c r="N21" s="244"/>
      <c r="O21" s="232">
        <v>0</v>
      </c>
      <c r="P21" s="245"/>
      <c r="Q21" s="230">
        <v>0</v>
      </c>
      <c r="R21" s="245"/>
      <c r="S21" s="230"/>
      <c r="T21" s="245"/>
      <c r="U21" s="230"/>
      <c r="V21" s="244"/>
      <c r="W21" s="232"/>
      <c r="X21" s="245"/>
      <c r="Y21" s="230"/>
      <c r="Z21" s="24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</row>
    <row r="22" spans="1:52" x14ac:dyDescent="0.2">
      <c r="A22" s="227">
        <v>12</v>
      </c>
      <c r="B22" s="243"/>
      <c r="C22" s="243"/>
      <c r="D22" s="237">
        <f t="shared" si="0"/>
        <v>0</v>
      </c>
      <c r="E22" s="238">
        <f t="shared" si="1"/>
        <v>0</v>
      </c>
      <c r="F22" s="238">
        <f t="shared" si="2"/>
        <v>0</v>
      </c>
      <c r="G22" s="238">
        <f t="shared" si="3"/>
        <v>0</v>
      </c>
      <c r="H22" s="238">
        <f t="shared" si="4"/>
        <v>0</v>
      </c>
      <c r="I22" s="238">
        <f t="shared" si="5"/>
        <v>0</v>
      </c>
      <c r="J22" s="238">
        <f t="shared" si="6"/>
        <v>0</v>
      </c>
      <c r="K22" s="239">
        <f t="shared" si="7"/>
        <v>0</v>
      </c>
      <c r="L22" s="54">
        <v>12</v>
      </c>
      <c r="M22" s="230">
        <v>0</v>
      </c>
      <c r="N22" s="244"/>
      <c r="O22" s="232">
        <v>0</v>
      </c>
      <c r="P22" s="245"/>
      <c r="Q22" s="230">
        <v>0</v>
      </c>
      <c r="R22" s="245"/>
      <c r="S22" s="230"/>
      <c r="T22" s="245"/>
      <c r="U22" s="230"/>
      <c r="V22" s="244"/>
      <c r="W22" s="232"/>
      <c r="X22" s="245"/>
      <c r="Y22" s="230"/>
      <c r="Z22" s="24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</row>
    <row r="23" spans="1:52" x14ac:dyDescent="0.2">
      <c r="A23" s="227">
        <v>13</v>
      </c>
      <c r="B23" s="243"/>
      <c r="C23" s="243"/>
      <c r="D23" s="237">
        <f t="shared" si="0"/>
        <v>0</v>
      </c>
      <c r="E23" s="238">
        <f t="shared" si="1"/>
        <v>0</v>
      </c>
      <c r="F23" s="238">
        <f t="shared" si="2"/>
        <v>0</v>
      </c>
      <c r="G23" s="238">
        <f t="shared" si="3"/>
        <v>0</v>
      </c>
      <c r="H23" s="238">
        <f t="shared" si="4"/>
        <v>0</v>
      </c>
      <c r="I23" s="238">
        <f t="shared" si="5"/>
        <v>0</v>
      </c>
      <c r="J23" s="238">
        <f t="shared" si="6"/>
        <v>0</v>
      </c>
      <c r="K23" s="239">
        <f t="shared" si="7"/>
        <v>0</v>
      </c>
      <c r="L23" s="240">
        <v>13</v>
      </c>
      <c r="M23" s="230">
        <v>0</v>
      </c>
      <c r="N23" s="244"/>
      <c r="O23" s="232">
        <v>0</v>
      </c>
      <c r="P23" s="245"/>
      <c r="Q23" s="230">
        <v>0</v>
      </c>
      <c r="R23" s="245"/>
      <c r="S23" s="230"/>
      <c r="T23" s="245"/>
      <c r="U23" s="230"/>
      <c r="V23" s="244"/>
      <c r="W23" s="232"/>
      <c r="X23" s="245"/>
      <c r="Y23" s="230"/>
      <c r="Z23" s="24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</row>
    <row r="24" spans="1:52" x14ac:dyDescent="0.2">
      <c r="A24" s="227">
        <v>14</v>
      </c>
      <c r="B24" s="243"/>
      <c r="C24" s="243"/>
      <c r="D24" s="237">
        <f t="shared" si="0"/>
        <v>0</v>
      </c>
      <c r="E24" s="238">
        <f t="shared" si="1"/>
        <v>0</v>
      </c>
      <c r="F24" s="238">
        <f t="shared" si="2"/>
        <v>0</v>
      </c>
      <c r="G24" s="238">
        <f t="shared" si="3"/>
        <v>0</v>
      </c>
      <c r="H24" s="238">
        <f t="shared" si="4"/>
        <v>0</v>
      </c>
      <c r="I24" s="238">
        <f t="shared" si="5"/>
        <v>0</v>
      </c>
      <c r="J24" s="238">
        <f t="shared" si="6"/>
        <v>0</v>
      </c>
      <c r="K24" s="239">
        <f t="shared" si="7"/>
        <v>0</v>
      </c>
      <c r="L24" s="54">
        <v>14</v>
      </c>
      <c r="M24" s="230">
        <v>0</v>
      </c>
      <c r="N24" s="244"/>
      <c r="O24" s="232">
        <v>0</v>
      </c>
      <c r="P24" s="245"/>
      <c r="Q24" s="230">
        <v>0</v>
      </c>
      <c r="R24" s="245"/>
      <c r="S24" s="230"/>
      <c r="T24" s="245"/>
      <c r="U24" s="230"/>
      <c r="V24" s="244"/>
      <c r="W24" s="232"/>
      <c r="X24" s="245"/>
      <c r="Y24" s="230"/>
      <c r="Z24" s="24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</row>
    <row r="25" spans="1:52" x14ac:dyDescent="0.2">
      <c r="A25" s="227">
        <v>15</v>
      </c>
      <c r="B25" s="243"/>
      <c r="C25" s="243"/>
      <c r="D25" s="237">
        <f t="shared" si="0"/>
        <v>0</v>
      </c>
      <c r="E25" s="238">
        <f t="shared" si="1"/>
        <v>0</v>
      </c>
      <c r="F25" s="238">
        <f t="shared" si="2"/>
        <v>0</v>
      </c>
      <c r="G25" s="238">
        <f t="shared" si="3"/>
        <v>0</v>
      </c>
      <c r="H25" s="238">
        <f t="shared" si="4"/>
        <v>0</v>
      </c>
      <c r="I25" s="238">
        <f t="shared" si="5"/>
        <v>0</v>
      </c>
      <c r="J25" s="238">
        <f t="shared" si="6"/>
        <v>0</v>
      </c>
      <c r="K25" s="239">
        <f t="shared" si="7"/>
        <v>0</v>
      </c>
      <c r="L25" s="240">
        <v>15</v>
      </c>
      <c r="M25" s="230">
        <v>0</v>
      </c>
      <c r="N25" s="244"/>
      <c r="O25" s="232">
        <v>0</v>
      </c>
      <c r="P25" s="245"/>
      <c r="Q25" s="230">
        <v>0</v>
      </c>
      <c r="R25" s="245"/>
      <c r="S25" s="230"/>
      <c r="T25" s="245"/>
      <c r="U25" s="230"/>
      <c r="V25" s="244"/>
      <c r="W25" s="232"/>
      <c r="X25" s="245"/>
      <c r="Y25" s="230"/>
      <c r="Z25" s="24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</row>
    <row r="26" spans="1:52" x14ac:dyDescent="0.2">
      <c r="A26" s="227">
        <v>16</v>
      </c>
      <c r="B26" s="243"/>
      <c r="C26" s="243"/>
      <c r="D26" s="237">
        <f t="shared" si="0"/>
        <v>0</v>
      </c>
      <c r="E26" s="238">
        <f t="shared" si="1"/>
        <v>0</v>
      </c>
      <c r="F26" s="238">
        <f t="shared" si="2"/>
        <v>0</v>
      </c>
      <c r="G26" s="238">
        <f t="shared" si="3"/>
        <v>0</v>
      </c>
      <c r="H26" s="238">
        <f t="shared" si="4"/>
        <v>0</v>
      </c>
      <c r="I26" s="238">
        <f t="shared" si="5"/>
        <v>0</v>
      </c>
      <c r="J26" s="238">
        <f t="shared" si="6"/>
        <v>0</v>
      </c>
      <c r="K26" s="239">
        <f t="shared" si="7"/>
        <v>0</v>
      </c>
      <c r="L26" s="54">
        <v>16</v>
      </c>
      <c r="M26" s="230">
        <v>0</v>
      </c>
      <c r="N26" s="244"/>
      <c r="O26" s="232">
        <v>0</v>
      </c>
      <c r="P26" s="245"/>
      <c r="Q26" s="230">
        <v>0</v>
      </c>
      <c r="R26" s="245"/>
      <c r="S26" s="230"/>
      <c r="T26" s="245"/>
      <c r="U26" s="230"/>
      <c r="V26" s="244"/>
      <c r="W26" s="232"/>
      <c r="X26" s="245"/>
      <c r="Y26" s="230"/>
      <c r="Z26" s="24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</row>
    <row r="27" spans="1:52" x14ac:dyDescent="0.2">
      <c r="A27" s="227">
        <v>17</v>
      </c>
      <c r="B27" s="243"/>
      <c r="C27" s="243"/>
      <c r="D27" s="237">
        <f t="shared" si="0"/>
        <v>0</v>
      </c>
      <c r="E27" s="238">
        <f t="shared" si="1"/>
        <v>0</v>
      </c>
      <c r="F27" s="238">
        <f t="shared" si="2"/>
        <v>0</v>
      </c>
      <c r="G27" s="238">
        <f t="shared" si="3"/>
        <v>0</v>
      </c>
      <c r="H27" s="238">
        <f t="shared" si="4"/>
        <v>0</v>
      </c>
      <c r="I27" s="238">
        <f t="shared" si="5"/>
        <v>0</v>
      </c>
      <c r="J27" s="238">
        <f t="shared" si="6"/>
        <v>0</v>
      </c>
      <c r="K27" s="239">
        <f t="shared" si="7"/>
        <v>0</v>
      </c>
      <c r="L27" s="240">
        <v>17</v>
      </c>
      <c r="M27" s="230">
        <v>0</v>
      </c>
      <c r="N27" s="244"/>
      <c r="O27" s="232">
        <v>0</v>
      </c>
      <c r="P27" s="245"/>
      <c r="Q27" s="230">
        <v>0</v>
      </c>
      <c r="R27" s="245"/>
      <c r="S27" s="230"/>
      <c r="T27" s="245"/>
      <c r="U27" s="230"/>
      <c r="V27" s="244"/>
      <c r="W27" s="232"/>
      <c r="X27" s="245"/>
      <c r="Y27" s="230"/>
      <c r="Z27" s="24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</row>
    <row r="28" spans="1:52" x14ac:dyDescent="0.2">
      <c r="A28" s="227">
        <v>18</v>
      </c>
      <c r="B28" s="243"/>
      <c r="C28" s="243"/>
      <c r="D28" s="237">
        <f t="shared" si="0"/>
        <v>0</v>
      </c>
      <c r="E28" s="238">
        <f t="shared" si="1"/>
        <v>0</v>
      </c>
      <c r="F28" s="238">
        <f t="shared" si="2"/>
        <v>0</v>
      </c>
      <c r="G28" s="238">
        <f t="shared" si="3"/>
        <v>0</v>
      </c>
      <c r="H28" s="238">
        <f t="shared" si="4"/>
        <v>0</v>
      </c>
      <c r="I28" s="238">
        <f t="shared" si="5"/>
        <v>0</v>
      </c>
      <c r="J28" s="238">
        <f t="shared" si="6"/>
        <v>0</v>
      </c>
      <c r="K28" s="239">
        <f t="shared" si="7"/>
        <v>0</v>
      </c>
      <c r="L28" s="54">
        <v>18</v>
      </c>
      <c r="M28" s="230">
        <v>0</v>
      </c>
      <c r="N28" s="244"/>
      <c r="O28" s="232">
        <v>0</v>
      </c>
      <c r="P28" s="245"/>
      <c r="Q28" s="230">
        <v>0</v>
      </c>
      <c r="R28" s="245"/>
      <c r="S28" s="230"/>
      <c r="T28" s="245"/>
      <c r="U28" s="230"/>
      <c r="V28" s="244"/>
      <c r="W28" s="232"/>
      <c r="X28" s="245"/>
      <c r="Y28" s="230"/>
      <c r="Z28" s="24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</row>
    <row r="29" spans="1:52" x14ac:dyDescent="0.2">
      <c r="A29" s="227">
        <v>19</v>
      </c>
      <c r="B29" s="243"/>
      <c r="C29" s="243"/>
      <c r="D29" s="237">
        <f t="shared" si="0"/>
        <v>0</v>
      </c>
      <c r="E29" s="238">
        <f t="shared" si="1"/>
        <v>0</v>
      </c>
      <c r="F29" s="238">
        <f t="shared" si="2"/>
        <v>0</v>
      </c>
      <c r="G29" s="238">
        <f t="shared" si="3"/>
        <v>0</v>
      </c>
      <c r="H29" s="238">
        <f t="shared" si="4"/>
        <v>0</v>
      </c>
      <c r="I29" s="238">
        <f t="shared" si="5"/>
        <v>0</v>
      </c>
      <c r="J29" s="238">
        <f t="shared" si="6"/>
        <v>0</v>
      </c>
      <c r="K29" s="239">
        <f t="shared" si="7"/>
        <v>0</v>
      </c>
      <c r="L29" s="240">
        <v>19</v>
      </c>
      <c r="M29" s="230">
        <v>0</v>
      </c>
      <c r="N29" s="244"/>
      <c r="O29" s="232">
        <v>0</v>
      </c>
      <c r="P29" s="245"/>
      <c r="Q29" s="230">
        <v>0</v>
      </c>
      <c r="R29" s="245"/>
      <c r="S29" s="230"/>
      <c r="T29" s="245"/>
      <c r="U29" s="230"/>
      <c r="V29" s="244"/>
      <c r="W29" s="232"/>
      <c r="X29" s="245"/>
      <c r="Y29" s="230"/>
      <c r="Z29" s="24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</row>
    <row r="30" spans="1:52" x14ac:dyDescent="0.2">
      <c r="A30" s="227">
        <v>20</v>
      </c>
      <c r="B30" s="243"/>
      <c r="C30" s="243"/>
      <c r="D30" s="237">
        <f t="shared" si="0"/>
        <v>0</v>
      </c>
      <c r="E30" s="238">
        <f t="shared" si="1"/>
        <v>0</v>
      </c>
      <c r="F30" s="238">
        <f t="shared" si="2"/>
        <v>0</v>
      </c>
      <c r="G30" s="238">
        <f t="shared" si="3"/>
        <v>0</v>
      </c>
      <c r="H30" s="238">
        <f t="shared" si="4"/>
        <v>0</v>
      </c>
      <c r="I30" s="238">
        <f t="shared" si="5"/>
        <v>0</v>
      </c>
      <c r="J30" s="238">
        <f t="shared" si="6"/>
        <v>0</v>
      </c>
      <c r="K30" s="239">
        <f t="shared" si="7"/>
        <v>0</v>
      </c>
      <c r="L30" s="54">
        <v>20</v>
      </c>
      <c r="M30" s="230">
        <v>0</v>
      </c>
      <c r="N30" s="244"/>
      <c r="O30" s="232">
        <v>0</v>
      </c>
      <c r="P30" s="245"/>
      <c r="Q30" s="230">
        <v>0</v>
      </c>
      <c r="R30" s="245"/>
      <c r="S30" s="230"/>
      <c r="T30" s="245"/>
      <c r="U30" s="230"/>
      <c r="V30" s="244"/>
      <c r="W30" s="232"/>
      <c r="X30" s="245"/>
      <c r="Y30" s="230"/>
      <c r="Z30" s="24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</row>
    <row r="31" spans="1:52" x14ac:dyDescent="0.2">
      <c r="A31" s="227">
        <v>21</v>
      </c>
      <c r="B31" s="243"/>
      <c r="C31" s="243"/>
      <c r="D31" s="237">
        <f t="shared" si="0"/>
        <v>0</v>
      </c>
      <c r="E31" s="238">
        <f t="shared" si="1"/>
        <v>0</v>
      </c>
      <c r="F31" s="238">
        <f t="shared" si="2"/>
        <v>0</v>
      </c>
      <c r="G31" s="238">
        <f t="shared" si="3"/>
        <v>0</v>
      </c>
      <c r="H31" s="238">
        <f t="shared" si="4"/>
        <v>0</v>
      </c>
      <c r="I31" s="238">
        <f t="shared" si="5"/>
        <v>0</v>
      </c>
      <c r="J31" s="238">
        <f t="shared" si="6"/>
        <v>0</v>
      </c>
      <c r="K31" s="239">
        <f t="shared" si="7"/>
        <v>0</v>
      </c>
      <c r="L31" s="240">
        <v>21</v>
      </c>
      <c r="M31" s="230">
        <v>0</v>
      </c>
      <c r="N31" s="244"/>
      <c r="O31" s="246">
        <v>0</v>
      </c>
      <c r="P31" s="245"/>
      <c r="Q31" s="230">
        <v>0</v>
      </c>
      <c r="R31" s="245"/>
      <c r="S31" s="247"/>
      <c r="T31" s="245"/>
      <c r="U31" s="230"/>
      <c r="V31" s="244"/>
      <c r="W31" s="232"/>
      <c r="X31" s="245"/>
      <c r="Y31" s="247"/>
      <c r="Z31" s="24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</row>
    <row r="32" spans="1:52" x14ac:dyDescent="0.2">
      <c r="A32" s="227">
        <v>22</v>
      </c>
      <c r="B32" s="243"/>
      <c r="C32" s="243"/>
      <c r="D32" s="237">
        <f t="shared" si="0"/>
        <v>0</v>
      </c>
      <c r="E32" s="238">
        <f t="shared" si="1"/>
        <v>0</v>
      </c>
      <c r="F32" s="238">
        <f t="shared" si="2"/>
        <v>0</v>
      </c>
      <c r="G32" s="238">
        <f t="shared" si="3"/>
        <v>0</v>
      </c>
      <c r="H32" s="238">
        <f t="shared" si="4"/>
        <v>0</v>
      </c>
      <c r="I32" s="238">
        <f t="shared" si="5"/>
        <v>0</v>
      </c>
      <c r="J32" s="238">
        <f t="shared" si="6"/>
        <v>0</v>
      </c>
      <c r="K32" s="239">
        <f t="shared" si="7"/>
        <v>0</v>
      </c>
      <c r="L32" s="54">
        <v>22</v>
      </c>
      <c r="M32" s="230">
        <v>0</v>
      </c>
      <c r="N32" s="244"/>
      <c r="O32" s="246">
        <v>0</v>
      </c>
      <c r="P32" s="245"/>
      <c r="Q32" s="230">
        <v>0</v>
      </c>
      <c r="R32" s="245"/>
      <c r="S32" s="247"/>
      <c r="T32" s="245"/>
      <c r="U32" s="230"/>
      <c r="V32" s="244"/>
      <c r="W32" s="232"/>
      <c r="X32" s="245"/>
      <c r="Y32" s="247"/>
      <c r="Z32" s="24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</row>
    <row r="33" spans="1:52" x14ac:dyDescent="0.2">
      <c r="A33" s="227">
        <v>23</v>
      </c>
      <c r="B33" s="243"/>
      <c r="C33" s="243"/>
      <c r="D33" s="237">
        <f t="shared" si="0"/>
        <v>0</v>
      </c>
      <c r="E33" s="238">
        <f t="shared" si="1"/>
        <v>0</v>
      </c>
      <c r="F33" s="238">
        <f t="shared" si="2"/>
        <v>0</v>
      </c>
      <c r="G33" s="238">
        <f t="shared" si="3"/>
        <v>0</v>
      </c>
      <c r="H33" s="238">
        <f t="shared" si="4"/>
        <v>0</v>
      </c>
      <c r="I33" s="238">
        <f t="shared" si="5"/>
        <v>0</v>
      </c>
      <c r="J33" s="238">
        <f t="shared" si="6"/>
        <v>0</v>
      </c>
      <c r="K33" s="239">
        <f t="shared" si="7"/>
        <v>0</v>
      </c>
      <c r="L33" s="240">
        <v>23</v>
      </c>
      <c r="M33" s="230">
        <v>0</v>
      </c>
      <c r="N33" s="244"/>
      <c r="O33" s="246">
        <v>249.91025999999999</v>
      </c>
      <c r="P33" s="245"/>
      <c r="Q33" s="230">
        <v>0</v>
      </c>
      <c r="R33" s="245"/>
      <c r="S33" s="247"/>
      <c r="T33" s="245"/>
      <c r="U33" s="230"/>
      <c r="V33" s="244"/>
      <c r="W33" s="232"/>
      <c r="X33" s="245"/>
      <c r="Y33" s="247"/>
      <c r="Z33" s="24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</row>
    <row r="34" spans="1:52" x14ac:dyDescent="0.2">
      <c r="A34" s="227">
        <v>24</v>
      </c>
      <c r="B34" s="243"/>
      <c r="C34" s="243"/>
      <c r="D34" s="237">
        <f t="shared" si="0"/>
        <v>0</v>
      </c>
      <c r="E34" s="238">
        <f t="shared" si="1"/>
        <v>0</v>
      </c>
      <c r="F34" s="238">
        <f t="shared" si="2"/>
        <v>0</v>
      </c>
      <c r="G34" s="238">
        <f t="shared" si="3"/>
        <v>0</v>
      </c>
      <c r="H34" s="238">
        <f t="shared" si="4"/>
        <v>0</v>
      </c>
      <c r="I34" s="238">
        <f t="shared" si="5"/>
        <v>0</v>
      </c>
      <c r="J34" s="238">
        <f t="shared" si="6"/>
        <v>0</v>
      </c>
      <c r="K34" s="239">
        <f t="shared" si="7"/>
        <v>0</v>
      </c>
      <c r="L34" s="54">
        <v>24</v>
      </c>
      <c r="M34" s="230">
        <v>0</v>
      </c>
      <c r="N34" s="244"/>
      <c r="O34" s="246">
        <v>249.91025999999999</v>
      </c>
      <c r="P34" s="245"/>
      <c r="Q34" s="230">
        <v>0</v>
      </c>
      <c r="R34" s="245"/>
      <c r="S34" s="247"/>
      <c r="T34" s="245"/>
      <c r="U34" s="230"/>
      <c r="V34" s="244"/>
      <c r="W34" s="232"/>
      <c r="X34" s="245"/>
      <c r="Y34" s="247"/>
      <c r="Z34" s="24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</row>
    <row r="35" spans="1:52" x14ac:dyDescent="0.2">
      <c r="A35" s="227"/>
      <c r="C35" s="228"/>
      <c r="D35" s="248"/>
      <c r="E35" s="248"/>
      <c r="F35" s="248"/>
      <c r="G35" s="248"/>
      <c r="H35" s="248"/>
      <c r="I35" s="248"/>
      <c r="J35" s="248"/>
      <c r="K35" s="228"/>
      <c r="M35" s="247"/>
      <c r="N35" s="249"/>
      <c r="O35" s="246"/>
      <c r="P35" s="250"/>
      <c r="Q35" s="247"/>
      <c r="R35" s="250"/>
      <c r="S35" s="247"/>
      <c r="T35" s="250"/>
      <c r="U35" s="247"/>
      <c r="V35" s="249"/>
      <c r="W35" s="246"/>
      <c r="X35" s="250"/>
      <c r="Y35" s="247"/>
      <c r="Z35" s="249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</row>
    <row r="36" spans="1:52" ht="13.5" thickBot="1" x14ac:dyDescent="0.25">
      <c r="A36" s="251"/>
      <c r="B36" s="252"/>
      <c r="C36" s="90"/>
      <c r="D36" s="253"/>
      <c r="E36" s="252"/>
      <c r="F36" s="252"/>
      <c r="G36" s="252"/>
      <c r="H36" s="252"/>
      <c r="I36" s="252"/>
      <c r="J36" s="252"/>
      <c r="K36" s="90"/>
      <c r="M36" s="247"/>
      <c r="N36" s="249"/>
      <c r="O36" s="246"/>
      <c r="P36" s="250"/>
      <c r="Q36" s="247"/>
      <c r="R36" s="250"/>
      <c r="S36" s="247"/>
      <c r="T36" s="250"/>
      <c r="U36" s="247"/>
      <c r="V36" s="249"/>
      <c r="W36" s="246"/>
      <c r="X36" s="250"/>
      <c r="Y36" s="247"/>
      <c r="Z36" s="249"/>
      <c r="AA36" s="74"/>
      <c r="AB36" s="74"/>
      <c r="AC36" s="74"/>
      <c r="AD36" s="74"/>
      <c r="AE36" s="74"/>
      <c r="AF36" s="74" t="s">
        <v>212</v>
      </c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</row>
    <row r="37" spans="1:52" ht="13.5" thickBot="1" x14ac:dyDescent="0.25">
      <c r="A37" s="254" t="s">
        <v>213</v>
      </c>
      <c r="B37" s="255">
        <f>MAX(B11:B34)</f>
        <v>0</v>
      </c>
      <c r="C37" s="256">
        <f>MAX(C11:C34)</f>
        <v>0</v>
      </c>
      <c r="D37" s="257"/>
      <c r="E37" s="258"/>
      <c r="F37" s="258"/>
      <c r="G37" s="259"/>
      <c r="H37" s="259"/>
      <c r="I37" s="260"/>
      <c r="K37" s="228"/>
      <c r="M37" s="261"/>
      <c r="N37" s="262"/>
      <c r="O37" s="246"/>
      <c r="P37" s="250"/>
      <c r="Q37" s="247"/>
      <c r="R37" s="250"/>
      <c r="S37" s="247"/>
      <c r="T37" s="250"/>
      <c r="U37" s="247"/>
      <c r="V37" s="249"/>
      <c r="W37" s="246"/>
      <c r="X37" s="250"/>
      <c r="Y37" s="247"/>
      <c r="Z37" s="249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</row>
    <row r="38" spans="1:52" ht="13.5" thickBot="1" x14ac:dyDescent="0.25">
      <c r="A38" s="263" t="s">
        <v>214</v>
      </c>
      <c r="B38" s="255" t="e">
        <f t="shared" ref="B38:K38" si="8">AVERAGE(B17:B32)</f>
        <v>#DIV/0!</v>
      </c>
      <c r="C38" s="256" t="e">
        <f t="shared" si="8"/>
        <v>#DIV/0!</v>
      </c>
      <c r="D38" s="257">
        <f t="shared" si="8"/>
        <v>0</v>
      </c>
      <c r="E38" s="264">
        <f t="shared" si="8"/>
        <v>0</v>
      </c>
      <c r="F38" s="264">
        <f t="shared" si="8"/>
        <v>0</v>
      </c>
      <c r="G38" s="264">
        <f t="shared" si="8"/>
        <v>0</v>
      </c>
      <c r="H38" s="264">
        <f t="shared" si="8"/>
        <v>0</v>
      </c>
      <c r="I38" s="264">
        <f t="shared" si="8"/>
        <v>0</v>
      </c>
      <c r="J38" s="264">
        <f t="shared" si="8"/>
        <v>0</v>
      </c>
      <c r="K38" s="265">
        <f t="shared" si="8"/>
        <v>0</v>
      </c>
      <c r="L38" s="263" t="s">
        <v>215</v>
      </c>
      <c r="M38" s="266">
        <f t="shared" ref="M38:Z38" si="9">AVERAGE(M17:M32)</f>
        <v>0</v>
      </c>
      <c r="N38" s="267" t="e">
        <f t="shared" si="9"/>
        <v>#DIV/0!</v>
      </c>
      <c r="O38" s="268">
        <f t="shared" si="9"/>
        <v>15.61939125</v>
      </c>
      <c r="P38" s="268" t="e">
        <f t="shared" si="9"/>
        <v>#DIV/0!</v>
      </c>
      <c r="Q38" s="268">
        <f t="shared" si="9"/>
        <v>0</v>
      </c>
      <c r="R38" s="268" t="e">
        <f t="shared" si="9"/>
        <v>#DIV/0!</v>
      </c>
      <c r="S38" s="268" t="e">
        <f t="shared" si="9"/>
        <v>#DIV/0!</v>
      </c>
      <c r="T38" s="268" t="e">
        <f t="shared" si="9"/>
        <v>#DIV/0!</v>
      </c>
      <c r="U38" s="268" t="e">
        <f t="shared" si="9"/>
        <v>#DIV/0!</v>
      </c>
      <c r="V38" s="268" t="e">
        <f t="shared" si="9"/>
        <v>#DIV/0!</v>
      </c>
      <c r="W38" s="268" t="e">
        <f t="shared" si="9"/>
        <v>#DIV/0!</v>
      </c>
      <c r="X38" s="269" t="e">
        <f t="shared" si="9"/>
        <v>#DIV/0!</v>
      </c>
      <c r="Y38" s="268" t="e">
        <f t="shared" si="9"/>
        <v>#DIV/0!</v>
      </c>
      <c r="Z38" s="270" t="e">
        <f t="shared" si="9"/>
        <v>#DIV/0!</v>
      </c>
      <c r="AA38" s="263" t="s">
        <v>215</v>
      </c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</row>
    <row r="39" spans="1:52" ht="13.5" thickBot="1" x14ac:dyDescent="0.25">
      <c r="A39" s="271" t="s">
        <v>216</v>
      </c>
      <c r="B39" s="255" t="e">
        <f t="shared" ref="B39:K39" si="10">AVERAGE(B11:B16,B33:B34)</f>
        <v>#DIV/0!</v>
      </c>
      <c r="C39" s="256" t="e">
        <f t="shared" si="10"/>
        <v>#DIV/0!</v>
      </c>
      <c r="D39" s="257">
        <f t="shared" si="10"/>
        <v>0</v>
      </c>
      <c r="E39" s="264">
        <f t="shared" si="10"/>
        <v>0</v>
      </c>
      <c r="F39" s="264">
        <f t="shared" si="10"/>
        <v>0</v>
      </c>
      <c r="G39" s="264">
        <f t="shared" si="10"/>
        <v>0</v>
      </c>
      <c r="H39" s="264">
        <f t="shared" si="10"/>
        <v>0</v>
      </c>
      <c r="I39" s="264">
        <f t="shared" si="10"/>
        <v>0</v>
      </c>
      <c r="J39" s="264">
        <f t="shared" si="10"/>
        <v>0</v>
      </c>
      <c r="K39" s="265">
        <f t="shared" si="10"/>
        <v>0</v>
      </c>
      <c r="L39" s="271" t="s">
        <v>217</v>
      </c>
      <c r="M39" s="272">
        <f>AVERAGE(M11:M16,M33:M34)</f>
        <v>3.75</v>
      </c>
      <c r="N39" s="273" t="e">
        <f>AVERAGE(N11:N16,N33:N34)</f>
        <v>#DIV/0!</v>
      </c>
      <c r="O39" s="274">
        <f>AVERAGE(O33:O34,O11:O16)</f>
        <v>246.1675875</v>
      </c>
      <c r="P39" s="274" t="e">
        <f>AVERAGE(P33:P34,P11:P16)</f>
        <v>#DIV/0!</v>
      </c>
      <c r="Q39" s="274">
        <f>AVERAGE(Q33:Q34,Q11:Q16)</f>
        <v>7.3650000000000009E-3</v>
      </c>
      <c r="R39" s="274" t="e">
        <f>AVERAGE(R33:R34,R11:R16)</f>
        <v>#DIV/0!</v>
      </c>
      <c r="S39" s="274" t="e">
        <f t="shared" ref="S39:Z39" si="11">AVERAGE(S11:S16,S33:S34)</f>
        <v>#DIV/0!</v>
      </c>
      <c r="T39" s="274" t="e">
        <f t="shared" si="11"/>
        <v>#DIV/0!</v>
      </c>
      <c r="U39" s="275" t="e">
        <f t="shared" si="11"/>
        <v>#DIV/0!</v>
      </c>
      <c r="V39" s="275" t="e">
        <f t="shared" si="11"/>
        <v>#DIV/0!</v>
      </c>
      <c r="W39" s="274" t="e">
        <f t="shared" si="11"/>
        <v>#DIV/0!</v>
      </c>
      <c r="X39" s="273" t="e">
        <f t="shared" si="11"/>
        <v>#DIV/0!</v>
      </c>
      <c r="Y39" s="274" t="e">
        <f t="shared" si="11"/>
        <v>#DIV/0!</v>
      </c>
      <c r="Z39" s="276" t="e">
        <f t="shared" si="11"/>
        <v>#DIV/0!</v>
      </c>
      <c r="AA39" s="271" t="s">
        <v>217</v>
      </c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</row>
    <row r="40" spans="1:52" x14ac:dyDescent="0.2">
      <c r="A40" s="277" t="s">
        <v>218</v>
      </c>
      <c r="B40" s="255" t="e">
        <f t="shared" ref="B40:K40" si="12">AVERAGE(B11:B34)</f>
        <v>#DIV/0!</v>
      </c>
      <c r="C40" s="256" t="e">
        <f t="shared" si="12"/>
        <v>#DIV/0!</v>
      </c>
      <c r="D40" s="257">
        <f t="shared" si="12"/>
        <v>0</v>
      </c>
      <c r="E40" s="264">
        <f t="shared" si="12"/>
        <v>0</v>
      </c>
      <c r="F40" s="264">
        <f t="shared" si="12"/>
        <v>0</v>
      </c>
      <c r="G40" s="264">
        <f t="shared" si="12"/>
        <v>0</v>
      </c>
      <c r="H40" s="264">
        <f t="shared" si="12"/>
        <v>0</v>
      </c>
      <c r="I40" s="264">
        <f t="shared" si="12"/>
        <v>0</v>
      </c>
      <c r="J40" s="264">
        <f t="shared" si="12"/>
        <v>0</v>
      </c>
      <c r="K40" s="278">
        <f t="shared" si="12"/>
        <v>0</v>
      </c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</row>
    <row r="41" spans="1:52" ht="13.5" thickBot="1" x14ac:dyDescent="0.25">
      <c r="A41" s="279" t="s">
        <v>147</v>
      </c>
      <c r="B41" s="280"/>
      <c r="C41" s="281">
        <f>SUM(C11:C34)</f>
        <v>0</v>
      </c>
      <c r="D41" s="282"/>
      <c r="E41" s="283"/>
      <c r="F41" s="283"/>
      <c r="G41" s="284"/>
      <c r="H41" s="285"/>
      <c r="I41" s="285"/>
      <c r="J41" s="252"/>
      <c r="K41" s="90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</row>
    <row r="42" spans="1:52" x14ac:dyDescent="0.2">
      <c r="A42" s="67"/>
      <c r="B42" s="74"/>
      <c r="C42" s="74"/>
      <c r="D42" s="74"/>
      <c r="E42" s="207"/>
      <c r="F42" s="207"/>
      <c r="G42" s="67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</row>
    <row r="43" spans="1:52" x14ac:dyDescent="0.2">
      <c r="A43" s="67"/>
      <c r="B43" s="74"/>
      <c r="C43" s="74"/>
      <c r="D43" s="74"/>
      <c r="E43" s="207"/>
      <c r="F43" s="207"/>
      <c r="G43" s="67"/>
      <c r="H43" s="74"/>
      <c r="I43" s="74"/>
      <c r="J43" s="74"/>
      <c r="K43" s="74"/>
      <c r="L43" s="286"/>
      <c r="M43" s="286"/>
      <c r="N43" s="286"/>
      <c r="O43" s="286"/>
      <c r="P43" s="286"/>
      <c r="Q43" s="286"/>
      <c r="R43" s="286"/>
      <c r="S43" s="286"/>
      <c r="T43" s="286"/>
      <c r="V43" s="286"/>
      <c r="W43" s="286"/>
      <c r="X43" s="286"/>
      <c r="Y43" s="286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</row>
    <row r="44" spans="1:52" x14ac:dyDescent="0.2">
      <c r="A44" s="234" t="s">
        <v>199</v>
      </c>
      <c r="B44" s="236" t="s">
        <v>219</v>
      </c>
      <c r="C44" s="236" t="s">
        <v>220</v>
      </c>
      <c r="D44" s="236" t="s">
        <v>198</v>
      </c>
      <c r="E44" s="236" t="s">
        <v>221</v>
      </c>
      <c r="F44" s="236" t="s">
        <v>204</v>
      </c>
      <c r="G44" s="236" t="s">
        <v>222</v>
      </c>
      <c r="H44" s="236" t="s">
        <v>203</v>
      </c>
      <c r="I44" s="236" t="s">
        <v>223</v>
      </c>
      <c r="J44" s="236" t="s">
        <v>224</v>
      </c>
      <c r="K44" s="236" t="s">
        <v>197</v>
      </c>
      <c r="L44" s="236" t="s">
        <v>225</v>
      </c>
      <c r="M44" s="236" t="s">
        <v>226</v>
      </c>
      <c r="N44" s="236" t="s">
        <v>227</v>
      </c>
      <c r="O44" s="236" t="s">
        <v>202</v>
      </c>
      <c r="P44" s="236" t="s">
        <v>228</v>
      </c>
      <c r="Q44" s="236" t="s">
        <v>229</v>
      </c>
      <c r="R44" s="236" t="s">
        <v>230</v>
      </c>
      <c r="S44" s="236" t="s">
        <v>231</v>
      </c>
      <c r="T44" s="236" t="s">
        <v>232</v>
      </c>
      <c r="U44" s="54" t="s">
        <v>233</v>
      </c>
      <c r="V44" s="236" t="s">
        <v>234</v>
      </c>
      <c r="W44" s="236" t="s">
        <v>235</v>
      </c>
      <c r="X44" s="236" t="s">
        <v>200</v>
      </c>
      <c r="Y44" s="236" t="s">
        <v>201</v>
      </c>
      <c r="Z44" s="236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</row>
    <row r="45" spans="1:52" ht="17.25" customHeight="1" x14ac:dyDescent="0.2">
      <c r="A45" s="234"/>
      <c r="B45" s="286"/>
      <c r="C45" s="286"/>
      <c r="D45" s="286"/>
      <c r="E45" s="286"/>
      <c r="F45" s="286"/>
      <c r="G45" s="286"/>
      <c r="H45" s="286"/>
      <c r="I45" s="286"/>
      <c r="J45" s="286"/>
      <c r="K45" s="286"/>
      <c r="L45" s="243"/>
      <c r="M45" s="243"/>
      <c r="N45" s="243"/>
      <c r="O45" s="243"/>
      <c r="P45" s="243"/>
      <c r="Q45" s="243"/>
      <c r="R45" s="243"/>
      <c r="S45" s="243"/>
      <c r="T45" s="243"/>
      <c r="V45" s="243"/>
      <c r="W45" s="243"/>
      <c r="X45" s="243"/>
      <c r="Y45" s="243"/>
      <c r="Z45" s="243"/>
      <c r="AA45" s="243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</row>
    <row r="46" spans="1:52" x14ac:dyDescent="0.2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V46" s="243"/>
      <c r="W46" s="243"/>
      <c r="X46" s="243"/>
      <c r="Y46" s="243"/>
      <c r="Z46" s="234">
        <v>0</v>
      </c>
      <c r="AA46" s="234">
        <v>0</v>
      </c>
      <c r="AB46" s="234">
        <v>0</v>
      </c>
      <c r="AC46" s="234">
        <v>0</v>
      </c>
      <c r="AD46" s="234">
        <v>0</v>
      </c>
      <c r="AE46" s="234">
        <v>0</v>
      </c>
      <c r="AF46" s="234">
        <v>0</v>
      </c>
      <c r="AG46" s="234">
        <v>0</v>
      </c>
      <c r="AH46" s="234">
        <v>0</v>
      </c>
      <c r="AI46" s="234">
        <v>0</v>
      </c>
      <c r="AJ46" s="234">
        <v>0</v>
      </c>
      <c r="AK46" s="234">
        <v>0</v>
      </c>
      <c r="AL46" s="234">
        <v>0</v>
      </c>
      <c r="AM46" s="234">
        <v>0</v>
      </c>
      <c r="AN46" s="234">
        <v>0</v>
      </c>
      <c r="AO46" s="234">
        <v>0</v>
      </c>
      <c r="AP46" s="234">
        <v>0</v>
      </c>
      <c r="AQ46" s="234">
        <v>0</v>
      </c>
      <c r="AR46" s="234">
        <v>0</v>
      </c>
      <c r="AS46" s="234">
        <v>0</v>
      </c>
      <c r="AT46" s="234">
        <v>0</v>
      </c>
      <c r="AU46" s="234">
        <v>0</v>
      </c>
      <c r="AV46" s="234">
        <v>0</v>
      </c>
      <c r="AW46" s="234">
        <v>0</v>
      </c>
      <c r="AX46" s="234">
        <v>0</v>
      </c>
      <c r="AY46" s="243"/>
      <c r="AZ46" s="243"/>
    </row>
    <row r="47" spans="1:52" x14ac:dyDescent="0.2">
      <c r="A47" s="243"/>
      <c r="B47" s="243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V47" s="243"/>
      <c r="W47" s="243"/>
      <c r="X47" s="243"/>
      <c r="Y47" s="243"/>
      <c r="Z47" s="234">
        <v>0</v>
      </c>
      <c r="AA47" s="234">
        <v>0</v>
      </c>
      <c r="AB47" s="234">
        <v>0</v>
      </c>
      <c r="AC47" s="234">
        <v>0</v>
      </c>
      <c r="AD47" s="234">
        <v>0</v>
      </c>
      <c r="AE47" s="234">
        <v>0</v>
      </c>
      <c r="AF47" s="234">
        <v>0</v>
      </c>
      <c r="AG47" s="234">
        <v>0</v>
      </c>
      <c r="AH47" s="234">
        <v>0</v>
      </c>
      <c r="AI47" s="234">
        <v>0</v>
      </c>
      <c r="AJ47" s="234">
        <v>0</v>
      </c>
      <c r="AK47" s="234">
        <v>0</v>
      </c>
      <c r="AL47" s="234">
        <v>0</v>
      </c>
      <c r="AM47" s="234">
        <v>0</v>
      </c>
      <c r="AN47" s="234">
        <v>0</v>
      </c>
      <c r="AO47" s="234">
        <v>0</v>
      </c>
      <c r="AP47" s="234">
        <v>0</v>
      </c>
      <c r="AQ47" s="234">
        <v>0</v>
      </c>
      <c r="AR47" s="234">
        <v>0</v>
      </c>
      <c r="AS47" s="234">
        <v>0</v>
      </c>
      <c r="AT47" s="234">
        <v>0</v>
      </c>
      <c r="AU47" s="234">
        <v>0</v>
      </c>
      <c r="AV47" s="234">
        <v>0</v>
      </c>
      <c r="AW47" s="234">
        <v>0</v>
      </c>
      <c r="AX47" s="234">
        <v>0</v>
      </c>
      <c r="AY47" s="243"/>
      <c r="AZ47" s="243"/>
    </row>
    <row r="48" spans="1:52" x14ac:dyDescent="0.2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V48" s="243"/>
      <c r="W48" s="243"/>
      <c r="X48" s="243"/>
      <c r="Y48" s="243"/>
      <c r="Z48" s="234">
        <v>0</v>
      </c>
      <c r="AA48" s="234">
        <v>0</v>
      </c>
      <c r="AB48" s="234">
        <v>0</v>
      </c>
      <c r="AC48" s="234">
        <v>0</v>
      </c>
      <c r="AD48" s="234">
        <v>0</v>
      </c>
      <c r="AE48" s="234">
        <v>0</v>
      </c>
      <c r="AF48" s="234">
        <v>0</v>
      </c>
      <c r="AG48" s="234">
        <v>0</v>
      </c>
      <c r="AH48" s="234">
        <v>0</v>
      </c>
      <c r="AI48" s="234">
        <v>0</v>
      </c>
      <c r="AJ48" s="234">
        <v>0</v>
      </c>
      <c r="AK48" s="234">
        <v>0</v>
      </c>
      <c r="AL48" s="234">
        <v>0</v>
      </c>
      <c r="AM48" s="234">
        <v>0</v>
      </c>
      <c r="AN48" s="234">
        <v>0</v>
      </c>
      <c r="AO48" s="234">
        <v>0</v>
      </c>
      <c r="AP48" s="234">
        <v>0</v>
      </c>
      <c r="AQ48" s="234">
        <v>0</v>
      </c>
      <c r="AR48" s="234">
        <v>0</v>
      </c>
      <c r="AS48" s="234">
        <v>0</v>
      </c>
      <c r="AT48" s="234">
        <v>0</v>
      </c>
      <c r="AU48" s="234">
        <v>0</v>
      </c>
      <c r="AV48" s="234">
        <v>0</v>
      </c>
      <c r="AW48" s="234">
        <v>0</v>
      </c>
      <c r="AX48" s="234">
        <v>0</v>
      </c>
      <c r="AY48" s="243"/>
      <c r="AZ48" s="243"/>
    </row>
    <row r="49" spans="1:52" x14ac:dyDescent="0.2">
      <c r="A49" s="243"/>
      <c r="B49" s="243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V49" s="243"/>
      <c r="W49" s="243"/>
      <c r="X49" s="243"/>
      <c r="Y49" s="243"/>
      <c r="Z49" s="234">
        <v>0</v>
      </c>
      <c r="AA49" s="234">
        <v>0</v>
      </c>
      <c r="AB49" s="234">
        <v>0</v>
      </c>
      <c r="AC49" s="234">
        <v>0</v>
      </c>
      <c r="AD49" s="234">
        <v>0</v>
      </c>
      <c r="AE49" s="234">
        <v>0</v>
      </c>
      <c r="AF49" s="234">
        <v>0</v>
      </c>
      <c r="AG49" s="234">
        <v>0</v>
      </c>
      <c r="AH49" s="234">
        <v>0</v>
      </c>
      <c r="AI49" s="234">
        <v>0</v>
      </c>
      <c r="AJ49" s="234">
        <v>0</v>
      </c>
      <c r="AK49" s="234">
        <v>0</v>
      </c>
      <c r="AL49" s="234">
        <v>0</v>
      </c>
      <c r="AM49" s="234">
        <v>0</v>
      </c>
      <c r="AN49" s="234">
        <v>0</v>
      </c>
      <c r="AO49" s="234">
        <v>0</v>
      </c>
      <c r="AP49" s="234">
        <v>0</v>
      </c>
      <c r="AQ49" s="234">
        <v>0</v>
      </c>
      <c r="AR49" s="234">
        <v>0</v>
      </c>
      <c r="AS49" s="234">
        <v>0</v>
      </c>
      <c r="AT49" s="234">
        <v>0</v>
      </c>
      <c r="AU49" s="234">
        <v>0</v>
      </c>
      <c r="AV49" s="234">
        <v>0</v>
      </c>
      <c r="AW49" s="234">
        <v>0</v>
      </c>
      <c r="AX49" s="234">
        <v>0</v>
      </c>
      <c r="AY49" s="243"/>
      <c r="AZ49" s="243"/>
    </row>
    <row r="50" spans="1:52" x14ac:dyDescent="0.2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V50" s="243"/>
      <c r="W50" s="243"/>
      <c r="X50" s="243"/>
      <c r="Y50" s="243"/>
      <c r="Z50" s="234">
        <v>0</v>
      </c>
      <c r="AA50" s="234">
        <v>0</v>
      </c>
      <c r="AB50" s="234">
        <v>0</v>
      </c>
      <c r="AC50" s="234">
        <v>0</v>
      </c>
      <c r="AD50" s="234">
        <v>0</v>
      </c>
      <c r="AE50" s="234">
        <v>0</v>
      </c>
      <c r="AF50" s="234">
        <v>0</v>
      </c>
      <c r="AG50" s="234">
        <v>0</v>
      </c>
      <c r="AH50" s="234">
        <v>0</v>
      </c>
      <c r="AI50" s="234">
        <v>0</v>
      </c>
      <c r="AJ50" s="234">
        <v>0</v>
      </c>
      <c r="AK50" s="234">
        <v>0</v>
      </c>
      <c r="AL50" s="234">
        <v>0</v>
      </c>
      <c r="AM50" s="234">
        <v>0</v>
      </c>
      <c r="AN50" s="234">
        <v>0</v>
      </c>
      <c r="AO50" s="234">
        <v>0</v>
      </c>
      <c r="AP50" s="234">
        <v>0</v>
      </c>
      <c r="AQ50" s="234">
        <v>0</v>
      </c>
      <c r="AR50" s="234">
        <v>0</v>
      </c>
      <c r="AS50" s="234">
        <v>0</v>
      </c>
      <c r="AT50" s="234">
        <v>0</v>
      </c>
      <c r="AU50" s="234">
        <v>0</v>
      </c>
      <c r="AV50" s="234">
        <v>0</v>
      </c>
      <c r="AW50" s="234">
        <v>0</v>
      </c>
      <c r="AX50" s="234">
        <v>0</v>
      </c>
      <c r="AY50" s="243"/>
      <c r="AZ50" s="243"/>
    </row>
    <row r="51" spans="1:52" x14ac:dyDescent="0.2">
      <c r="A51" s="243"/>
      <c r="B51" s="243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V51" s="243"/>
      <c r="W51" s="243"/>
      <c r="X51" s="243"/>
      <c r="Y51" s="243"/>
      <c r="Z51" s="234">
        <v>0</v>
      </c>
      <c r="AA51" s="234">
        <v>0</v>
      </c>
      <c r="AB51" s="234">
        <v>0</v>
      </c>
      <c r="AC51" s="234">
        <v>0</v>
      </c>
      <c r="AD51" s="234">
        <v>0</v>
      </c>
      <c r="AE51" s="234">
        <v>0</v>
      </c>
      <c r="AF51" s="234">
        <v>0</v>
      </c>
      <c r="AG51" s="234">
        <v>0</v>
      </c>
      <c r="AH51" s="234">
        <v>0</v>
      </c>
      <c r="AI51" s="234">
        <v>0</v>
      </c>
      <c r="AJ51" s="234">
        <v>0</v>
      </c>
      <c r="AK51" s="234">
        <v>0</v>
      </c>
      <c r="AL51" s="234">
        <v>0</v>
      </c>
      <c r="AM51" s="234">
        <v>0</v>
      </c>
      <c r="AN51" s="234">
        <v>0</v>
      </c>
      <c r="AO51" s="234">
        <v>0</v>
      </c>
      <c r="AP51" s="234">
        <v>0</v>
      </c>
      <c r="AQ51" s="234">
        <v>0</v>
      </c>
      <c r="AR51" s="234">
        <v>0</v>
      </c>
      <c r="AS51" s="234">
        <v>0</v>
      </c>
      <c r="AT51" s="234">
        <v>0</v>
      </c>
      <c r="AU51" s="234">
        <v>0</v>
      </c>
      <c r="AV51" s="234">
        <v>0</v>
      </c>
      <c r="AW51" s="234">
        <v>0</v>
      </c>
      <c r="AX51" s="234">
        <v>0</v>
      </c>
      <c r="AY51" s="243"/>
      <c r="AZ51" s="243"/>
    </row>
    <row r="52" spans="1:52" x14ac:dyDescent="0.2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V52" s="243"/>
      <c r="W52" s="243"/>
      <c r="X52" s="243"/>
      <c r="Y52" s="243"/>
      <c r="Z52" s="234">
        <v>0</v>
      </c>
      <c r="AA52" s="234">
        <v>0</v>
      </c>
      <c r="AB52" s="234">
        <v>0</v>
      </c>
      <c r="AC52" s="234">
        <v>0</v>
      </c>
      <c r="AD52" s="234">
        <v>0</v>
      </c>
      <c r="AE52" s="234">
        <v>0</v>
      </c>
      <c r="AF52" s="234">
        <v>0</v>
      </c>
      <c r="AG52" s="234">
        <v>0</v>
      </c>
      <c r="AH52" s="234">
        <v>0</v>
      </c>
      <c r="AI52" s="234">
        <v>0</v>
      </c>
      <c r="AJ52" s="234">
        <v>0</v>
      </c>
      <c r="AK52" s="234">
        <v>0</v>
      </c>
      <c r="AL52" s="234">
        <v>0</v>
      </c>
      <c r="AM52" s="234">
        <v>0</v>
      </c>
      <c r="AN52" s="234">
        <v>0</v>
      </c>
      <c r="AO52" s="234">
        <v>0</v>
      </c>
      <c r="AP52" s="234">
        <v>0</v>
      </c>
      <c r="AQ52" s="234">
        <v>0</v>
      </c>
      <c r="AR52" s="234">
        <v>0</v>
      </c>
      <c r="AS52" s="234">
        <v>0</v>
      </c>
      <c r="AT52" s="234">
        <v>0</v>
      </c>
      <c r="AU52" s="234">
        <v>0</v>
      </c>
      <c r="AV52" s="234">
        <v>0</v>
      </c>
      <c r="AW52" s="234">
        <v>0</v>
      </c>
      <c r="AX52" s="234">
        <v>0</v>
      </c>
      <c r="AY52" s="243"/>
      <c r="AZ52" s="243"/>
    </row>
    <row r="53" spans="1:52" x14ac:dyDescent="0.2">
      <c r="A53" s="243"/>
      <c r="B53" s="243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V53" s="243"/>
      <c r="W53" s="243"/>
      <c r="X53" s="243"/>
      <c r="Y53" s="243"/>
      <c r="Z53" s="234">
        <v>0</v>
      </c>
      <c r="AA53" s="234">
        <v>0</v>
      </c>
      <c r="AB53" s="234">
        <v>0</v>
      </c>
      <c r="AC53" s="234">
        <v>0</v>
      </c>
      <c r="AD53" s="234">
        <v>0</v>
      </c>
      <c r="AE53" s="234">
        <v>0</v>
      </c>
      <c r="AF53" s="234">
        <v>0</v>
      </c>
      <c r="AG53" s="234">
        <v>0</v>
      </c>
      <c r="AH53" s="234">
        <v>0</v>
      </c>
      <c r="AI53" s="234">
        <v>0</v>
      </c>
      <c r="AJ53" s="234">
        <v>0</v>
      </c>
      <c r="AK53" s="234">
        <v>0</v>
      </c>
      <c r="AL53" s="234">
        <v>0</v>
      </c>
      <c r="AM53" s="234">
        <v>0</v>
      </c>
      <c r="AN53" s="234">
        <v>0</v>
      </c>
      <c r="AO53" s="234">
        <v>0</v>
      </c>
      <c r="AP53" s="234">
        <v>0</v>
      </c>
      <c r="AQ53" s="234">
        <v>0</v>
      </c>
      <c r="AR53" s="234">
        <v>0</v>
      </c>
      <c r="AS53" s="234">
        <v>0</v>
      </c>
      <c r="AT53" s="234">
        <v>0</v>
      </c>
      <c r="AU53" s="234">
        <v>0</v>
      </c>
      <c r="AV53" s="234">
        <v>0</v>
      </c>
      <c r="AW53" s="234">
        <v>0</v>
      </c>
      <c r="AX53" s="234">
        <v>0</v>
      </c>
      <c r="AY53" s="243"/>
      <c r="AZ53" s="243"/>
    </row>
    <row r="54" spans="1:52" x14ac:dyDescent="0.2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V54" s="243"/>
      <c r="W54" s="243"/>
      <c r="X54" s="243"/>
      <c r="Y54" s="243"/>
      <c r="Z54" s="234">
        <v>0</v>
      </c>
      <c r="AA54" s="234">
        <v>0</v>
      </c>
      <c r="AB54" s="234">
        <v>0</v>
      </c>
      <c r="AC54" s="234">
        <v>0</v>
      </c>
      <c r="AD54" s="234">
        <v>0</v>
      </c>
      <c r="AE54" s="234">
        <v>0</v>
      </c>
      <c r="AF54" s="234">
        <v>0</v>
      </c>
      <c r="AG54" s="234">
        <v>0</v>
      </c>
      <c r="AH54" s="234">
        <v>0</v>
      </c>
      <c r="AI54" s="234">
        <v>0</v>
      </c>
      <c r="AJ54" s="234">
        <v>0</v>
      </c>
      <c r="AK54" s="234">
        <v>0</v>
      </c>
      <c r="AL54" s="234">
        <v>0</v>
      </c>
      <c r="AM54" s="234">
        <v>0</v>
      </c>
      <c r="AN54" s="234">
        <v>0</v>
      </c>
      <c r="AO54" s="234">
        <v>0</v>
      </c>
      <c r="AP54" s="234">
        <v>0</v>
      </c>
      <c r="AQ54" s="234">
        <v>0</v>
      </c>
      <c r="AR54" s="234">
        <v>0</v>
      </c>
      <c r="AS54" s="234">
        <v>0</v>
      </c>
      <c r="AT54" s="234">
        <v>0</v>
      </c>
      <c r="AU54" s="234">
        <v>0</v>
      </c>
      <c r="AV54" s="234">
        <v>0</v>
      </c>
      <c r="AW54" s="234">
        <v>0</v>
      </c>
      <c r="AX54" s="234">
        <v>0</v>
      </c>
      <c r="AY54" s="243"/>
      <c r="AZ54" s="243"/>
    </row>
    <row r="55" spans="1:52" x14ac:dyDescent="0.2">
      <c r="A55" s="243"/>
      <c r="B55" s="243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V55" s="243"/>
      <c r="W55" s="243"/>
      <c r="X55" s="243"/>
      <c r="Y55" s="243"/>
      <c r="Z55" s="234">
        <v>0</v>
      </c>
      <c r="AA55" s="234">
        <v>0</v>
      </c>
      <c r="AB55" s="234">
        <v>0</v>
      </c>
      <c r="AC55" s="234">
        <v>0</v>
      </c>
      <c r="AD55" s="234">
        <v>0</v>
      </c>
      <c r="AE55" s="234">
        <v>0</v>
      </c>
      <c r="AF55" s="234">
        <v>0</v>
      </c>
      <c r="AG55" s="234">
        <v>0</v>
      </c>
      <c r="AH55" s="234">
        <v>0</v>
      </c>
      <c r="AI55" s="234">
        <v>0</v>
      </c>
      <c r="AJ55" s="234">
        <v>0</v>
      </c>
      <c r="AK55" s="234">
        <v>0</v>
      </c>
      <c r="AL55" s="234">
        <v>0</v>
      </c>
      <c r="AM55" s="234">
        <v>0</v>
      </c>
      <c r="AN55" s="234">
        <v>0</v>
      </c>
      <c r="AO55" s="234">
        <v>0</v>
      </c>
      <c r="AP55" s="234">
        <v>0</v>
      </c>
      <c r="AQ55" s="234">
        <v>0</v>
      </c>
      <c r="AR55" s="234">
        <v>0</v>
      </c>
      <c r="AS55" s="234">
        <v>0</v>
      </c>
      <c r="AT55" s="234">
        <v>0</v>
      </c>
      <c r="AU55" s="234">
        <v>0</v>
      </c>
      <c r="AV55" s="234">
        <v>0</v>
      </c>
      <c r="AW55" s="234">
        <v>0</v>
      </c>
      <c r="AX55" s="234">
        <v>0</v>
      </c>
      <c r="AY55" s="243"/>
      <c r="AZ55" s="243"/>
    </row>
    <row r="56" spans="1:52" x14ac:dyDescent="0.2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V56" s="243"/>
      <c r="W56" s="243"/>
      <c r="X56" s="243"/>
      <c r="Y56" s="243"/>
      <c r="Z56" s="234">
        <v>0</v>
      </c>
      <c r="AA56" s="234">
        <v>0</v>
      </c>
      <c r="AB56" s="234">
        <v>0</v>
      </c>
      <c r="AC56" s="234">
        <v>0</v>
      </c>
      <c r="AD56" s="234">
        <v>0</v>
      </c>
      <c r="AE56" s="234">
        <v>0</v>
      </c>
      <c r="AF56" s="234">
        <v>0</v>
      </c>
      <c r="AG56" s="234">
        <v>0</v>
      </c>
      <c r="AH56" s="234">
        <v>0</v>
      </c>
      <c r="AI56" s="234">
        <v>0</v>
      </c>
      <c r="AJ56" s="234">
        <v>0</v>
      </c>
      <c r="AK56" s="234">
        <v>0</v>
      </c>
      <c r="AL56" s="234">
        <v>0</v>
      </c>
      <c r="AM56" s="234">
        <v>0</v>
      </c>
      <c r="AN56" s="234">
        <v>0</v>
      </c>
      <c r="AO56" s="234">
        <v>0</v>
      </c>
      <c r="AP56" s="234">
        <v>0</v>
      </c>
      <c r="AQ56" s="234">
        <v>0</v>
      </c>
      <c r="AR56" s="234">
        <v>0</v>
      </c>
      <c r="AS56" s="234">
        <v>0</v>
      </c>
      <c r="AT56" s="234">
        <v>0</v>
      </c>
      <c r="AU56" s="234">
        <v>0</v>
      </c>
      <c r="AV56" s="234">
        <v>0</v>
      </c>
      <c r="AW56" s="234">
        <v>0</v>
      </c>
      <c r="AX56" s="234">
        <v>0</v>
      </c>
      <c r="AY56" s="243"/>
      <c r="AZ56" s="243"/>
    </row>
    <row r="57" spans="1:52" x14ac:dyDescent="0.2">
      <c r="A57" s="243"/>
      <c r="B57" s="243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V57" s="243"/>
      <c r="W57" s="243"/>
      <c r="X57" s="243"/>
      <c r="Y57" s="243"/>
      <c r="Z57" s="234">
        <v>0</v>
      </c>
      <c r="AA57" s="234">
        <v>0</v>
      </c>
      <c r="AB57" s="234">
        <v>0</v>
      </c>
      <c r="AC57" s="234">
        <v>0</v>
      </c>
      <c r="AD57" s="234">
        <v>0</v>
      </c>
      <c r="AE57" s="234">
        <v>0</v>
      </c>
      <c r="AF57" s="234">
        <v>0</v>
      </c>
      <c r="AG57" s="234">
        <v>0</v>
      </c>
      <c r="AH57" s="234">
        <v>0</v>
      </c>
      <c r="AI57" s="234">
        <v>0</v>
      </c>
      <c r="AJ57" s="234">
        <v>0</v>
      </c>
      <c r="AK57" s="234">
        <v>0</v>
      </c>
      <c r="AL57" s="234">
        <v>0</v>
      </c>
      <c r="AM57" s="234">
        <v>0</v>
      </c>
      <c r="AN57" s="234">
        <v>0</v>
      </c>
      <c r="AO57" s="234">
        <v>0</v>
      </c>
      <c r="AP57" s="234">
        <v>0</v>
      </c>
      <c r="AQ57" s="234">
        <v>0</v>
      </c>
      <c r="AR57" s="234">
        <v>0</v>
      </c>
      <c r="AS57" s="234">
        <v>0</v>
      </c>
      <c r="AT57" s="234">
        <v>0</v>
      </c>
      <c r="AU57" s="234">
        <v>0</v>
      </c>
      <c r="AV57" s="234">
        <v>0</v>
      </c>
      <c r="AW57" s="234">
        <v>0</v>
      </c>
      <c r="AX57" s="234">
        <v>0</v>
      </c>
      <c r="AY57" s="243"/>
      <c r="AZ57" s="243"/>
    </row>
    <row r="58" spans="1:52" x14ac:dyDescent="0.2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V58" s="243"/>
      <c r="W58" s="243"/>
      <c r="X58" s="243"/>
      <c r="Y58" s="243"/>
      <c r="Z58" s="234">
        <v>0</v>
      </c>
      <c r="AA58" s="234">
        <v>0</v>
      </c>
      <c r="AB58" s="234">
        <v>0</v>
      </c>
      <c r="AC58" s="234">
        <v>0</v>
      </c>
      <c r="AD58" s="234">
        <v>0</v>
      </c>
      <c r="AE58" s="234">
        <v>0</v>
      </c>
      <c r="AF58" s="234">
        <v>0</v>
      </c>
      <c r="AG58" s="234">
        <v>0</v>
      </c>
      <c r="AH58" s="234">
        <v>0</v>
      </c>
      <c r="AI58" s="234">
        <v>0</v>
      </c>
      <c r="AJ58" s="234">
        <v>0</v>
      </c>
      <c r="AK58" s="234">
        <v>0</v>
      </c>
      <c r="AL58" s="234">
        <v>0</v>
      </c>
      <c r="AM58" s="234">
        <v>0</v>
      </c>
      <c r="AN58" s="234">
        <v>0</v>
      </c>
      <c r="AO58" s="234">
        <v>0</v>
      </c>
      <c r="AP58" s="234">
        <v>0</v>
      </c>
      <c r="AQ58" s="234">
        <v>0</v>
      </c>
      <c r="AR58" s="234">
        <v>0</v>
      </c>
      <c r="AS58" s="234">
        <v>0</v>
      </c>
      <c r="AT58" s="234">
        <v>0</v>
      </c>
      <c r="AU58" s="234">
        <v>0</v>
      </c>
      <c r="AV58" s="234">
        <v>0</v>
      </c>
      <c r="AW58" s="234">
        <v>0</v>
      </c>
      <c r="AX58" s="234">
        <v>0</v>
      </c>
      <c r="AY58" s="243"/>
      <c r="AZ58" s="243"/>
    </row>
    <row r="59" spans="1:52" x14ac:dyDescent="0.2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V59" s="243"/>
      <c r="W59" s="243"/>
      <c r="X59" s="243"/>
      <c r="Y59" s="243"/>
      <c r="Z59" s="234">
        <v>0</v>
      </c>
      <c r="AA59" s="234">
        <v>0</v>
      </c>
      <c r="AB59" s="234">
        <v>0</v>
      </c>
      <c r="AC59" s="234">
        <v>0</v>
      </c>
      <c r="AD59" s="234">
        <v>0</v>
      </c>
      <c r="AE59" s="234">
        <v>0</v>
      </c>
      <c r="AF59" s="234">
        <v>0</v>
      </c>
      <c r="AG59" s="234">
        <v>0</v>
      </c>
      <c r="AH59" s="234">
        <v>0</v>
      </c>
      <c r="AI59" s="234">
        <v>0</v>
      </c>
      <c r="AJ59" s="234">
        <v>0</v>
      </c>
      <c r="AK59" s="234">
        <v>0</v>
      </c>
      <c r="AL59" s="234">
        <v>0</v>
      </c>
      <c r="AM59" s="234">
        <v>0</v>
      </c>
      <c r="AN59" s="234">
        <v>0</v>
      </c>
      <c r="AO59" s="234">
        <v>0</v>
      </c>
      <c r="AP59" s="234">
        <v>0</v>
      </c>
      <c r="AQ59" s="234">
        <v>0</v>
      </c>
      <c r="AR59" s="234">
        <v>0</v>
      </c>
      <c r="AS59" s="234">
        <v>0</v>
      </c>
      <c r="AT59" s="234">
        <v>0</v>
      </c>
      <c r="AU59" s="234">
        <v>0</v>
      </c>
      <c r="AV59" s="234">
        <v>0</v>
      </c>
      <c r="AW59" s="234">
        <v>0</v>
      </c>
      <c r="AX59" s="234">
        <v>0</v>
      </c>
      <c r="AY59" s="243"/>
      <c r="AZ59" s="243"/>
    </row>
    <row r="60" spans="1:52" x14ac:dyDescent="0.2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34">
        <v>0</v>
      </c>
      <c r="AA60" s="234">
        <v>0</v>
      </c>
      <c r="AB60" s="234">
        <v>0</v>
      </c>
      <c r="AC60" s="234">
        <v>0</v>
      </c>
      <c r="AD60" s="234">
        <v>0</v>
      </c>
      <c r="AE60" s="234">
        <v>0</v>
      </c>
      <c r="AF60" s="234">
        <v>0</v>
      </c>
      <c r="AG60" s="234">
        <v>0</v>
      </c>
      <c r="AH60" s="234">
        <v>0</v>
      </c>
      <c r="AI60" s="234">
        <v>0</v>
      </c>
      <c r="AJ60" s="234">
        <v>0</v>
      </c>
      <c r="AK60" s="234">
        <v>0</v>
      </c>
      <c r="AL60" s="234">
        <v>0</v>
      </c>
      <c r="AM60" s="234">
        <v>0</v>
      </c>
      <c r="AN60" s="234">
        <v>0</v>
      </c>
      <c r="AO60" s="234">
        <v>0</v>
      </c>
      <c r="AP60" s="234">
        <v>0</v>
      </c>
      <c r="AQ60" s="234">
        <v>0</v>
      </c>
      <c r="AR60" s="234">
        <v>0</v>
      </c>
      <c r="AS60" s="234">
        <v>0</v>
      </c>
      <c r="AT60" s="234">
        <v>0</v>
      </c>
      <c r="AU60" s="234">
        <v>0</v>
      </c>
      <c r="AV60" s="234">
        <v>0</v>
      </c>
      <c r="AW60" s="234">
        <v>0</v>
      </c>
      <c r="AX60" s="234">
        <v>0</v>
      </c>
      <c r="AY60" s="243"/>
      <c r="AZ60" s="243"/>
    </row>
    <row r="61" spans="1:52" x14ac:dyDescent="0.2">
      <c r="A61" s="243"/>
      <c r="B61" s="243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34">
        <v>0</v>
      </c>
      <c r="AA61" s="234">
        <v>0</v>
      </c>
      <c r="AB61" s="234">
        <v>0</v>
      </c>
      <c r="AC61" s="234">
        <v>0</v>
      </c>
      <c r="AD61" s="234">
        <v>0</v>
      </c>
      <c r="AE61" s="234">
        <v>0</v>
      </c>
      <c r="AF61" s="234">
        <v>0</v>
      </c>
      <c r="AG61" s="234">
        <v>0</v>
      </c>
      <c r="AH61" s="234">
        <v>0</v>
      </c>
      <c r="AI61" s="234">
        <v>0</v>
      </c>
      <c r="AJ61" s="234">
        <v>0</v>
      </c>
      <c r="AK61" s="234">
        <v>0</v>
      </c>
      <c r="AL61" s="234">
        <v>0</v>
      </c>
      <c r="AM61" s="234">
        <v>0</v>
      </c>
      <c r="AN61" s="234">
        <v>0</v>
      </c>
      <c r="AO61" s="234">
        <v>0</v>
      </c>
      <c r="AP61" s="234">
        <v>0</v>
      </c>
      <c r="AQ61" s="234">
        <v>0</v>
      </c>
      <c r="AR61" s="234">
        <v>0</v>
      </c>
      <c r="AS61" s="234">
        <v>0</v>
      </c>
      <c r="AT61" s="234">
        <v>0</v>
      </c>
      <c r="AU61" s="234">
        <v>0</v>
      </c>
      <c r="AV61" s="234">
        <v>0</v>
      </c>
      <c r="AW61" s="234">
        <v>0</v>
      </c>
      <c r="AX61" s="234">
        <v>0</v>
      </c>
      <c r="AY61" s="243"/>
      <c r="AZ61" s="243"/>
    </row>
    <row r="62" spans="1:52" x14ac:dyDescent="0.2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34">
        <v>0</v>
      </c>
      <c r="AA62" s="234">
        <v>0</v>
      </c>
      <c r="AB62" s="234">
        <v>0</v>
      </c>
      <c r="AC62" s="234">
        <v>0</v>
      </c>
      <c r="AD62" s="234">
        <v>0</v>
      </c>
      <c r="AE62" s="234">
        <v>0</v>
      </c>
      <c r="AF62" s="234">
        <v>0</v>
      </c>
      <c r="AG62" s="234">
        <v>0</v>
      </c>
      <c r="AH62" s="234">
        <v>0</v>
      </c>
      <c r="AI62" s="234">
        <v>0</v>
      </c>
      <c r="AJ62" s="234">
        <v>0</v>
      </c>
      <c r="AK62" s="234">
        <v>0</v>
      </c>
      <c r="AL62" s="234">
        <v>0</v>
      </c>
      <c r="AM62" s="234">
        <v>0</v>
      </c>
      <c r="AN62" s="234">
        <v>0</v>
      </c>
      <c r="AO62" s="234">
        <v>0</v>
      </c>
      <c r="AP62" s="234">
        <v>0</v>
      </c>
      <c r="AQ62" s="234">
        <v>0</v>
      </c>
      <c r="AR62" s="234">
        <v>0</v>
      </c>
      <c r="AS62" s="234">
        <v>0</v>
      </c>
      <c r="AT62" s="234">
        <v>0</v>
      </c>
      <c r="AU62" s="234">
        <v>0</v>
      </c>
      <c r="AV62" s="234">
        <v>0</v>
      </c>
      <c r="AW62" s="234">
        <v>0</v>
      </c>
      <c r="AX62" s="234">
        <v>0</v>
      </c>
      <c r="AY62" s="243"/>
      <c r="AZ62" s="243"/>
    </row>
    <row r="63" spans="1:52" x14ac:dyDescent="0.2">
      <c r="A63" s="243"/>
      <c r="B63" s="243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34">
        <v>0</v>
      </c>
      <c r="AA63" s="234">
        <v>0</v>
      </c>
      <c r="AB63" s="234">
        <v>0</v>
      </c>
      <c r="AC63" s="234">
        <v>0</v>
      </c>
      <c r="AD63" s="234">
        <v>0</v>
      </c>
      <c r="AE63" s="234">
        <v>0</v>
      </c>
      <c r="AF63" s="234">
        <v>0</v>
      </c>
      <c r="AG63" s="234">
        <v>0</v>
      </c>
      <c r="AH63" s="234">
        <v>0</v>
      </c>
      <c r="AI63" s="234">
        <v>0</v>
      </c>
      <c r="AJ63" s="234">
        <v>0</v>
      </c>
      <c r="AK63" s="234">
        <v>0</v>
      </c>
      <c r="AL63" s="234">
        <v>0</v>
      </c>
      <c r="AM63" s="234">
        <v>0</v>
      </c>
      <c r="AN63" s="234">
        <v>0</v>
      </c>
      <c r="AO63" s="234">
        <v>0</v>
      </c>
      <c r="AP63" s="234">
        <v>0</v>
      </c>
      <c r="AQ63" s="234">
        <v>0</v>
      </c>
      <c r="AR63" s="234">
        <v>0</v>
      </c>
      <c r="AS63" s="234">
        <v>0</v>
      </c>
      <c r="AT63" s="234">
        <v>0</v>
      </c>
      <c r="AU63" s="234">
        <v>0</v>
      </c>
      <c r="AV63" s="234">
        <v>0</v>
      </c>
      <c r="AW63" s="234">
        <v>0</v>
      </c>
      <c r="AX63" s="234">
        <v>0</v>
      </c>
      <c r="AY63" s="243"/>
      <c r="AZ63" s="243"/>
    </row>
    <row r="64" spans="1:52" x14ac:dyDescent="0.2">
      <c r="A64" s="243"/>
      <c r="B64" s="243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34">
        <v>0</v>
      </c>
      <c r="AA64" s="234">
        <v>0</v>
      </c>
      <c r="AB64" s="234">
        <v>0</v>
      </c>
      <c r="AC64" s="234">
        <v>0</v>
      </c>
      <c r="AD64" s="234">
        <v>0</v>
      </c>
      <c r="AE64" s="234">
        <v>0</v>
      </c>
      <c r="AF64" s="234">
        <v>0</v>
      </c>
      <c r="AG64" s="234">
        <v>0</v>
      </c>
      <c r="AH64" s="234">
        <v>0</v>
      </c>
      <c r="AI64" s="234">
        <v>0</v>
      </c>
      <c r="AJ64" s="234">
        <v>0</v>
      </c>
      <c r="AK64" s="234">
        <v>0</v>
      </c>
      <c r="AL64" s="234">
        <v>0</v>
      </c>
      <c r="AM64" s="234">
        <v>0</v>
      </c>
      <c r="AN64" s="234">
        <v>0</v>
      </c>
      <c r="AO64" s="234">
        <v>0</v>
      </c>
      <c r="AP64" s="234">
        <v>0</v>
      </c>
      <c r="AQ64" s="234">
        <v>0</v>
      </c>
      <c r="AR64" s="234">
        <v>0</v>
      </c>
      <c r="AS64" s="234">
        <v>0</v>
      </c>
      <c r="AT64" s="234">
        <v>0</v>
      </c>
      <c r="AU64" s="234">
        <v>0</v>
      </c>
      <c r="AV64" s="234">
        <v>0</v>
      </c>
      <c r="AW64" s="234">
        <v>0</v>
      </c>
      <c r="AX64" s="234">
        <v>0</v>
      </c>
      <c r="AY64" s="243"/>
      <c r="AZ64" s="243"/>
    </row>
    <row r="65" spans="1:52" x14ac:dyDescent="0.2">
      <c r="A65" s="243"/>
      <c r="B65" s="243"/>
      <c r="C65" s="243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34">
        <v>0</v>
      </c>
      <c r="AA65" s="234">
        <v>0</v>
      </c>
      <c r="AB65" s="234">
        <v>0</v>
      </c>
      <c r="AC65" s="234">
        <v>0</v>
      </c>
      <c r="AD65" s="234">
        <v>0</v>
      </c>
      <c r="AE65" s="234">
        <v>0</v>
      </c>
      <c r="AF65" s="234">
        <v>0</v>
      </c>
      <c r="AG65" s="234">
        <v>0</v>
      </c>
      <c r="AH65" s="234">
        <v>0</v>
      </c>
      <c r="AI65" s="234">
        <v>0</v>
      </c>
      <c r="AJ65" s="234">
        <v>0</v>
      </c>
      <c r="AK65" s="234">
        <v>0</v>
      </c>
      <c r="AL65" s="234">
        <v>0</v>
      </c>
      <c r="AM65" s="234">
        <v>0</v>
      </c>
      <c r="AN65" s="234">
        <v>0</v>
      </c>
      <c r="AO65" s="234">
        <v>0</v>
      </c>
      <c r="AP65" s="234">
        <v>0</v>
      </c>
      <c r="AQ65" s="234">
        <v>0</v>
      </c>
      <c r="AR65" s="234">
        <v>0</v>
      </c>
      <c r="AS65" s="234">
        <v>0</v>
      </c>
      <c r="AT65" s="234">
        <v>0</v>
      </c>
      <c r="AU65" s="234">
        <v>0</v>
      </c>
      <c r="AV65" s="234">
        <v>0</v>
      </c>
      <c r="AW65" s="234">
        <v>0</v>
      </c>
      <c r="AX65" s="234">
        <v>0</v>
      </c>
      <c r="AY65" s="243"/>
      <c r="AZ65" s="243"/>
    </row>
    <row r="66" spans="1:52" x14ac:dyDescent="0.2">
      <c r="A66" s="243"/>
      <c r="B66" s="243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34">
        <v>0</v>
      </c>
      <c r="AA66" s="234">
        <v>0</v>
      </c>
      <c r="AB66" s="234">
        <v>0</v>
      </c>
      <c r="AC66" s="234">
        <v>0</v>
      </c>
      <c r="AD66" s="234">
        <v>0</v>
      </c>
      <c r="AE66" s="234">
        <v>0</v>
      </c>
      <c r="AF66" s="234">
        <v>0</v>
      </c>
      <c r="AG66" s="234">
        <v>0</v>
      </c>
      <c r="AH66" s="234">
        <v>0</v>
      </c>
      <c r="AI66" s="234">
        <v>0</v>
      </c>
      <c r="AJ66" s="234">
        <v>0</v>
      </c>
      <c r="AK66" s="234">
        <v>0</v>
      </c>
      <c r="AL66" s="234">
        <v>0</v>
      </c>
      <c r="AM66" s="234">
        <v>0</v>
      </c>
      <c r="AN66" s="234">
        <v>0</v>
      </c>
      <c r="AO66" s="234">
        <v>0</v>
      </c>
      <c r="AP66" s="234">
        <v>0</v>
      </c>
      <c r="AQ66" s="234">
        <v>0</v>
      </c>
      <c r="AR66" s="234">
        <v>0</v>
      </c>
      <c r="AS66" s="234">
        <v>0</v>
      </c>
      <c r="AT66" s="234">
        <v>0</v>
      </c>
      <c r="AU66" s="234">
        <v>0</v>
      </c>
      <c r="AV66" s="234">
        <v>0</v>
      </c>
      <c r="AW66" s="234">
        <v>0</v>
      </c>
      <c r="AX66" s="234">
        <v>0</v>
      </c>
      <c r="AY66" s="243"/>
      <c r="AZ66" s="243"/>
    </row>
    <row r="67" spans="1:52" x14ac:dyDescent="0.2">
      <c r="A67" s="243"/>
      <c r="B67" s="243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34">
        <v>0</v>
      </c>
      <c r="AA67" s="234">
        <v>0</v>
      </c>
      <c r="AB67" s="234">
        <v>0</v>
      </c>
      <c r="AC67" s="234">
        <v>0</v>
      </c>
      <c r="AD67" s="234">
        <v>0</v>
      </c>
      <c r="AE67" s="234">
        <v>0</v>
      </c>
      <c r="AF67" s="234">
        <v>0</v>
      </c>
      <c r="AG67" s="234">
        <v>0</v>
      </c>
      <c r="AH67" s="234">
        <v>0</v>
      </c>
      <c r="AI67" s="234">
        <v>0</v>
      </c>
      <c r="AJ67" s="234">
        <v>0</v>
      </c>
      <c r="AK67" s="234">
        <v>0</v>
      </c>
      <c r="AL67" s="234">
        <v>0</v>
      </c>
      <c r="AM67" s="234">
        <v>0</v>
      </c>
      <c r="AN67" s="234">
        <v>0</v>
      </c>
      <c r="AO67" s="234">
        <v>0</v>
      </c>
      <c r="AP67" s="234">
        <v>0</v>
      </c>
      <c r="AQ67" s="234">
        <v>0</v>
      </c>
      <c r="AR67" s="234">
        <v>0</v>
      </c>
      <c r="AS67" s="234">
        <v>0</v>
      </c>
      <c r="AT67" s="234">
        <v>0</v>
      </c>
      <c r="AU67" s="234">
        <v>0</v>
      </c>
      <c r="AV67" s="234">
        <v>0</v>
      </c>
      <c r="AW67" s="234">
        <v>0</v>
      </c>
      <c r="AX67" s="234">
        <v>0</v>
      </c>
      <c r="AY67" s="243"/>
      <c r="AZ67" s="243"/>
    </row>
    <row r="68" spans="1:52" x14ac:dyDescent="0.2">
      <c r="A68" s="243"/>
      <c r="B68" s="243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34">
        <v>0</v>
      </c>
      <c r="AA68" s="234">
        <v>0</v>
      </c>
      <c r="AB68" s="234">
        <v>0</v>
      </c>
      <c r="AC68" s="234">
        <v>0</v>
      </c>
      <c r="AD68" s="234">
        <v>0</v>
      </c>
      <c r="AE68" s="234">
        <v>0</v>
      </c>
      <c r="AF68" s="234">
        <v>0</v>
      </c>
      <c r="AG68" s="234">
        <v>0</v>
      </c>
      <c r="AH68" s="234">
        <v>0</v>
      </c>
      <c r="AI68" s="234">
        <v>0</v>
      </c>
      <c r="AJ68" s="234">
        <v>0</v>
      </c>
      <c r="AK68" s="234">
        <v>0</v>
      </c>
      <c r="AL68" s="234">
        <v>0</v>
      </c>
      <c r="AM68" s="234">
        <v>0</v>
      </c>
      <c r="AN68" s="234">
        <v>0</v>
      </c>
      <c r="AO68" s="234">
        <v>0</v>
      </c>
      <c r="AP68" s="234">
        <v>0</v>
      </c>
      <c r="AQ68" s="234">
        <v>0</v>
      </c>
      <c r="AR68" s="234">
        <v>0</v>
      </c>
      <c r="AS68" s="234">
        <v>0</v>
      </c>
      <c r="AT68" s="234">
        <v>0</v>
      </c>
      <c r="AU68" s="234">
        <v>0</v>
      </c>
      <c r="AV68" s="234">
        <v>0</v>
      </c>
      <c r="AW68" s="234">
        <v>0</v>
      </c>
      <c r="AX68" s="234">
        <v>0</v>
      </c>
      <c r="AY68" s="243"/>
      <c r="AZ68" s="243"/>
    </row>
    <row r="69" spans="1:52" x14ac:dyDescent="0.2">
      <c r="A69" s="243"/>
      <c r="B69" s="243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34">
        <v>0</v>
      </c>
      <c r="AA69" s="234">
        <v>0</v>
      </c>
      <c r="AB69" s="234">
        <v>0</v>
      </c>
      <c r="AC69" s="234">
        <v>0</v>
      </c>
      <c r="AD69" s="234">
        <v>0</v>
      </c>
      <c r="AE69" s="234">
        <v>0</v>
      </c>
      <c r="AF69" s="234">
        <v>0</v>
      </c>
      <c r="AG69" s="234">
        <v>0</v>
      </c>
      <c r="AH69" s="234">
        <v>0</v>
      </c>
      <c r="AI69" s="234">
        <v>0</v>
      </c>
      <c r="AJ69" s="234">
        <v>0</v>
      </c>
      <c r="AK69" s="234">
        <v>0</v>
      </c>
      <c r="AL69" s="234">
        <v>0</v>
      </c>
      <c r="AM69" s="234">
        <v>0</v>
      </c>
      <c r="AN69" s="234">
        <v>0</v>
      </c>
      <c r="AO69" s="234">
        <v>0</v>
      </c>
      <c r="AP69" s="234">
        <v>0</v>
      </c>
      <c r="AQ69" s="234">
        <v>0</v>
      </c>
      <c r="AR69" s="234">
        <v>0</v>
      </c>
      <c r="AS69" s="234">
        <v>0</v>
      </c>
      <c r="AT69" s="234">
        <v>0</v>
      </c>
      <c r="AU69" s="234">
        <v>0</v>
      </c>
      <c r="AV69" s="234">
        <v>0</v>
      </c>
      <c r="AW69" s="234">
        <v>0</v>
      </c>
      <c r="AX69" s="234">
        <v>0</v>
      </c>
      <c r="AY69" s="243"/>
      <c r="AZ69" s="243"/>
    </row>
    <row r="70" spans="1:52" x14ac:dyDescent="0.2">
      <c r="A70" s="243"/>
      <c r="B70" s="243"/>
      <c r="C70" s="243"/>
      <c r="D70" s="243"/>
      <c r="E70" s="243"/>
      <c r="F70" s="243"/>
      <c r="G70" s="243"/>
      <c r="H70" s="243"/>
      <c r="I70" s="243"/>
      <c r="J70" s="243"/>
      <c r="K70" s="243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54">
        <v>0</v>
      </c>
      <c r="AB70" s="243"/>
      <c r="AC70" s="243"/>
      <c r="AD70" s="243"/>
      <c r="AE70" s="243"/>
      <c r="AF70" s="243"/>
      <c r="AG70" s="234">
        <v>572.84249999999997</v>
      </c>
      <c r="AH70" s="234">
        <v>572.84249999999997</v>
      </c>
      <c r="AI70" s="234"/>
      <c r="AJ70" s="234">
        <v>572.84249999999997</v>
      </c>
      <c r="AK70" s="234">
        <v>609.17579999999998</v>
      </c>
      <c r="AL70" s="234">
        <v>573.27919999999995</v>
      </c>
      <c r="AM70" s="234"/>
      <c r="AN70" s="234">
        <v>640.13750000000005</v>
      </c>
      <c r="AO70" s="243"/>
      <c r="AP70" s="243"/>
      <c r="AQ70" s="234">
        <v>609.17579999999998</v>
      </c>
      <c r="AR70" s="243"/>
      <c r="AS70" s="243"/>
      <c r="AT70" s="234">
        <v>572.84249999999997</v>
      </c>
      <c r="AU70" s="234">
        <v>572.84249999999997</v>
      </c>
      <c r="AV70" s="234">
        <v>572.84249999999997</v>
      </c>
      <c r="AW70" s="243"/>
      <c r="AX70" s="243"/>
      <c r="AY70" s="243"/>
      <c r="AZ70" s="243"/>
    </row>
  </sheetData>
  <mergeCells count="4">
    <mergeCell ref="A2:K2"/>
    <mergeCell ref="A4:K4"/>
    <mergeCell ref="A5:C5"/>
    <mergeCell ref="D8:K8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224"/>
  <sheetViews>
    <sheetView tabSelected="1" topLeftCell="A116" zoomScale="65" workbookViewId="0">
      <selection activeCell="A154" sqref="A154"/>
    </sheetView>
  </sheetViews>
  <sheetFormatPr defaultRowHeight="12.75" outlineLevelRow="1" x14ac:dyDescent="0.2"/>
  <cols>
    <col min="1" max="1" width="13.28515625" customWidth="1"/>
    <col min="2" max="2" width="41.140625" customWidth="1"/>
    <col min="3" max="3" width="13.140625" customWidth="1"/>
    <col min="4" max="4" width="13.7109375" customWidth="1"/>
    <col min="5" max="5" width="11.5703125" customWidth="1"/>
    <col min="6" max="6" width="11.7109375" customWidth="1"/>
    <col min="7" max="9" width="10.42578125" customWidth="1"/>
    <col min="10" max="10" width="11.7109375" customWidth="1"/>
    <col min="11" max="11" width="10.42578125" customWidth="1"/>
    <col min="12" max="13" width="11.7109375" customWidth="1"/>
    <col min="14" max="14" width="11.28515625" customWidth="1"/>
    <col min="15" max="15" width="16.42578125" customWidth="1"/>
    <col min="16" max="18" width="11.7109375" customWidth="1"/>
    <col min="19" max="20" width="11.140625" customWidth="1"/>
    <col min="21" max="21" width="10.42578125" customWidth="1"/>
    <col min="22" max="23" width="11.7109375" customWidth="1"/>
    <col min="24" max="24" width="11.28515625" customWidth="1"/>
    <col min="25" max="25" width="11.7109375" customWidth="1"/>
    <col min="26" max="27" width="10.42578125" customWidth="1"/>
  </cols>
  <sheetData>
    <row r="1" spans="1:27" x14ac:dyDescent="0.2">
      <c r="A1" s="288">
        <v>37146</v>
      </c>
      <c r="B1" s="289" t="s">
        <v>236</v>
      </c>
      <c r="D1" s="290" t="s">
        <v>237</v>
      </c>
      <c r="E1" s="290" t="s">
        <v>238</v>
      </c>
      <c r="F1" s="290" t="s">
        <v>239</v>
      </c>
      <c r="G1" s="290" t="s">
        <v>240</v>
      </c>
      <c r="H1" s="290" t="s">
        <v>241</v>
      </c>
      <c r="I1" s="290" t="s">
        <v>242</v>
      </c>
      <c r="J1" s="290" t="s">
        <v>243</v>
      </c>
      <c r="K1" s="290" t="s">
        <v>244</v>
      </c>
      <c r="L1" s="290" t="s">
        <v>245</v>
      </c>
      <c r="M1" s="290" t="s">
        <v>246</v>
      </c>
      <c r="N1" s="290" t="s">
        <v>247</v>
      </c>
      <c r="O1" s="290" t="s">
        <v>248</v>
      </c>
      <c r="P1" s="290" t="s">
        <v>249</v>
      </c>
      <c r="Q1" s="290" t="s">
        <v>250</v>
      </c>
      <c r="R1" s="290" t="s">
        <v>251</v>
      </c>
      <c r="S1" s="290" t="s">
        <v>252</v>
      </c>
      <c r="T1" s="290" t="s">
        <v>253</v>
      </c>
      <c r="U1" s="290" t="s">
        <v>254</v>
      </c>
      <c r="V1" s="290" t="s">
        <v>255</v>
      </c>
      <c r="W1" s="290" t="s">
        <v>256</v>
      </c>
      <c r="X1" s="290" t="s">
        <v>257</v>
      </c>
      <c r="Y1" s="290" t="s">
        <v>258</v>
      </c>
      <c r="Z1" s="290" t="s">
        <v>259</v>
      </c>
      <c r="AA1" s="290" t="s">
        <v>260</v>
      </c>
    </row>
    <row r="3" spans="1:27" x14ac:dyDescent="0.2">
      <c r="B3" s="292" t="s">
        <v>209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A3" s="293"/>
    </row>
    <row r="4" spans="1:27" x14ac:dyDescent="0.2">
      <c r="B4" s="294" t="s">
        <v>261</v>
      </c>
      <c r="C4" s="295">
        <f t="shared" ref="C4:C9" si="0">SUM(D4:AA4)</f>
        <v>0</v>
      </c>
      <c r="D4" s="295">
        <f>MALIN_5_RNDMTN!F15+MALIN_5_RNDMTN!F29</f>
        <v>0</v>
      </c>
      <c r="E4" s="295">
        <f>MALIN_5_RNDMTN!G15+MALIN_5_RNDMTN!G29</f>
        <v>0</v>
      </c>
      <c r="F4" s="295">
        <f>MALIN_5_RNDMTN!H15+MALIN_5_RNDMTN!H29</f>
        <v>0</v>
      </c>
      <c r="G4" s="295">
        <f>MALIN_5_RNDMTN!I15+MALIN_5_RNDMTN!I29</f>
        <v>0</v>
      </c>
      <c r="H4" s="295">
        <f>MALIN_5_RNDMTN!J15+MALIN_5_RNDMTN!J29</f>
        <v>0</v>
      </c>
      <c r="I4" s="295">
        <f>MALIN_5_RNDMTN!K15+MALIN_5_RNDMTN!K29</f>
        <v>0</v>
      </c>
      <c r="J4" s="295">
        <f>MALIN_5_RNDMTN!L15+MALIN_5_RNDMTN!L29</f>
        <v>0</v>
      </c>
      <c r="K4" s="295">
        <f>MALIN_5_RNDMTN!M15+MALIN_5_RNDMTN!M29</f>
        <v>0</v>
      </c>
      <c r="L4" s="295">
        <f>MALIN_5_RNDMTN!N15+MALIN_5_RNDMTN!N29</f>
        <v>0</v>
      </c>
      <c r="M4" s="295">
        <f>MALIN_5_RNDMTN!O15+MALIN_5_RNDMTN!O29</f>
        <v>0</v>
      </c>
      <c r="N4" s="295">
        <f>MALIN_5_RNDMTN!P15+MALIN_5_RNDMTN!P29</f>
        <v>0</v>
      </c>
      <c r="O4" s="295">
        <f>MALIN_5_RNDMTN!Q15+MALIN_5_RNDMTN!Q29</f>
        <v>0</v>
      </c>
      <c r="P4" s="295">
        <f>MALIN_5_RNDMTN!R15+MALIN_5_RNDMTN!R29</f>
        <v>0</v>
      </c>
      <c r="Q4" s="295">
        <f>MALIN_5_RNDMTN!S15+MALIN_5_RNDMTN!S29</f>
        <v>0</v>
      </c>
      <c r="R4" s="295">
        <f>MALIN_5_RNDMTN!T15+MALIN_5_RNDMTN!T29</f>
        <v>0</v>
      </c>
      <c r="S4" s="295">
        <f>MALIN_5_RNDMTN!U15+MALIN_5_RNDMTN!U29</f>
        <v>0</v>
      </c>
      <c r="T4" s="295">
        <f>MALIN_5_RNDMTN!V15+MALIN_5_RNDMTN!V29</f>
        <v>0</v>
      </c>
      <c r="U4" s="295">
        <f>MALIN_5_RNDMTN!W15+MALIN_5_RNDMTN!W29</f>
        <v>0</v>
      </c>
      <c r="V4" s="295">
        <f>MALIN_5_RNDMTN!X15+MALIN_5_RNDMTN!X29</f>
        <v>0</v>
      </c>
      <c r="W4" s="295">
        <f>MALIN_5_RNDMTN!Y15+MALIN_5_RNDMTN!Y29</f>
        <v>0</v>
      </c>
      <c r="X4" s="295">
        <f>MALIN_5_RNDMTN!Z15+MALIN_5_RNDMTN!Z29</f>
        <v>0</v>
      </c>
      <c r="Y4" s="295">
        <f>MALIN_5_RNDMTN!AA15+MALIN_5_RNDMTN!AA29</f>
        <v>0</v>
      </c>
      <c r="Z4" s="295">
        <f>MALIN_5_RNDMTN!AB15+MALIN_5_RNDMTN!AB29</f>
        <v>0</v>
      </c>
      <c r="AA4" s="295">
        <f>MALIN_5_RNDMTN!AC15+MALIN_5_RNDMTN!AC29</f>
        <v>0</v>
      </c>
    </row>
    <row r="5" spans="1:27" x14ac:dyDescent="0.2">
      <c r="B5" s="294" t="s">
        <v>262</v>
      </c>
      <c r="C5" s="295">
        <f t="shared" si="0"/>
        <v>0</v>
      </c>
      <c r="D5" s="295">
        <f>-MALIN_5_RNDMTN!F29</f>
        <v>0</v>
      </c>
      <c r="E5" s="295">
        <f>-MALIN_5_RNDMTN!G29</f>
        <v>0</v>
      </c>
      <c r="F5" s="295">
        <f>-MALIN_5_RNDMTN!H29</f>
        <v>0</v>
      </c>
      <c r="G5" s="295">
        <f>-MALIN_5_RNDMTN!I29</f>
        <v>0</v>
      </c>
      <c r="H5" s="295">
        <f>-MALIN_5_RNDMTN!J29</f>
        <v>0</v>
      </c>
      <c r="I5" s="295">
        <f>-MALIN_5_RNDMTN!K29</f>
        <v>0</v>
      </c>
      <c r="J5" s="295">
        <f>-MALIN_5_RNDMTN!L29</f>
        <v>0</v>
      </c>
      <c r="K5" s="295">
        <f>-MALIN_5_RNDMTN!M29</f>
        <v>0</v>
      </c>
      <c r="L5" s="295">
        <f>-MALIN_5_RNDMTN!N29</f>
        <v>0</v>
      </c>
      <c r="M5" s="295">
        <f>-MALIN_5_RNDMTN!O29</f>
        <v>0</v>
      </c>
      <c r="N5" s="295">
        <f>-MALIN_5_RNDMTN!P29</f>
        <v>0</v>
      </c>
      <c r="O5" s="295">
        <f>-MALIN_5_RNDMTN!Q29</f>
        <v>0</v>
      </c>
      <c r="P5" s="295">
        <f>-MALIN_5_RNDMTN!R29</f>
        <v>0</v>
      </c>
      <c r="Q5" s="295">
        <f>-MALIN_5_RNDMTN!S29</f>
        <v>0</v>
      </c>
      <c r="R5" s="295">
        <f>-MALIN_5_RNDMTN!T29</f>
        <v>0</v>
      </c>
      <c r="S5" s="295">
        <f>-MALIN_5_RNDMTN!U29</f>
        <v>0</v>
      </c>
      <c r="T5" s="295">
        <f>-MALIN_5_RNDMTN!V29</f>
        <v>0</v>
      </c>
      <c r="U5" s="295">
        <f>-MALIN_5_RNDMTN!W29</f>
        <v>0</v>
      </c>
      <c r="V5" s="295">
        <f>-MALIN_5_RNDMTN!X29</f>
        <v>0</v>
      </c>
      <c r="W5" s="295">
        <f>-MALIN_5_RNDMTN!Y29</f>
        <v>0</v>
      </c>
      <c r="X5" s="295">
        <f>-MALIN_5_RNDMTN!Z29</f>
        <v>0</v>
      </c>
      <c r="Y5" s="295">
        <f>-MALIN_5_RNDMTN!AA29</f>
        <v>0</v>
      </c>
      <c r="Z5" s="295">
        <f>-MALIN_5_RNDMTN!AB29</f>
        <v>0</v>
      </c>
      <c r="AA5" s="295">
        <f>-MALIN_5_RNDMTN!AC29</f>
        <v>0</v>
      </c>
    </row>
    <row r="6" spans="1:27" x14ac:dyDescent="0.2">
      <c r="B6" s="294" t="s">
        <v>263</v>
      </c>
      <c r="C6" s="295">
        <f t="shared" si="0"/>
        <v>0</v>
      </c>
      <c r="D6" s="296">
        <v>0</v>
      </c>
      <c r="E6" s="296">
        <v>0</v>
      </c>
      <c r="F6" s="296">
        <v>0</v>
      </c>
      <c r="G6" s="296">
        <v>0</v>
      </c>
      <c r="H6" s="296">
        <v>0</v>
      </c>
      <c r="I6" s="296">
        <v>0</v>
      </c>
      <c r="J6" s="296">
        <v>0</v>
      </c>
      <c r="K6" s="296">
        <v>0</v>
      </c>
      <c r="L6" s="296">
        <v>0</v>
      </c>
      <c r="M6" s="296">
        <v>0</v>
      </c>
      <c r="N6" s="296">
        <v>0</v>
      </c>
      <c r="O6" s="296">
        <v>0</v>
      </c>
      <c r="P6" s="296">
        <v>0</v>
      </c>
      <c r="Q6" s="296">
        <v>0</v>
      </c>
      <c r="R6" s="296">
        <v>0</v>
      </c>
      <c r="S6" s="296">
        <v>0</v>
      </c>
      <c r="T6" s="296">
        <v>0</v>
      </c>
      <c r="U6" s="296">
        <v>0</v>
      </c>
      <c r="V6" s="296">
        <v>0</v>
      </c>
      <c r="W6" s="296">
        <v>0</v>
      </c>
      <c r="X6" s="296">
        <v>0</v>
      </c>
      <c r="Y6" s="296">
        <v>0</v>
      </c>
      <c r="Z6" s="296">
        <v>0</v>
      </c>
      <c r="AA6" s="296">
        <v>0</v>
      </c>
    </row>
    <row r="7" spans="1:27" x14ac:dyDescent="0.2">
      <c r="B7" s="294" t="s">
        <v>264</v>
      </c>
      <c r="C7" s="295">
        <f t="shared" si="0"/>
        <v>0</v>
      </c>
      <c r="D7" s="295">
        <v>0</v>
      </c>
      <c r="E7" s="295">
        <v>0</v>
      </c>
      <c r="F7" s="295">
        <v>0</v>
      </c>
      <c r="G7" s="295">
        <v>0</v>
      </c>
      <c r="H7" s="295">
        <v>0</v>
      </c>
      <c r="I7" s="295">
        <v>0</v>
      </c>
      <c r="J7" s="295">
        <v>0</v>
      </c>
      <c r="K7" s="295">
        <v>0</v>
      </c>
      <c r="L7" s="295">
        <v>0</v>
      </c>
      <c r="M7" s="295">
        <v>0</v>
      </c>
      <c r="N7" s="295">
        <v>0</v>
      </c>
      <c r="O7" s="295">
        <v>0</v>
      </c>
      <c r="P7" s="295">
        <v>0</v>
      </c>
      <c r="Q7" s="295">
        <v>0</v>
      </c>
      <c r="R7" s="295">
        <v>0</v>
      </c>
      <c r="S7" s="295">
        <v>0</v>
      </c>
      <c r="T7" s="295">
        <v>0</v>
      </c>
      <c r="U7" s="295">
        <v>0</v>
      </c>
      <c r="V7" s="295">
        <v>0</v>
      </c>
      <c r="W7" s="295">
        <v>0</v>
      </c>
      <c r="X7" s="295">
        <v>0</v>
      </c>
      <c r="Y7" s="295">
        <v>0</v>
      </c>
      <c r="Z7" s="295">
        <v>0</v>
      </c>
      <c r="AA7" s="295">
        <v>0</v>
      </c>
    </row>
    <row r="8" spans="1:27" x14ac:dyDescent="0.2">
      <c r="B8" s="294" t="s">
        <v>265</v>
      </c>
      <c r="C8" s="295">
        <f t="shared" si="0"/>
        <v>0</v>
      </c>
      <c r="D8" s="295">
        <f>-MALIN_5_RNDMTN!F15</f>
        <v>0</v>
      </c>
      <c r="E8" s="295">
        <f>-MALIN_5_RNDMTN!G15</f>
        <v>0</v>
      </c>
      <c r="F8" s="295">
        <f>-MALIN_5_RNDMTN!H15</f>
        <v>0</v>
      </c>
      <c r="G8" s="295">
        <f>-MALIN_5_RNDMTN!I15</f>
        <v>0</v>
      </c>
      <c r="H8" s="295">
        <f>-MALIN_5_RNDMTN!J15</f>
        <v>0</v>
      </c>
      <c r="I8" s="295">
        <f>-MALIN_5_RNDMTN!K15</f>
        <v>0</v>
      </c>
      <c r="J8" s="295">
        <f>-MALIN_5_RNDMTN!L15</f>
        <v>0</v>
      </c>
      <c r="K8" s="295">
        <f>-MALIN_5_RNDMTN!M15</f>
        <v>0</v>
      </c>
      <c r="L8" s="295">
        <f>-MALIN_5_RNDMTN!N15</f>
        <v>0</v>
      </c>
      <c r="M8" s="295">
        <f>-MALIN_5_RNDMTN!O15</f>
        <v>0</v>
      </c>
      <c r="N8" s="295">
        <f>-MALIN_5_RNDMTN!P15</f>
        <v>0</v>
      </c>
      <c r="O8" s="295">
        <f>-MALIN_5_RNDMTN!Q15</f>
        <v>0</v>
      </c>
      <c r="P8" s="295">
        <f>-MALIN_5_RNDMTN!R15</f>
        <v>0</v>
      </c>
      <c r="Q8" s="295">
        <f>-MALIN_5_RNDMTN!S15</f>
        <v>0</v>
      </c>
      <c r="R8" s="295">
        <f>-MALIN_5_RNDMTN!T15</f>
        <v>0</v>
      </c>
      <c r="S8" s="295">
        <f>-MALIN_5_RNDMTN!U15</f>
        <v>0</v>
      </c>
      <c r="T8" s="295">
        <f>-MALIN_5_RNDMTN!V15</f>
        <v>0</v>
      </c>
      <c r="U8" s="295">
        <f>-MALIN_5_RNDMTN!W15</f>
        <v>0</v>
      </c>
      <c r="V8" s="295">
        <f>-MALIN_5_RNDMTN!X15</f>
        <v>0</v>
      </c>
      <c r="W8" s="295">
        <f>-MALIN_5_RNDMTN!Y15</f>
        <v>0</v>
      </c>
      <c r="X8" s="295">
        <f>-MALIN_5_RNDMTN!Z15</f>
        <v>0</v>
      </c>
      <c r="Y8" s="295">
        <f>-MALIN_5_RNDMTN!AA15</f>
        <v>0</v>
      </c>
      <c r="Z8" s="295">
        <f>-MALIN_5_RNDMTN!AB15</f>
        <v>0</v>
      </c>
      <c r="AA8" s="295">
        <f>-MALIN_5_RNDMTN!AC15</f>
        <v>0</v>
      </c>
    </row>
    <row r="9" spans="1:27" x14ac:dyDescent="0.2">
      <c r="B9" s="294" t="s">
        <v>266</v>
      </c>
      <c r="C9" s="295">
        <f t="shared" si="0"/>
        <v>0</v>
      </c>
      <c r="D9" s="295">
        <f t="shared" ref="D9:AA9" si="1">SUM(D4:D8)</f>
        <v>0</v>
      </c>
      <c r="E9" s="295">
        <f t="shared" si="1"/>
        <v>0</v>
      </c>
      <c r="F9" s="295">
        <f t="shared" si="1"/>
        <v>0</v>
      </c>
      <c r="G9" s="295">
        <f t="shared" si="1"/>
        <v>0</v>
      </c>
      <c r="H9" s="295">
        <f t="shared" si="1"/>
        <v>0</v>
      </c>
      <c r="I9" s="295">
        <f t="shared" si="1"/>
        <v>0</v>
      </c>
      <c r="J9" s="295">
        <f t="shared" si="1"/>
        <v>0</v>
      </c>
      <c r="K9" s="295">
        <f t="shared" si="1"/>
        <v>0</v>
      </c>
      <c r="L9" s="295">
        <f t="shared" si="1"/>
        <v>0</v>
      </c>
      <c r="M9" s="295">
        <f t="shared" si="1"/>
        <v>0</v>
      </c>
      <c r="N9" s="295">
        <f t="shared" si="1"/>
        <v>0</v>
      </c>
      <c r="O9" s="295">
        <f t="shared" si="1"/>
        <v>0</v>
      </c>
      <c r="P9" s="295">
        <f t="shared" si="1"/>
        <v>0</v>
      </c>
      <c r="Q9" s="295">
        <f t="shared" si="1"/>
        <v>0</v>
      </c>
      <c r="R9" s="295">
        <f t="shared" si="1"/>
        <v>0</v>
      </c>
      <c r="S9" s="295">
        <f t="shared" si="1"/>
        <v>0</v>
      </c>
      <c r="T9" s="295">
        <f t="shared" si="1"/>
        <v>0</v>
      </c>
      <c r="U9" s="295">
        <f t="shared" si="1"/>
        <v>0</v>
      </c>
      <c r="V9" s="295">
        <f t="shared" si="1"/>
        <v>0</v>
      </c>
      <c r="W9" s="295">
        <f t="shared" si="1"/>
        <v>0</v>
      </c>
      <c r="X9" s="295">
        <f t="shared" si="1"/>
        <v>0</v>
      </c>
      <c r="Y9" s="295">
        <f t="shared" si="1"/>
        <v>0</v>
      </c>
      <c r="Z9" s="295">
        <f t="shared" si="1"/>
        <v>0</v>
      </c>
      <c r="AA9" s="295">
        <f t="shared" si="1"/>
        <v>0</v>
      </c>
    </row>
    <row r="10" spans="1:27" x14ac:dyDescent="0.2">
      <c r="B10" s="1"/>
      <c r="C10" s="298"/>
      <c r="D10" s="298"/>
      <c r="E10" s="298"/>
      <c r="F10" s="298"/>
      <c r="G10" s="298"/>
      <c r="H10" s="298"/>
      <c r="I10" s="298"/>
      <c r="J10" s="298"/>
      <c r="K10" s="298"/>
      <c r="L10" s="298"/>
      <c r="M10" s="298"/>
      <c r="N10" s="298"/>
      <c r="O10" s="298"/>
      <c r="P10" s="298"/>
      <c r="Q10" s="298"/>
      <c r="R10" s="298"/>
      <c r="S10" s="298"/>
      <c r="T10" s="298"/>
      <c r="U10" s="298"/>
      <c r="V10" s="298"/>
      <c r="W10" s="298"/>
      <c r="X10" s="298"/>
      <c r="Y10" s="298"/>
      <c r="Z10" s="298"/>
      <c r="AA10" s="298"/>
    </row>
    <row r="11" spans="1:27" x14ac:dyDescent="0.2">
      <c r="B11" s="1"/>
      <c r="C11" s="298"/>
      <c r="D11" s="298" t="b">
        <f t="shared" ref="D11:AA11" si="2">AND(D4=0,D6=0,D7=0,D8=0)</f>
        <v>1</v>
      </c>
      <c r="E11" s="298" t="b">
        <f t="shared" si="2"/>
        <v>1</v>
      </c>
      <c r="F11" s="298" t="b">
        <f t="shared" si="2"/>
        <v>1</v>
      </c>
      <c r="G11" s="298" t="b">
        <f t="shared" si="2"/>
        <v>1</v>
      </c>
      <c r="H11" s="298" t="b">
        <f t="shared" si="2"/>
        <v>1</v>
      </c>
      <c r="I11" s="298" t="b">
        <f t="shared" si="2"/>
        <v>1</v>
      </c>
      <c r="J11" s="298" t="b">
        <f t="shared" si="2"/>
        <v>1</v>
      </c>
      <c r="K11" s="298" t="b">
        <f t="shared" si="2"/>
        <v>1</v>
      </c>
      <c r="L11" s="298" t="b">
        <f t="shared" si="2"/>
        <v>1</v>
      </c>
      <c r="M11" s="298" t="b">
        <f t="shared" si="2"/>
        <v>1</v>
      </c>
      <c r="N11" s="298" t="b">
        <f t="shared" si="2"/>
        <v>1</v>
      </c>
      <c r="O11" s="298" t="b">
        <f t="shared" si="2"/>
        <v>1</v>
      </c>
      <c r="P11" s="298" t="b">
        <f t="shared" si="2"/>
        <v>1</v>
      </c>
      <c r="Q11" s="298" t="b">
        <f t="shared" si="2"/>
        <v>1</v>
      </c>
      <c r="R11" s="298" t="b">
        <f t="shared" si="2"/>
        <v>1</v>
      </c>
      <c r="S11" s="298" t="b">
        <f t="shared" si="2"/>
        <v>1</v>
      </c>
      <c r="T11" s="298" t="b">
        <f t="shared" si="2"/>
        <v>1</v>
      </c>
      <c r="U11" s="298" t="b">
        <f t="shared" si="2"/>
        <v>1</v>
      </c>
      <c r="V11" s="298" t="b">
        <f t="shared" si="2"/>
        <v>1</v>
      </c>
      <c r="W11" s="298" t="b">
        <f t="shared" si="2"/>
        <v>1</v>
      </c>
      <c r="X11" s="298" t="b">
        <f t="shared" si="2"/>
        <v>1</v>
      </c>
      <c r="Y11" s="298" t="b">
        <f t="shared" si="2"/>
        <v>1</v>
      </c>
      <c r="Z11" s="298" t="b">
        <f t="shared" si="2"/>
        <v>1</v>
      </c>
      <c r="AA11" s="298" t="b">
        <f t="shared" si="2"/>
        <v>1</v>
      </c>
    </row>
    <row r="12" spans="1:27" x14ac:dyDescent="0.2">
      <c r="B12" s="291" t="s">
        <v>267</v>
      </c>
      <c r="C12" s="299"/>
      <c r="D12" s="299"/>
      <c r="E12" s="299"/>
      <c r="F12" s="299"/>
      <c r="G12" s="299"/>
      <c r="H12" s="299"/>
      <c r="I12" s="299"/>
      <c r="J12" s="299"/>
      <c r="K12" s="299"/>
      <c r="L12" s="299"/>
      <c r="M12" s="299"/>
      <c r="N12" s="299"/>
      <c r="O12" s="299"/>
      <c r="P12" s="299"/>
      <c r="Q12" s="299"/>
      <c r="R12" s="299"/>
      <c r="S12" s="299"/>
      <c r="T12" s="299"/>
      <c r="U12" s="299"/>
      <c r="V12" s="299"/>
      <c r="W12" s="299"/>
      <c r="X12" s="299"/>
      <c r="Y12" s="299"/>
      <c r="Z12" s="299"/>
      <c r="AA12" s="299"/>
    </row>
    <row r="13" spans="1:27" x14ac:dyDescent="0.2">
      <c r="B13" s="300" t="s">
        <v>261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298"/>
      <c r="X13" s="298"/>
      <c r="Y13" s="298"/>
      <c r="Z13" s="298"/>
      <c r="AA13" s="298"/>
    </row>
    <row r="14" spans="1:27" s="24" customFormat="1" x14ac:dyDescent="0.2">
      <c r="A14" s="36"/>
      <c r="B14" s="36" t="s">
        <v>262</v>
      </c>
      <c r="C14" s="301"/>
      <c r="D14" s="302"/>
      <c r="E14" s="302"/>
      <c r="F14" s="302"/>
      <c r="G14" s="302"/>
      <c r="H14" s="302"/>
      <c r="I14" s="302"/>
      <c r="J14" s="302"/>
      <c r="K14" s="302"/>
      <c r="L14" s="302"/>
      <c r="M14" s="302"/>
      <c r="N14" s="302"/>
      <c r="O14" s="302"/>
      <c r="P14" s="302"/>
      <c r="Q14" s="302"/>
      <c r="R14" s="302"/>
      <c r="S14" s="302"/>
      <c r="T14" s="302"/>
      <c r="U14" s="302"/>
      <c r="V14" s="302"/>
      <c r="W14" s="302"/>
      <c r="X14" s="302"/>
      <c r="Y14" s="302"/>
      <c r="Z14" s="302"/>
      <c r="AA14" s="302"/>
    </row>
    <row r="15" spans="1:27" x14ac:dyDescent="0.2">
      <c r="B15" t="s">
        <v>263</v>
      </c>
      <c r="C15" s="301"/>
      <c r="D15" s="303"/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</row>
    <row r="16" spans="1:27" x14ac:dyDescent="0.2">
      <c r="B16" t="s">
        <v>264</v>
      </c>
      <c r="C16" s="301"/>
      <c r="D16" s="303"/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</row>
    <row r="17" spans="1:27" x14ac:dyDescent="0.2">
      <c r="B17" t="s">
        <v>265</v>
      </c>
      <c r="C17" s="301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</row>
    <row r="18" spans="1:27" x14ac:dyDescent="0.2">
      <c r="B18" s="1" t="s">
        <v>268</v>
      </c>
      <c r="C18" s="298"/>
      <c r="D18" s="298"/>
      <c r="E18" s="298"/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</row>
    <row r="19" spans="1:27" x14ac:dyDescent="0.2">
      <c r="B19" s="1"/>
      <c r="C19" s="298"/>
      <c r="D19" s="298"/>
      <c r="E19" s="298"/>
      <c r="F19" s="298"/>
      <c r="G19" s="298"/>
      <c r="H19" s="298"/>
      <c r="I19" s="298"/>
      <c r="J19" s="298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8"/>
      <c r="Z19" s="298"/>
      <c r="AA19" s="298"/>
    </row>
    <row r="20" spans="1:27" x14ac:dyDescent="0.2">
      <c r="B20" s="1"/>
      <c r="C20" s="298"/>
      <c r="D20" s="298" t="b">
        <f t="shared" ref="D20:AA20" si="3">AND(D13=0,D15=0,D16=0,D17=0)</f>
        <v>1</v>
      </c>
      <c r="E20" s="298" t="b">
        <f t="shared" si="3"/>
        <v>1</v>
      </c>
      <c r="F20" s="298" t="b">
        <f t="shared" si="3"/>
        <v>1</v>
      </c>
      <c r="G20" s="298" t="b">
        <f t="shared" si="3"/>
        <v>1</v>
      </c>
      <c r="H20" s="298" t="b">
        <f t="shared" si="3"/>
        <v>1</v>
      </c>
      <c r="I20" s="298" t="b">
        <f t="shared" si="3"/>
        <v>1</v>
      </c>
      <c r="J20" s="298" t="b">
        <f t="shared" si="3"/>
        <v>1</v>
      </c>
      <c r="K20" s="298" t="b">
        <f t="shared" si="3"/>
        <v>1</v>
      </c>
      <c r="L20" s="298" t="b">
        <f t="shared" si="3"/>
        <v>1</v>
      </c>
      <c r="M20" s="298" t="b">
        <f t="shared" si="3"/>
        <v>1</v>
      </c>
      <c r="N20" s="298" t="b">
        <f t="shared" si="3"/>
        <v>1</v>
      </c>
      <c r="O20" s="298" t="b">
        <f t="shared" si="3"/>
        <v>1</v>
      </c>
      <c r="P20" s="298" t="b">
        <f t="shared" si="3"/>
        <v>1</v>
      </c>
      <c r="Q20" s="298" t="b">
        <f t="shared" si="3"/>
        <v>1</v>
      </c>
      <c r="R20" s="298" t="b">
        <f t="shared" si="3"/>
        <v>1</v>
      </c>
      <c r="S20" s="298" t="b">
        <f t="shared" si="3"/>
        <v>1</v>
      </c>
      <c r="T20" s="298" t="b">
        <f t="shared" si="3"/>
        <v>1</v>
      </c>
      <c r="U20" s="298" t="b">
        <f t="shared" si="3"/>
        <v>1</v>
      </c>
      <c r="V20" s="298" t="b">
        <f t="shared" si="3"/>
        <v>1</v>
      </c>
      <c r="W20" s="298" t="b">
        <f t="shared" si="3"/>
        <v>1</v>
      </c>
      <c r="X20" s="298" t="b">
        <f t="shared" si="3"/>
        <v>1</v>
      </c>
      <c r="Y20" s="298" t="b">
        <f t="shared" si="3"/>
        <v>1</v>
      </c>
      <c r="Z20" s="298" t="b">
        <f t="shared" si="3"/>
        <v>1</v>
      </c>
      <c r="AA20" s="298" t="b">
        <f t="shared" si="3"/>
        <v>1</v>
      </c>
    </row>
    <row r="21" spans="1:27" x14ac:dyDescent="0.2">
      <c r="B21" s="291" t="s">
        <v>269</v>
      </c>
      <c r="C21" s="299"/>
      <c r="D21" s="299"/>
      <c r="E21" s="299"/>
      <c r="F21" s="299"/>
      <c r="G21" s="299"/>
      <c r="H21" s="299"/>
      <c r="I21" s="299"/>
      <c r="J21" s="299"/>
      <c r="K21" s="299"/>
      <c r="L21" s="299"/>
      <c r="M21" s="299"/>
      <c r="N21" s="299"/>
      <c r="O21" s="299"/>
      <c r="P21" s="299"/>
      <c r="Q21" s="299"/>
      <c r="R21" s="299"/>
      <c r="S21" s="299"/>
      <c r="T21" s="299"/>
      <c r="U21" s="299"/>
      <c r="V21" s="299"/>
      <c r="W21" s="299"/>
      <c r="X21" s="299"/>
      <c r="Y21" s="299"/>
      <c r="Z21" s="299"/>
      <c r="AA21" s="299"/>
    </row>
    <row r="22" spans="1:27" x14ac:dyDescent="0.2">
      <c r="B22" s="300" t="s">
        <v>261</v>
      </c>
      <c r="C22" s="298"/>
      <c r="D22" s="298"/>
      <c r="E22" s="298"/>
      <c r="F22" s="298"/>
      <c r="G22" s="298"/>
      <c r="H22" s="298"/>
      <c r="I22" s="298"/>
      <c r="J22" s="298"/>
      <c r="K22" s="298"/>
      <c r="L22" s="298"/>
      <c r="M22" s="298"/>
      <c r="N22" s="298"/>
      <c r="O22" s="298"/>
      <c r="P22" s="298"/>
      <c r="Q22" s="298"/>
      <c r="R22" s="298"/>
      <c r="S22" s="298"/>
      <c r="T22" s="298"/>
      <c r="U22" s="298"/>
      <c r="V22" s="298"/>
      <c r="W22" s="298"/>
      <c r="X22" s="298"/>
      <c r="Y22" s="298"/>
      <c r="Z22" s="298"/>
      <c r="AA22" s="298"/>
    </row>
    <row r="23" spans="1:27" s="24" customFormat="1" x14ac:dyDescent="0.2">
      <c r="A23" s="36"/>
      <c r="B23" s="36" t="s">
        <v>262</v>
      </c>
      <c r="C23" s="301"/>
      <c r="D23" s="302"/>
      <c r="E23" s="302"/>
      <c r="F23" s="302"/>
      <c r="G23" s="302"/>
      <c r="H23" s="302"/>
      <c r="I23" s="302"/>
      <c r="J23" s="302"/>
      <c r="K23" s="302"/>
      <c r="L23" s="302"/>
      <c r="M23" s="302"/>
      <c r="N23" s="302"/>
      <c r="O23" s="302"/>
      <c r="P23" s="302"/>
      <c r="Q23" s="302"/>
      <c r="R23" s="302"/>
      <c r="S23" s="302"/>
      <c r="T23" s="302"/>
      <c r="U23" s="302"/>
      <c r="V23" s="302"/>
      <c r="W23" s="302"/>
      <c r="X23" s="302"/>
      <c r="Y23" s="302"/>
      <c r="Z23" s="302"/>
      <c r="AA23" s="302"/>
    </row>
    <row r="24" spans="1:27" x14ac:dyDescent="0.2">
      <c r="B24" t="s">
        <v>263</v>
      </c>
      <c r="C24" s="301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  <c r="AA24" s="303"/>
    </row>
    <row r="25" spans="1:27" x14ac:dyDescent="0.2">
      <c r="B25" t="s">
        <v>264</v>
      </c>
      <c r="C25" s="301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</row>
    <row r="26" spans="1:27" x14ac:dyDescent="0.2">
      <c r="B26" t="s">
        <v>265</v>
      </c>
      <c r="C26" s="301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</row>
    <row r="27" spans="1:27" x14ac:dyDescent="0.2">
      <c r="B27" s="1" t="s">
        <v>269</v>
      </c>
      <c r="C27" s="298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  <c r="O27" s="298"/>
      <c r="P27" s="298"/>
      <c r="Q27" s="298"/>
      <c r="R27" s="298"/>
      <c r="S27" s="298"/>
      <c r="T27" s="298"/>
      <c r="U27" s="298"/>
      <c r="V27" s="298"/>
      <c r="W27" s="298"/>
      <c r="X27" s="298"/>
      <c r="Y27" s="298"/>
      <c r="Z27" s="298"/>
      <c r="AA27" s="298"/>
    </row>
    <row r="28" spans="1:27" x14ac:dyDescent="0.2">
      <c r="B28" s="1"/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8"/>
      <c r="Z28" s="298"/>
      <c r="AA28" s="298"/>
    </row>
    <row r="29" spans="1:27" x14ac:dyDescent="0.2">
      <c r="B29" s="1"/>
      <c r="C29" s="298"/>
      <c r="D29" s="298" t="b">
        <f t="shared" ref="D29:AA29" si="4">AND(D22=0,D24=0,D25=0,D26=0)</f>
        <v>1</v>
      </c>
      <c r="E29" s="298" t="b">
        <f t="shared" si="4"/>
        <v>1</v>
      </c>
      <c r="F29" s="298" t="b">
        <f t="shared" si="4"/>
        <v>1</v>
      </c>
      <c r="G29" s="298" t="b">
        <f t="shared" si="4"/>
        <v>1</v>
      </c>
      <c r="H29" s="298" t="b">
        <f t="shared" si="4"/>
        <v>1</v>
      </c>
      <c r="I29" s="298" t="b">
        <f t="shared" si="4"/>
        <v>1</v>
      </c>
      <c r="J29" s="298" t="b">
        <f t="shared" si="4"/>
        <v>1</v>
      </c>
      <c r="K29" s="298" t="b">
        <f t="shared" si="4"/>
        <v>1</v>
      </c>
      <c r="L29" s="298" t="b">
        <f t="shared" si="4"/>
        <v>1</v>
      </c>
      <c r="M29" s="298" t="b">
        <f t="shared" si="4"/>
        <v>1</v>
      </c>
      <c r="N29" s="298" t="b">
        <f t="shared" si="4"/>
        <v>1</v>
      </c>
      <c r="O29" s="298" t="b">
        <f t="shared" si="4"/>
        <v>1</v>
      </c>
      <c r="P29" s="298" t="b">
        <f t="shared" si="4"/>
        <v>1</v>
      </c>
      <c r="Q29" s="298" t="b">
        <f t="shared" si="4"/>
        <v>1</v>
      </c>
      <c r="R29" s="298" t="b">
        <f t="shared" si="4"/>
        <v>1</v>
      </c>
      <c r="S29" s="298" t="b">
        <f t="shared" si="4"/>
        <v>1</v>
      </c>
      <c r="T29" s="298" t="b">
        <f t="shared" si="4"/>
        <v>1</v>
      </c>
      <c r="U29" s="298" t="b">
        <f t="shared" si="4"/>
        <v>1</v>
      </c>
      <c r="V29" s="298" t="b">
        <f t="shared" si="4"/>
        <v>1</v>
      </c>
      <c r="W29" s="298" t="b">
        <f t="shared" si="4"/>
        <v>1</v>
      </c>
      <c r="X29" s="298" t="b">
        <f t="shared" si="4"/>
        <v>1</v>
      </c>
      <c r="Y29" s="298" t="b">
        <f t="shared" si="4"/>
        <v>1</v>
      </c>
      <c r="Z29" s="298" t="b">
        <f t="shared" si="4"/>
        <v>1</v>
      </c>
      <c r="AA29" s="298" t="b">
        <f t="shared" si="4"/>
        <v>1</v>
      </c>
    </row>
    <row r="30" spans="1:27" x14ac:dyDescent="0.2">
      <c r="B30" s="292" t="s">
        <v>270</v>
      </c>
      <c r="C30" s="293"/>
      <c r="D30" s="293"/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3"/>
      <c r="U30" s="293"/>
      <c r="V30" s="293"/>
      <c r="W30" s="293"/>
      <c r="X30" s="293"/>
      <c r="Y30" s="293"/>
      <c r="Z30" s="293"/>
      <c r="AA30" s="293"/>
    </row>
    <row r="31" spans="1:27" x14ac:dyDescent="0.2">
      <c r="B31" s="294" t="s">
        <v>261</v>
      </c>
      <c r="C31" s="295">
        <f t="shared" ref="C31:C36" si="5">SUM(D31:AA31)</f>
        <v>0</v>
      </c>
      <c r="D31" s="295">
        <f>SYLMAR_2_NOB!F15+SYLMAR_2_NOB!F29</f>
        <v>0</v>
      </c>
      <c r="E31" s="295">
        <f>SYLMAR_2_NOB!G15+SYLMAR_2_NOB!G29</f>
        <v>0</v>
      </c>
      <c r="F31" s="295">
        <f>SYLMAR_2_NOB!H15+SYLMAR_2_NOB!H29</f>
        <v>0</v>
      </c>
      <c r="G31" s="295">
        <f>SYLMAR_2_NOB!I15+SYLMAR_2_NOB!I29</f>
        <v>0</v>
      </c>
      <c r="H31" s="295">
        <f>SYLMAR_2_NOB!J15+SYLMAR_2_NOB!J29</f>
        <v>0</v>
      </c>
      <c r="I31" s="295">
        <f>SYLMAR_2_NOB!K15+SYLMAR_2_NOB!K29</f>
        <v>0</v>
      </c>
      <c r="J31" s="295">
        <f>SYLMAR_2_NOB!L15+SYLMAR_2_NOB!L29</f>
        <v>0</v>
      </c>
      <c r="K31" s="295">
        <f>SYLMAR_2_NOB!M15+SYLMAR_2_NOB!M29</f>
        <v>0</v>
      </c>
      <c r="L31" s="295">
        <f>SYLMAR_2_NOB!N15+SYLMAR_2_NOB!N29</f>
        <v>0</v>
      </c>
      <c r="M31" s="295">
        <f>SYLMAR_2_NOB!O15+SYLMAR_2_NOB!O29</f>
        <v>0</v>
      </c>
      <c r="N31" s="295">
        <f>SYLMAR_2_NOB!P15+SYLMAR_2_NOB!P29</f>
        <v>0</v>
      </c>
      <c r="O31" s="295">
        <f>SYLMAR_2_NOB!Q15+SYLMAR_2_NOB!Q29</f>
        <v>0</v>
      </c>
      <c r="P31" s="295">
        <f>SYLMAR_2_NOB!R15+SYLMAR_2_NOB!R29</f>
        <v>0</v>
      </c>
      <c r="Q31" s="295">
        <f>SYLMAR_2_NOB!S15+SYLMAR_2_NOB!S29</f>
        <v>0</v>
      </c>
      <c r="R31" s="295">
        <f>SYLMAR_2_NOB!T15+SYLMAR_2_NOB!T29</f>
        <v>0</v>
      </c>
      <c r="S31" s="295">
        <f>SYLMAR_2_NOB!U15+SYLMAR_2_NOB!U29</f>
        <v>0</v>
      </c>
      <c r="T31" s="295">
        <f>SYLMAR_2_NOB!V15+SYLMAR_2_NOB!V29</f>
        <v>0</v>
      </c>
      <c r="U31" s="295">
        <f>SYLMAR_2_NOB!W15+SYLMAR_2_NOB!W29</f>
        <v>0</v>
      </c>
      <c r="V31" s="295">
        <f>SYLMAR_2_NOB!X15+SYLMAR_2_NOB!X29</f>
        <v>0</v>
      </c>
      <c r="W31" s="295">
        <f>SYLMAR_2_NOB!Y15+SYLMAR_2_NOB!Y29</f>
        <v>0</v>
      </c>
      <c r="X31" s="295">
        <f>SYLMAR_2_NOB!Z15+SYLMAR_2_NOB!Z29</f>
        <v>0</v>
      </c>
      <c r="Y31" s="295">
        <f>SYLMAR_2_NOB!AA15+SYLMAR_2_NOB!AA29</f>
        <v>0</v>
      </c>
      <c r="Z31" s="295">
        <f>SYLMAR_2_NOB!AB15+SYLMAR_2_NOB!AB29</f>
        <v>0</v>
      </c>
      <c r="AA31" s="295">
        <f>SYLMAR_2_NOB!AC15+SYLMAR_2_NOB!AC29</f>
        <v>0</v>
      </c>
    </row>
    <row r="32" spans="1:27" x14ac:dyDescent="0.2">
      <c r="B32" s="294" t="s">
        <v>262</v>
      </c>
      <c r="C32" s="295">
        <f t="shared" si="5"/>
        <v>0</v>
      </c>
      <c r="D32" s="295">
        <f>-SYLMAR_2_NOB!F29</f>
        <v>0</v>
      </c>
      <c r="E32" s="295">
        <f>-SYLMAR_2_NOB!G29</f>
        <v>0</v>
      </c>
      <c r="F32" s="295">
        <f>-SYLMAR_2_NOB!H29</f>
        <v>0</v>
      </c>
      <c r="G32" s="295">
        <f>-SYLMAR_2_NOB!I29</f>
        <v>0</v>
      </c>
      <c r="H32" s="295">
        <f>-SYLMAR_2_NOB!J29</f>
        <v>0</v>
      </c>
      <c r="I32" s="295">
        <f>-SYLMAR_2_NOB!K29</f>
        <v>0</v>
      </c>
      <c r="J32" s="295">
        <f>-SYLMAR_2_NOB!L29</f>
        <v>0</v>
      </c>
      <c r="K32" s="295">
        <f>-SYLMAR_2_NOB!M29</f>
        <v>0</v>
      </c>
      <c r="L32" s="295">
        <f>-SYLMAR_2_NOB!N29</f>
        <v>0</v>
      </c>
      <c r="M32" s="295">
        <f>-SYLMAR_2_NOB!O29</f>
        <v>0</v>
      </c>
      <c r="N32" s="295">
        <f>-SYLMAR_2_NOB!P29</f>
        <v>0</v>
      </c>
      <c r="O32" s="295">
        <f>-SYLMAR_2_NOB!Q29</f>
        <v>0</v>
      </c>
      <c r="P32" s="295">
        <f>-SYLMAR_2_NOB!R29</f>
        <v>0</v>
      </c>
      <c r="Q32" s="295">
        <f>-SYLMAR_2_NOB!S29</f>
        <v>0</v>
      </c>
      <c r="R32" s="295">
        <f>-SYLMAR_2_NOB!T29</f>
        <v>0</v>
      </c>
      <c r="S32" s="295">
        <f>-SYLMAR_2_NOB!U29</f>
        <v>0</v>
      </c>
      <c r="T32" s="295">
        <f>-SYLMAR_2_NOB!V29</f>
        <v>0</v>
      </c>
      <c r="U32" s="295">
        <f>-SYLMAR_2_NOB!W29</f>
        <v>0</v>
      </c>
      <c r="V32" s="295">
        <f>-SYLMAR_2_NOB!X29</f>
        <v>0</v>
      </c>
      <c r="W32" s="295">
        <f>-SYLMAR_2_NOB!Y29</f>
        <v>0</v>
      </c>
      <c r="X32" s="295">
        <f>-SYLMAR_2_NOB!Z29</f>
        <v>0</v>
      </c>
      <c r="Y32" s="295">
        <f>-SYLMAR_2_NOB!AA29</f>
        <v>0</v>
      </c>
      <c r="Z32" s="295">
        <f>-SYLMAR_2_NOB!AB29</f>
        <v>0</v>
      </c>
      <c r="AA32" s="295">
        <f>-SYLMAR_2_NOB!AC29</f>
        <v>0</v>
      </c>
    </row>
    <row r="33" spans="1:27" x14ac:dyDescent="0.2">
      <c r="B33" s="294" t="s">
        <v>263</v>
      </c>
      <c r="C33" s="295">
        <f t="shared" si="5"/>
        <v>0</v>
      </c>
      <c r="D33" s="296">
        <v>0</v>
      </c>
      <c r="E33" s="296">
        <v>0</v>
      </c>
      <c r="F33" s="296">
        <v>0</v>
      </c>
      <c r="G33" s="296">
        <v>0</v>
      </c>
      <c r="H33" s="296">
        <v>0</v>
      </c>
      <c r="I33" s="296">
        <v>0</v>
      </c>
      <c r="J33" s="296">
        <v>0</v>
      </c>
      <c r="K33" s="296">
        <v>0</v>
      </c>
      <c r="L33" s="296">
        <v>0</v>
      </c>
      <c r="M33" s="296">
        <v>0</v>
      </c>
      <c r="N33" s="296">
        <v>0</v>
      </c>
      <c r="O33" s="296">
        <v>0</v>
      </c>
      <c r="P33" s="296">
        <v>0</v>
      </c>
      <c r="Q33" s="296">
        <v>0</v>
      </c>
      <c r="R33" s="296">
        <v>0</v>
      </c>
      <c r="S33" s="296">
        <v>0</v>
      </c>
      <c r="T33" s="296">
        <v>0</v>
      </c>
      <c r="U33" s="296">
        <v>0</v>
      </c>
      <c r="V33" s="296">
        <v>0</v>
      </c>
      <c r="W33" s="296">
        <v>0</v>
      </c>
      <c r="X33" s="296">
        <v>0</v>
      </c>
      <c r="Y33" s="296">
        <v>0</v>
      </c>
      <c r="Z33" s="296">
        <v>0</v>
      </c>
      <c r="AA33" s="296">
        <v>0</v>
      </c>
    </row>
    <row r="34" spans="1:27" x14ac:dyDescent="0.2">
      <c r="B34" s="294" t="s">
        <v>264</v>
      </c>
      <c r="C34" s="295">
        <f t="shared" si="5"/>
        <v>0</v>
      </c>
      <c r="D34" s="295">
        <v>0</v>
      </c>
      <c r="E34" s="295">
        <v>0</v>
      </c>
      <c r="F34" s="295">
        <v>0</v>
      </c>
      <c r="G34" s="295">
        <v>0</v>
      </c>
      <c r="H34" s="295">
        <v>0</v>
      </c>
      <c r="I34" s="295">
        <v>0</v>
      </c>
      <c r="J34" s="295">
        <v>0</v>
      </c>
      <c r="K34" s="295">
        <v>0</v>
      </c>
      <c r="L34" s="295">
        <v>0</v>
      </c>
      <c r="M34" s="295">
        <v>0</v>
      </c>
      <c r="N34" s="295">
        <v>0</v>
      </c>
      <c r="O34" s="295">
        <v>0</v>
      </c>
      <c r="P34" s="295">
        <v>0</v>
      </c>
      <c r="Q34" s="295">
        <v>0</v>
      </c>
      <c r="R34" s="295">
        <v>0</v>
      </c>
      <c r="S34" s="295">
        <v>0</v>
      </c>
      <c r="T34" s="295">
        <v>0</v>
      </c>
      <c r="U34" s="295">
        <v>0</v>
      </c>
      <c r="V34" s="295">
        <v>0</v>
      </c>
      <c r="W34" s="295">
        <v>0</v>
      </c>
      <c r="X34" s="295">
        <v>0</v>
      </c>
      <c r="Y34" s="295">
        <v>0</v>
      </c>
      <c r="Z34" s="295">
        <v>0</v>
      </c>
      <c r="AA34" s="295">
        <v>0</v>
      </c>
    </row>
    <row r="35" spans="1:27" x14ac:dyDescent="0.2">
      <c r="B35" s="294" t="s">
        <v>265</v>
      </c>
      <c r="C35" s="295">
        <f t="shared" si="5"/>
        <v>0</v>
      </c>
      <c r="D35" s="295">
        <f>-SYLMAR_2_NOB!F15</f>
        <v>0</v>
      </c>
      <c r="E35" s="295">
        <f>-SYLMAR_2_NOB!G15</f>
        <v>0</v>
      </c>
      <c r="F35" s="295">
        <f>-SYLMAR_2_NOB!H15</f>
        <v>0</v>
      </c>
      <c r="G35" s="295">
        <f>-SYLMAR_2_NOB!I15</f>
        <v>0</v>
      </c>
      <c r="H35" s="295">
        <f>-SYLMAR_2_NOB!J15</f>
        <v>0</v>
      </c>
      <c r="I35" s="295">
        <f>-SYLMAR_2_NOB!K15</f>
        <v>0</v>
      </c>
      <c r="J35" s="295">
        <f>-SYLMAR_2_NOB!L15</f>
        <v>0</v>
      </c>
      <c r="K35" s="295">
        <f>-SYLMAR_2_NOB!M15</f>
        <v>0</v>
      </c>
      <c r="L35" s="295">
        <f>-SYLMAR_2_NOB!N15</f>
        <v>0</v>
      </c>
      <c r="M35" s="295">
        <f>-SYLMAR_2_NOB!O15</f>
        <v>0</v>
      </c>
      <c r="N35" s="295">
        <f>-SYLMAR_2_NOB!P15</f>
        <v>0</v>
      </c>
      <c r="O35" s="295">
        <f>-SYLMAR_2_NOB!Q15</f>
        <v>0</v>
      </c>
      <c r="P35" s="295">
        <f>-SYLMAR_2_NOB!R15</f>
        <v>0</v>
      </c>
      <c r="Q35" s="295">
        <f>-SYLMAR_2_NOB!S15</f>
        <v>0</v>
      </c>
      <c r="R35" s="295">
        <f>-SYLMAR_2_NOB!T15</f>
        <v>0</v>
      </c>
      <c r="S35" s="295">
        <f>-SYLMAR_2_NOB!U15</f>
        <v>0</v>
      </c>
      <c r="T35" s="295">
        <f>-SYLMAR_2_NOB!V15</f>
        <v>0</v>
      </c>
      <c r="U35" s="295">
        <f>-SYLMAR_2_NOB!W15</f>
        <v>0</v>
      </c>
      <c r="V35" s="295">
        <f>-SYLMAR_2_NOB!X15</f>
        <v>0</v>
      </c>
      <c r="W35" s="295">
        <f>-SYLMAR_2_NOB!Y15</f>
        <v>0</v>
      </c>
      <c r="X35" s="295">
        <f>-SYLMAR_2_NOB!Z15</f>
        <v>0</v>
      </c>
      <c r="Y35" s="295">
        <f>-SYLMAR_2_NOB!AA15</f>
        <v>0</v>
      </c>
      <c r="Z35" s="295">
        <f>-SYLMAR_2_NOB!AB15</f>
        <v>0</v>
      </c>
      <c r="AA35" s="295">
        <f>-SYLMAR_2_NOB!AC15</f>
        <v>0</v>
      </c>
    </row>
    <row r="36" spans="1:27" x14ac:dyDescent="0.2">
      <c r="A36" t="s">
        <v>33</v>
      </c>
      <c r="B36" s="294" t="s">
        <v>271</v>
      </c>
      <c r="C36" s="295">
        <f t="shared" si="5"/>
        <v>0</v>
      </c>
      <c r="D36" s="295">
        <f t="shared" ref="D36:AA36" si="6">SUM(D31:D35)</f>
        <v>0</v>
      </c>
      <c r="E36" s="295">
        <f t="shared" si="6"/>
        <v>0</v>
      </c>
      <c r="F36" s="295">
        <f t="shared" si="6"/>
        <v>0</v>
      </c>
      <c r="G36" s="295">
        <f t="shared" si="6"/>
        <v>0</v>
      </c>
      <c r="H36" s="295">
        <f t="shared" si="6"/>
        <v>0</v>
      </c>
      <c r="I36" s="295">
        <f t="shared" si="6"/>
        <v>0</v>
      </c>
      <c r="J36" s="295">
        <f t="shared" si="6"/>
        <v>0</v>
      </c>
      <c r="K36" s="295">
        <f t="shared" si="6"/>
        <v>0</v>
      </c>
      <c r="L36" s="295">
        <f t="shared" si="6"/>
        <v>0</v>
      </c>
      <c r="M36" s="295">
        <f t="shared" si="6"/>
        <v>0</v>
      </c>
      <c r="N36" s="295">
        <f t="shared" si="6"/>
        <v>0</v>
      </c>
      <c r="O36" s="295">
        <f t="shared" si="6"/>
        <v>0</v>
      </c>
      <c r="P36" s="295">
        <f t="shared" si="6"/>
        <v>0</v>
      </c>
      <c r="Q36" s="295">
        <f t="shared" si="6"/>
        <v>0</v>
      </c>
      <c r="R36" s="295">
        <f t="shared" si="6"/>
        <v>0</v>
      </c>
      <c r="S36" s="295">
        <f t="shared" si="6"/>
        <v>0</v>
      </c>
      <c r="T36" s="295">
        <f t="shared" si="6"/>
        <v>0</v>
      </c>
      <c r="U36" s="295">
        <f t="shared" si="6"/>
        <v>0</v>
      </c>
      <c r="V36" s="295">
        <f t="shared" si="6"/>
        <v>0</v>
      </c>
      <c r="W36" s="295">
        <f t="shared" si="6"/>
        <v>0</v>
      </c>
      <c r="X36" s="295">
        <f t="shared" si="6"/>
        <v>0</v>
      </c>
      <c r="Y36" s="295">
        <f t="shared" si="6"/>
        <v>0</v>
      </c>
      <c r="Z36" s="295">
        <f t="shared" si="6"/>
        <v>0</v>
      </c>
      <c r="AA36" s="295">
        <f t="shared" si="6"/>
        <v>0</v>
      </c>
    </row>
    <row r="37" spans="1:27" x14ac:dyDescent="0.2">
      <c r="B37" s="1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</row>
    <row r="38" spans="1:27" x14ac:dyDescent="0.2">
      <c r="B38" s="1"/>
      <c r="C38" s="298"/>
      <c r="D38" s="298" t="b">
        <f t="shared" ref="D38:AA38" si="7">AND(D31=0,D33=0,D34=0,D35=0)</f>
        <v>1</v>
      </c>
      <c r="E38" s="298" t="b">
        <f t="shared" si="7"/>
        <v>1</v>
      </c>
      <c r="F38" s="298" t="b">
        <f t="shared" si="7"/>
        <v>1</v>
      </c>
      <c r="G38" s="298" t="b">
        <f t="shared" si="7"/>
        <v>1</v>
      </c>
      <c r="H38" s="298" t="b">
        <f t="shared" si="7"/>
        <v>1</v>
      </c>
      <c r="I38" s="298" t="b">
        <f t="shared" si="7"/>
        <v>1</v>
      </c>
      <c r="J38" s="298" t="b">
        <f t="shared" si="7"/>
        <v>1</v>
      </c>
      <c r="K38" s="298" t="b">
        <f t="shared" si="7"/>
        <v>1</v>
      </c>
      <c r="L38" s="298" t="b">
        <f t="shared" si="7"/>
        <v>1</v>
      </c>
      <c r="M38" s="298" t="b">
        <f t="shared" si="7"/>
        <v>1</v>
      </c>
      <c r="N38" s="298" t="b">
        <f t="shared" si="7"/>
        <v>1</v>
      </c>
      <c r="O38" s="298" t="b">
        <f t="shared" si="7"/>
        <v>1</v>
      </c>
      <c r="P38" s="298" t="b">
        <f t="shared" si="7"/>
        <v>1</v>
      </c>
      <c r="Q38" s="298" t="b">
        <f t="shared" si="7"/>
        <v>1</v>
      </c>
      <c r="R38" s="298" t="b">
        <f t="shared" si="7"/>
        <v>1</v>
      </c>
      <c r="S38" s="298" t="b">
        <f t="shared" si="7"/>
        <v>1</v>
      </c>
      <c r="T38" s="298" t="b">
        <f t="shared" si="7"/>
        <v>1</v>
      </c>
      <c r="U38" s="298" t="b">
        <f t="shared" si="7"/>
        <v>1</v>
      </c>
      <c r="V38" s="298" t="b">
        <f t="shared" si="7"/>
        <v>1</v>
      </c>
      <c r="W38" s="298" t="b">
        <f t="shared" si="7"/>
        <v>1</v>
      </c>
      <c r="X38" s="298" t="b">
        <f t="shared" si="7"/>
        <v>1</v>
      </c>
      <c r="Y38" s="298" t="b">
        <f t="shared" si="7"/>
        <v>1</v>
      </c>
      <c r="Z38" s="298" t="b">
        <f t="shared" si="7"/>
        <v>1</v>
      </c>
      <c r="AA38" s="298" t="b">
        <f t="shared" si="7"/>
        <v>1</v>
      </c>
    </row>
    <row r="39" spans="1:27" x14ac:dyDescent="0.2">
      <c r="B39" s="292" t="s">
        <v>272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3"/>
      <c r="T39" s="293"/>
      <c r="U39" s="293"/>
      <c r="V39" s="293"/>
      <c r="W39" s="293"/>
      <c r="X39" s="293"/>
      <c r="Y39" s="293"/>
      <c r="Z39" s="293"/>
      <c r="AA39" s="293"/>
    </row>
    <row r="40" spans="1:27" x14ac:dyDescent="0.2">
      <c r="B40" s="294" t="s">
        <v>261</v>
      </c>
      <c r="C40" s="295">
        <f t="shared" ref="C40:C45" si="8">SUM(D40:AA40)</f>
        <v>0</v>
      </c>
      <c r="D40" s="295">
        <f>PVERDE_5_DEVERS!F15+PVERDE_5_DEVERS!F29</f>
        <v>0</v>
      </c>
      <c r="E40" s="295">
        <f>PVERDE_5_DEVERS!G15+PVERDE_5_DEVERS!G29</f>
        <v>0</v>
      </c>
      <c r="F40" s="295">
        <f>PVERDE_5_DEVERS!H15+PVERDE_5_DEVERS!H29</f>
        <v>0</v>
      </c>
      <c r="G40" s="295">
        <f>PVERDE_5_DEVERS!I15+PVERDE_5_DEVERS!I29</f>
        <v>0</v>
      </c>
      <c r="H40" s="295">
        <f>PVERDE_5_DEVERS!J15+PVERDE_5_DEVERS!J29</f>
        <v>0</v>
      </c>
      <c r="I40" s="295">
        <f>PVERDE_5_DEVERS!K15+PVERDE_5_DEVERS!K29</f>
        <v>0</v>
      </c>
      <c r="J40" s="295">
        <f>PVERDE_5_DEVERS!L15+PVERDE_5_DEVERS!L29</f>
        <v>0</v>
      </c>
      <c r="K40" s="295">
        <f>PVERDE_5_DEVERS!M15+PVERDE_5_DEVERS!M29</f>
        <v>0</v>
      </c>
      <c r="L40" s="295">
        <f>PVERDE_5_DEVERS!N15+PVERDE_5_DEVERS!N29</f>
        <v>0</v>
      </c>
      <c r="M40" s="295">
        <f>PVERDE_5_DEVERS!O15+PVERDE_5_DEVERS!O29</f>
        <v>0</v>
      </c>
      <c r="N40" s="295">
        <f>PVERDE_5_DEVERS!P15+PVERDE_5_DEVERS!P29</f>
        <v>0</v>
      </c>
      <c r="O40" s="295">
        <f>PVERDE_5_DEVERS!Q15+PVERDE_5_DEVERS!Q29</f>
        <v>0</v>
      </c>
      <c r="P40" s="295">
        <f>PVERDE_5_DEVERS!R15+PVERDE_5_DEVERS!R29</f>
        <v>0</v>
      </c>
      <c r="Q40" s="295">
        <f>PVERDE_5_DEVERS!S15+PVERDE_5_DEVERS!S29</f>
        <v>0</v>
      </c>
      <c r="R40" s="295">
        <f>PVERDE_5_DEVERS!T15+PVERDE_5_DEVERS!T29</f>
        <v>0</v>
      </c>
      <c r="S40" s="295">
        <f>PVERDE_5_DEVERS!U15+PVERDE_5_DEVERS!U29</f>
        <v>0</v>
      </c>
      <c r="T40" s="295">
        <f>PVERDE_5_DEVERS!V15+PVERDE_5_DEVERS!V29</f>
        <v>0</v>
      </c>
      <c r="U40" s="295">
        <f>PVERDE_5_DEVERS!W15+PVERDE_5_DEVERS!W29</f>
        <v>0</v>
      </c>
      <c r="V40" s="295">
        <f>PVERDE_5_DEVERS!X15+PVERDE_5_DEVERS!X29</f>
        <v>0</v>
      </c>
      <c r="W40" s="295">
        <f>PVERDE_5_DEVERS!Y15+PVERDE_5_DEVERS!Y29</f>
        <v>0</v>
      </c>
      <c r="X40" s="295">
        <f>PVERDE_5_DEVERS!Z15+PVERDE_5_DEVERS!Z29</f>
        <v>0</v>
      </c>
      <c r="Y40" s="295">
        <f>PVERDE_5_DEVERS!AA15+PVERDE_5_DEVERS!AA29</f>
        <v>0</v>
      </c>
      <c r="Z40" s="295">
        <f>PVERDE_5_DEVERS!AB15+PVERDE_5_DEVERS!AB29</f>
        <v>0</v>
      </c>
      <c r="AA40" s="295">
        <f>PVERDE_5_DEVERS!AC15+PVERDE_5_DEVERS!AC29</f>
        <v>0</v>
      </c>
    </row>
    <row r="41" spans="1:27" x14ac:dyDescent="0.2">
      <c r="B41" s="294" t="s">
        <v>262</v>
      </c>
      <c r="C41" s="295">
        <f t="shared" si="8"/>
        <v>0</v>
      </c>
      <c r="D41" s="295">
        <f>-PVERDE_5_DEVERS!F29</f>
        <v>0</v>
      </c>
      <c r="E41" s="295">
        <f>-PVERDE_5_DEVERS!G29</f>
        <v>0</v>
      </c>
      <c r="F41" s="295">
        <f>-PVERDE_5_DEVERS!H29</f>
        <v>0</v>
      </c>
      <c r="G41" s="295">
        <f>-PVERDE_5_DEVERS!I29</f>
        <v>0</v>
      </c>
      <c r="H41" s="295">
        <f>-PVERDE_5_DEVERS!J29</f>
        <v>0</v>
      </c>
      <c r="I41" s="295">
        <f>-PVERDE_5_DEVERS!K29</f>
        <v>0</v>
      </c>
      <c r="J41" s="295">
        <f>-PVERDE_5_DEVERS!L29</f>
        <v>0</v>
      </c>
      <c r="K41" s="295">
        <f>-PVERDE_5_DEVERS!M29</f>
        <v>0</v>
      </c>
      <c r="L41" s="295">
        <f>-PVERDE_5_DEVERS!N29</f>
        <v>0</v>
      </c>
      <c r="M41" s="295">
        <f>-PVERDE_5_DEVERS!O29</f>
        <v>0</v>
      </c>
      <c r="N41" s="295">
        <f>-PVERDE_5_DEVERS!P29</f>
        <v>0</v>
      </c>
      <c r="O41" s="295">
        <f>-PVERDE_5_DEVERS!Q29</f>
        <v>0</v>
      </c>
      <c r="P41" s="295">
        <f>-PVERDE_5_DEVERS!R29</f>
        <v>0</v>
      </c>
      <c r="Q41" s="295">
        <f>-PVERDE_5_DEVERS!S29</f>
        <v>0</v>
      </c>
      <c r="R41" s="295">
        <f>-PVERDE_5_DEVERS!T29</f>
        <v>0</v>
      </c>
      <c r="S41" s="295">
        <f>-PVERDE_5_DEVERS!U29</f>
        <v>0</v>
      </c>
      <c r="T41" s="295">
        <f>-PVERDE_5_DEVERS!V29</f>
        <v>0</v>
      </c>
      <c r="U41" s="295">
        <f>-PVERDE_5_DEVERS!W29</f>
        <v>0</v>
      </c>
      <c r="V41" s="295">
        <f>-PVERDE_5_DEVERS!X29</f>
        <v>0</v>
      </c>
      <c r="W41" s="295">
        <f>-PVERDE_5_DEVERS!Y29</f>
        <v>0</v>
      </c>
      <c r="X41" s="295">
        <f>-PVERDE_5_DEVERS!Z29</f>
        <v>0</v>
      </c>
      <c r="Y41" s="295">
        <f>-PVERDE_5_DEVERS!AA29</f>
        <v>0</v>
      </c>
      <c r="Z41" s="295">
        <f>-PVERDE_5_DEVERS!AB29</f>
        <v>0</v>
      </c>
      <c r="AA41" s="295">
        <f>-PVERDE_5_DEVERS!AC29</f>
        <v>0</v>
      </c>
    </row>
    <row r="42" spans="1:27" x14ac:dyDescent="0.2">
      <c r="B42" s="294" t="s">
        <v>263</v>
      </c>
      <c r="C42" s="295">
        <f t="shared" si="8"/>
        <v>0</v>
      </c>
      <c r="D42" s="296">
        <v>0</v>
      </c>
      <c r="E42" s="296">
        <v>0</v>
      </c>
      <c r="F42" s="296">
        <v>0</v>
      </c>
      <c r="G42" s="296">
        <v>0</v>
      </c>
      <c r="H42" s="296">
        <v>0</v>
      </c>
      <c r="I42" s="296">
        <v>0</v>
      </c>
      <c r="J42" s="296">
        <v>0</v>
      </c>
      <c r="K42" s="296">
        <v>0</v>
      </c>
      <c r="L42" s="296">
        <v>0</v>
      </c>
      <c r="M42" s="296">
        <v>0</v>
      </c>
      <c r="N42" s="296">
        <v>0</v>
      </c>
      <c r="O42" s="296">
        <v>0</v>
      </c>
      <c r="P42" s="296">
        <v>0</v>
      </c>
      <c r="Q42" s="296">
        <v>0</v>
      </c>
      <c r="R42" s="296">
        <v>0</v>
      </c>
      <c r="S42" s="296">
        <v>0</v>
      </c>
      <c r="T42" s="296">
        <v>0</v>
      </c>
      <c r="U42" s="296">
        <v>0</v>
      </c>
      <c r="V42" s="296">
        <v>0</v>
      </c>
      <c r="W42" s="296">
        <v>0</v>
      </c>
      <c r="X42" s="296">
        <v>0</v>
      </c>
      <c r="Y42" s="296">
        <v>0</v>
      </c>
      <c r="Z42" s="296">
        <v>0</v>
      </c>
      <c r="AA42" s="296">
        <v>0</v>
      </c>
    </row>
    <row r="43" spans="1:27" x14ac:dyDescent="0.2">
      <c r="B43" s="294" t="s">
        <v>264</v>
      </c>
      <c r="C43" s="295">
        <f t="shared" si="8"/>
        <v>0</v>
      </c>
      <c r="D43" s="295">
        <v>0</v>
      </c>
      <c r="E43" s="295">
        <v>0</v>
      </c>
      <c r="F43" s="295">
        <v>0</v>
      </c>
      <c r="G43" s="295">
        <v>0</v>
      </c>
      <c r="H43" s="295">
        <v>0</v>
      </c>
      <c r="I43" s="295">
        <v>0</v>
      </c>
      <c r="J43" s="295">
        <v>0</v>
      </c>
      <c r="K43" s="295">
        <v>0</v>
      </c>
      <c r="L43" s="295">
        <v>0</v>
      </c>
      <c r="M43" s="295">
        <v>0</v>
      </c>
      <c r="N43" s="295">
        <v>0</v>
      </c>
      <c r="O43" s="295">
        <v>0</v>
      </c>
      <c r="P43" s="295">
        <v>0</v>
      </c>
      <c r="Q43" s="295">
        <v>0</v>
      </c>
      <c r="R43" s="295">
        <v>0</v>
      </c>
      <c r="S43" s="295">
        <v>0</v>
      </c>
      <c r="T43" s="295">
        <v>0</v>
      </c>
      <c r="U43" s="295">
        <v>0</v>
      </c>
      <c r="V43" s="295">
        <v>0</v>
      </c>
      <c r="W43" s="295">
        <v>0</v>
      </c>
      <c r="X43" s="295">
        <v>0</v>
      </c>
      <c r="Y43" s="295">
        <v>0</v>
      </c>
      <c r="Z43" s="295">
        <v>0</v>
      </c>
      <c r="AA43" s="295">
        <v>0</v>
      </c>
    </row>
    <row r="44" spans="1:27" x14ac:dyDescent="0.2">
      <c r="B44" s="294" t="s">
        <v>265</v>
      </c>
      <c r="C44" s="295">
        <f t="shared" si="8"/>
        <v>0</v>
      </c>
      <c r="D44" s="295">
        <f>-PVERDE_5_DEVERS!F15</f>
        <v>0</v>
      </c>
      <c r="E44" s="295">
        <f>-PVERDE_5_DEVERS!G15</f>
        <v>0</v>
      </c>
      <c r="F44" s="295">
        <f>-PVERDE_5_DEVERS!H15</f>
        <v>0</v>
      </c>
      <c r="G44" s="295">
        <f>-PVERDE_5_DEVERS!I15</f>
        <v>0</v>
      </c>
      <c r="H44" s="295">
        <f>-PVERDE_5_DEVERS!J15</f>
        <v>0</v>
      </c>
      <c r="I44" s="295">
        <f>-PVERDE_5_DEVERS!K15</f>
        <v>0</v>
      </c>
      <c r="J44" s="295">
        <f>-PVERDE_5_DEVERS!L15</f>
        <v>0</v>
      </c>
      <c r="K44" s="295">
        <f>-PVERDE_5_DEVERS!M15</f>
        <v>0</v>
      </c>
      <c r="L44" s="295">
        <f>-PVERDE_5_DEVERS!N15</f>
        <v>0</v>
      </c>
      <c r="M44" s="295">
        <f>-PVERDE_5_DEVERS!O15</f>
        <v>0</v>
      </c>
      <c r="N44" s="295">
        <f>-PVERDE_5_DEVERS!P15</f>
        <v>0</v>
      </c>
      <c r="O44" s="295">
        <f>-PVERDE_5_DEVERS!Q15</f>
        <v>0</v>
      </c>
      <c r="P44" s="295">
        <f>-PVERDE_5_DEVERS!R15</f>
        <v>0</v>
      </c>
      <c r="Q44" s="295">
        <f>-PVERDE_5_DEVERS!S15</f>
        <v>0</v>
      </c>
      <c r="R44" s="295">
        <f>-PVERDE_5_DEVERS!T15</f>
        <v>0</v>
      </c>
      <c r="S44" s="295">
        <f>-PVERDE_5_DEVERS!U15</f>
        <v>0</v>
      </c>
      <c r="T44" s="295">
        <f>-PVERDE_5_DEVERS!V15</f>
        <v>0</v>
      </c>
      <c r="U44" s="295">
        <f>-PVERDE_5_DEVERS!W15</f>
        <v>0</v>
      </c>
      <c r="V44" s="295">
        <f>-PVERDE_5_DEVERS!X15</f>
        <v>0</v>
      </c>
      <c r="W44" s="295">
        <f>-PVERDE_5_DEVERS!Y15</f>
        <v>0</v>
      </c>
      <c r="X44" s="295">
        <f>-PVERDE_5_DEVERS!Z15</f>
        <v>0</v>
      </c>
      <c r="Y44" s="295">
        <f>-PVERDE_5_DEVERS!AA15</f>
        <v>0</v>
      </c>
      <c r="Z44" s="295">
        <f>-PVERDE_5_DEVERS!AB15</f>
        <v>0</v>
      </c>
      <c r="AA44" s="295">
        <f>-PVERDE_5_DEVERS!AC15</f>
        <v>0</v>
      </c>
    </row>
    <row r="45" spans="1:27" x14ac:dyDescent="0.2">
      <c r="A45" t="s">
        <v>33</v>
      </c>
      <c r="B45" s="294" t="s">
        <v>273</v>
      </c>
      <c r="C45" s="295">
        <f t="shared" si="8"/>
        <v>0</v>
      </c>
      <c r="D45" s="295">
        <f t="shared" ref="D45:AA45" si="9">SUM(D40:D44)</f>
        <v>0</v>
      </c>
      <c r="E45" s="295">
        <f t="shared" si="9"/>
        <v>0</v>
      </c>
      <c r="F45" s="295">
        <f t="shared" si="9"/>
        <v>0</v>
      </c>
      <c r="G45" s="295">
        <f t="shared" si="9"/>
        <v>0</v>
      </c>
      <c r="H45" s="295">
        <f t="shared" si="9"/>
        <v>0</v>
      </c>
      <c r="I45" s="295">
        <f t="shared" si="9"/>
        <v>0</v>
      </c>
      <c r="J45" s="295">
        <f t="shared" si="9"/>
        <v>0</v>
      </c>
      <c r="K45" s="295">
        <f t="shared" si="9"/>
        <v>0</v>
      </c>
      <c r="L45" s="295">
        <f t="shared" si="9"/>
        <v>0</v>
      </c>
      <c r="M45" s="295">
        <f t="shared" si="9"/>
        <v>0</v>
      </c>
      <c r="N45" s="295">
        <f t="shared" si="9"/>
        <v>0</v>
      </c>
      <c r="O45" s="295">
        <f t="shared" si="9"/>
        <v>0</v>
      </c>
      <c r="P45" s="295">
        <f t="shared" si="9"/>
        <v>0</v>
      </c>
      <c r="Q45" s="295">
        <f t="shared" si="9"/>
        <v>0</v>
      </c>
      <c r="R45" s="295">
        <f t="shared" si="9"/>
        <v>0</v>
      </c>
      <c r="S45" s="295">
        <f t="shared" si="9"/>
        <v>0</v>
      </c>
      <c r="T45" s="295">
        <f t="shared" si="9"/>
        <v>0</v>
      </c>
      <c r="U45" s="295">
        <f t="shared" si="9"/>
        <v>0</v>
      </c>
      <c r="V45" s="295">
        <f t="shared" si="9"/>
        <v>0</v>
      </c>
      <c r="W45" s="295">
        <f t="shared" si="9"/>
        <v>0</v>
      </c>
      <c r="X45" s="295">
        <f t="shared" si="9"/>
        <v>0</v>
      </c>
      <c r="Y45" s="295">
        <f t="shared" si="9"/>
        <v>0</v>
      </c>
      <c r="Z45" s="295">
        <f t="shared" si="9"/>
        <v>0</v>
      </c>
      <c r="AA45" s="295">
        <f t="shared" si="9"/>
        <v>0</v>
      </c>
    </row>
    <row r="46" spans="1:27" x14ac:dyDescent="0.2">
      <c r="B46" s="1"/>
      <c r="C46" s="29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8"/>
      <c r="S46" s="298"/>
      <c r="T46" s="298"/>
      <c r="U46" s="298"/>
      <c r="V46" s="298"/>
      <c r="W46" s="298"/>
      <c r="X46" s="298"/>
      <c r="Y46" s="298"/>
      <c r="Z46" s="298"/>
      <c r="AA46" s="298"/>
    </row>
    <row r="47" spans="1:27" x14ac:dyDescent="0.2">
      <c r="B47" s="1"/>
      <c r="C47" s="298"/>
      <c r="D47" s="298" t="b">
        <f t="shared" ref="D47:AA47" si="10">AND(D40=0,D42=0,D43=0,D44=0)</f>
        <v>1</v>
      </c>
      <c r="E47" s="298" t="b">
        <f t="shared" si="10"/>
        <v>1</v>
      </c>
      <c r="F47" s="298" t="b">
        <f t="shared" si="10"/>
        <v>1</v>
      </c>
      <c r="G47" s="298" t="b">
        <f t="shared" si="10"/>
        <v>1</v>
      </c>
      <c r="H47" s="298" t="b">
        <f t="shared" si="10"/>
        <v>1</v>
      </c>
      <c r="I47" s="298" t="b">
        <f t="shared" si="10"/>
        <v>1</v>
      </c>
      <c r="J47" s="298" t="b">
        <f t="shared" si="10"/>
        <v>1</v>
      </c>
      <c r="K47" s="298" t="b">
        <f t="shared" si="10"/>
        <v>1</v>
      </c>
      <c r="L47" s="298" t="b">
        <f t="shared" si="10"/>
        <v>1</v>
      </c>
      <c r="M47" s="298" t="b">
        <f t="shared" si="10"/>
        <v>1</v>
      </c>
      <c r="N47" s="298" t="b">
        <f t="shared" si="10"/>
        <v>1</v>
      </c>
      <c r="O47" s="298" t="b">
        <f t="shared" si="10"/>
        <v>1</v>
      </c>
      <c r="P47" s="298" t="b">
        <f t="shared" si="10"/>
        <v>1</v>
      </c>
      <c r="Q47" s="298" t="b">
        <f t="shared" si="10"/>
        <v>1</v>
      </c>
      <c r="R47" s="298" t="b">
        <f t="shared" si="10"/>
        <v>1</v>
      </c>
      <c r="S47" s="298" t="b">
        <f t="shared" si="10"/>
        <v>1</v>
      </c>
      <c r="T47" s="298" t="b">
        <f t="shared" si="10"/>
        <v>1</v>
      </c>
      <c r="U47" s="298" t="b">
        <f t="shared" si="10"/>
        <v>1</v>
      </c>
      <c r="V47" s="298" t="b">
        <f t="shared" si="10"/>
        <v>1</v>
      </c>
      <c r="W47" s="298" t="b">
        <f t="shared" si="10"/>
        <v>1</v>
      </c>
      <c r="X47" s="298" t="b">
        <f t="shared" si="10"/>
        <v>1</v>
      </c>
      <c r="Y47" s="298" t="b">
        <f t="shared" si="10"/>
        <v>1</v>
      </c>
      <c r="Z47" s="298" t="b">
        <f t="shared" si="10"/>
        <v>1</v>
      </c>
      <c r="AA47" s="298" t="b">
        <f t="shared" si="10"/>
        <v>1</v>
      </c>
    </row>
    <row r="48" spans="1:27" ht="12.75" customHeight="1" x14ac:dyDescent="0.2">
      <c r="B48" s="292" t="s">
        <v>274</v>
      </c>
      <c r="C48" s="293"/>
      <c r="D48" s="293"/>
      <c r="E48" s="293"/>
      <c r="F48" s="293"/>
      <c r="G48" s="293"/>
      <c r="H48" s="293"/>
      <c r="I48" s="293"/>
      <c r="J48" s="293"/>
      <c r="K48" s="293"/>
      <c r="L48" s="293"/>
      <c r="M48" s="293"/>
      <c r="N48" s="293"/>
      <c r="O48" s="293"/>
      <c r="P48" s="293"/>
      <c r="Q48" s="293"/>
      <c r="R48" s="293"/>
      <c r="S48" s="293"/>
      <c r="T48" s="293"/>
      <c r="U48" s="293"/>
      <c r="V48" s="293"/>
      <c r="W48" s="293"/>
      <c r="X48" s="293"/>
      <c r="Y48" s="293"/>
      <c r="Z48" s="293"/>
      <c r="AA48" s="293"/>
    </row>
    <row r="49" spans="1:27" x14ac:dyDescent="0.2">
      <c r="B49" s="294" t="s">
        <v>261</v>
      </c>
      <c r="C49" s="295">
        <f t="shared" ref="C49:C54" si="11">SUM(D49:AA49)</f>
        <v>0</v>
      </c>
      <c r="D49" s="295">
        <f>MEAD_2_WALC!F15+MEAD_2_WALC!F29</f>
        <v>0</v>
      </c>
      <c r="E49" s="295">
        <f>MEAD_2_WALC!G15+MEAD_2_WALC!G29</f>
        <v>0</v>
      </c>
      <c r="F49" s="295">
        <f>MEAD_2_WALC!H15+MEAD_2_WALC!H29</f>
        <v>0</v>
      </c>
      <c r="G49" s="295">
        <f>MEAD_2_WALC!I15+MEAD_2_WALC!I29</f>
        <v>0</v>
      </c>
      <c r="H49" s="295">
        <f>MEAD_2_WALC!J15+MEAD_2_WALC!J29</f>
        <v>0</v>
      </c>
      <c r="I49" s="295">
        <f>MEAD_2_WALC!K15+MEAD_2_WALC!K29</f>
        <v>0</v>
      </c>
      <c r="J49" s="295">
        <f>MEAD_2_WALC!L15+MEAD_2_WALC!L29</f>
        <v>0</v>
      </c>
      <c r="K49" s="295">
        <f>MEAD_2_WALC!M15+MEAD_2_WALC!M29</f>
        <v>0</v>
      </c>
      <c r="L49" s="295">
        <f>MEAD_2_WALC!N15+MEAD_2_WALC!N29</f>
        <v>0</v>
      </c>
      <c r="M49" s="295">
        <f>MEAD_2_WALC!O15+MEAD_2_WALC!O29</f>
        <v>0</v>
      </c>
      <c r="N49" s="295">
        <f>MEAD_2_WALC!P15+MEAD_2_WALC!P29</f>
        <v>0</v>
      </c>
      <c r="O49" s="295">
        <f>MEAD_2_WALC!Q15+MEAD_2_WALC!Q29</f>
        <v>0</v>
      </c>
      <c r="P49" s="295">
        <f>MEAD_2_WALC!R15+MEAD_2_WALC!R29</f>
        <v>0</v>
      </c>
      <c r="Q49" s="295">
        <f>MEAD_2_WALC!S15+MEAD_2_WALC!S29</f>
        <v>0</v>
      </c>
      <c r="R49" s="295">
        <f>MEAD_2_WALC!T15+MEAD_2_WALC!T29</f>
        <v>0</v>
      </c>
      <c r="S49" s="295">
        <f>MEAD_2_WALC!U15+MEAD_2_WALC!U29</f>
        <v>0</v>
      </c>
      <c r="T49" s="295">
        <f>MEAD_2_WALC!V15+MEAD_2_WALC!V29</f>
        <v>0</v>
      </c>
      <c r="U49" s="295">
        <f>MEAD_2_WALC!W15+MEAD_2_WALC!W29</f>
        <v>0</v>
      </c>
      <c r="V49" s="295">
        <f>MEAD_2_WALC!X15+MEAD_2_WALC!X29</f>
        <v>0</v>
      </c>
      <c r="W49" s="295">
        <f>MEAD_2_WALC!Y15+MEAD_2_WALC!Y29</f>
        <v>0</v>
      </c>
      <c r="X49" s="295">
        <f>MEAD_2_WALC!Z15+MEAD_2_WALC!Z29</f>
        <v>0</v>
      </c>
      <c r="Y49" s="295">
        <f>MEAD_2_WALC!AA15+MEAD_2_WALC!AA29</f>
        <v>0</v>
      </c>
      <c r="Z49" s="295">
        <f>MEAD_2_WALC!AB15+MEAD_2_WALC!AB29</f>
        <v>0</v>
      </c>
      <c r="AA49" s="295">
        <f>MEAD_2_WALC!AC15+MEAD_2_WALC!AC29</f>
        <v>0</v>
      </c>
    </row>
    <row r="50" spans="1:27" x14ac:dyDescent="0.2">
      <c r="B50" s="294" t="s">
        <v>262</v>
      </c>
      <c r="C50" s="295">
        <f t="shared" si="11"/>
        <v>0</v>
      </c>
      <c r="D50" s="295">
        <f>-MEAD_2_WALC!F29</f>
        <v>0</v>
      </c>
      <c r="E50" s="295">
        <f>-MEAD_2_WALC!G29</f>
        <v>0</v>
      </c>
      <c r="F50" s="295">
        <f>-MEAD_2_WALC!H29</f>
        <v>0</v>
      </c>
      <c r="G50" s="295">
        <f>-MEAD_2_WALC!I29</f>
        <v>0</v>
      </c>
      <c r="H50" s="295">
        <f>-MEAD_2_WALC!J29</f>
        <v>0</v>
      </c>
      <c r="I50" s="295">
        <f>-MEAD_2_WALC!K29</f>
        <v>0</v>
      </c>
      <c r="J50" s="295">
        <f>-MEAD_2_WALC!L29</f>
        <v>0</v>
      </c>
      <c r="K50" s="295">
        <f>-MEAD_2_WALC!M29</f>
        <v>0</v>
      </c>
      <c r="L50" s="295">
        <f>-MEAD_2_WALC!N29</f>
        <v>0</v>
      </c>
      <c r="M50" s="295">
        <f>-MEAD_2_WALC!O29</f>
        <v>0</v>
      </c>
      <c r="N50" s="295">
        <f>-MEAD_2_WALC!P29</f>
        <v>0</v>
      </c>
      <c r="O50" s="295">
        <f>-MEAD_2_WALC!Q29</f>
        <v>0</v>
      </c>
      <c r="P50" s="295">
        <f>-MEAD_2_WALC!R29</f>
        <v>0</v>
      </c>
      <c r="Q50" s="295">
        <f>-MEAD_2_WALC!S29</f>
        <v>0</v>
      </c>
      <c r="R50" s="295">
        <f>-MEAD_2_WALC!T29</f>
        <v>0</v>
      </c>
      <c r="S50" s="295">
        <f>-MEAD_2_WALC!U29</f>
        <v>0</v>
      </c>
      <c r="T50" s="295">
        <f>-MEAD_2_WALC!V29</f>
        <v>0</v>
      </c>
      <c r="U50" s="295">
        <f>-MEAD_2_WALC!W29</f>
        <v>0</v>
      </c>
      <c r="V50" s="295">
        <f>-MEAD_2_WALC!X29</f>
        <v>0</v>
      </c>
      <c r="W50" s="295">
        <f>-MEAD_2_WALC!Y29</f>
        <v>0</v>
      </c>
      <c r="X50" s="295">
        <f>-MEAD_2_WALC!Z29</f>
        <v>0</v>
      </c>
      <c r="Y50" s="295">
        <f>-MEAD_2_WALC!AA29</f>
        <v>0</v>
      </c>
      <c r="Z50" s="295">
        <f>-MEAD_2_WALC!AB29</f>
        <v>0</v>
      </c>
      <c r="AA50" s="295">
        <f>-MEAD_2_WALC!AC29</f>
        <v>0</v>
      </c>
    </row>
    <row r="51" spans="1:27" x14ac:dyDescent="0.2">
      <c r="B51" s="294" t="s">
        <v>263</v>
      </c>
      <c r="C51" s="295">
        <f t="shared" si="11"/>
        <v>0</v>
      </c>
      <c r="D51" s="296">
        <v>0</v>
      </c>
      <c r="E51" s="296">
        <v>0</v>
      </c>
      <c r="F51" s="296">
        <v>0</v>
      </c>
      <c r="G51" s="296">
        <v>0</v>
      </c>
      <c r="H51" s="296">
        <v>0</v>
      </c>
      <c r="I51" s="296">
        <v>0</v>
      </c>
      <c r="J51" s="296">
        <v>0</v>
      </c>
      <c r="K51" s="296">
        <v>0</v>
      </c>
      <c r="L51" s="296">
        <v>0</v>
      </c>
      <c r="M51" s="296">
        <v>0</v>
      </c>
      <c r="N51" s="296">
        <v>0</v>
      </c>
      <c r="O51" s="296">
        <v>0</v>
      </c>
      <c r="P51" s="296">
        <v>0</v>
      </c>
      <c r="Q51" s="296">
        <v>0</v>
      </c>
      <c r="R51" s="296">
        <v>0</v>
      </c>
      <c r="S51" s="296">
        <v>0</v>
      </c>
      <c r="T51" s="296">
        <v>0</v>
      </c>
      <c r="U51" s="296">
        <v>0</v>
      </c>
      <c r="V51" s="296">
        <v>0</v>
      </c>
      <c r="W51" s="296">
        <v>0</v>
      </c>
      <c r="X51" s="296">
        <v>0</v>
      </c>
      <c r="Y51" s="296">
        <v>0</v>
      </c>
      <c r="Z51" s="296">
        <v>0</v>
      </c>
      <c r="AA51" s="296">
        <v>0</v>
      </c>
    </row>
    <row r="52" spans="1:27" x14ac:dyDescent="0.2">
      <c r="B52" s="294" t="s">
        <v>264</v>
      </c>
      <c r="C52" s="295">
        <f t="shared" si="11"/>
        <v>0</v>
      </c>
      <c r="D52" s="295">
        <v>0</v>
      </c>
      <c r="E52" s="295">
        <v>0</v>
      </c>
      <c r="F52" s="295">
        <v>0</v>
      </c>
      <c r="G52" s="295">
        <v>0</v>
      </c>
      <c r="H52" s="295">
        <v>0</v>
      </c>
      <c r="I52" s="295">
        <v>0</v>
      </c>
      <c r="J52" s="295">
        <v>0</v>
      </c>
      <c r="K52" s="295">
        <v>0</v>
      </c>
      <c r="L52" s="295">
        <v>0</v>
      </c>
      <c r="M52" s="295">
        <v>0</v>
      </c>
      <c r="N52" s="295">
        <v>0</v>
      </c>
      <c r="O52" s="295">
        <v>0</v>
      </c>
      <c r="P52" s="295">
        <v>0</v>
      </c>
      <c r="Q52" s="295">
        <v>0</v>
      </c>
      <c r="R52" s="295">
        <v>0</v>
      </c>
      <c r="S52" s="295">
        <v>0</v>
      </c>
      <c r="T52" s="295">
        <v>0</v>
      </c>
      <c r="U52" s="295">
        <v>0</v>
      </c>
      <c r="V52" s="295">
        <v>0</v>
      </c>
      <c r="W52" s="295">
        <v>0</v>
      </c>
      <c r="X52" s="295">
        <v>0</v>
      </c>
      <c r="Y52" s="295">
        <v>0</v>
      </c>
      <c r="Z52" s="295">
        <v>0</v>
      </c>
      <c r="AA52" s="295">
        <v>0</v>
      </c>
    </row>
    <row r="53" spans="1:27" x14ac:dyDescent="0.2">
      <c r="B53" s="294" t="s">
        <v>265</v>
      </c>
      <c r="C53" s="295">
        <f t="shared" si="11"/>
        <v>0</v>
      </c>
      <c r="D53" s="295">
        <f>-MEAD_2_WALC!F15</f>
        <v>0</v>
      </c>
      <c r="E53" s="295">
        <f>-MEAD_2_WALC!G15</f>
        <v>0</v>
      </c>
      <c r="F53" s="295">
        <f>-MEAD_2_WALC!H15</f>
        <v>0</v>
      </c>
      <c r="G53" s="295">
        <f>-MEAD_2_WALC!I15</f>
        <v>0</v>
      </c>
      <c r="H53" s="295">
        <f>-MEAD_2_WALC!J15</f>
        <v>0</v>
      </c>
      <c r="I53" s="295">
        <f>-MEAD_2_WALC!K15</f>
        <v>0</v>
      </c>
      <c r="J53" s="295">
        <f>-MEAD_2_WALC!L15</f>
        <v>0</v>
      </c>
      <c r="K53" s="295">
        <f>-MEAD_2_WALC!M15</f>
        <v>0</v>
      </c>
      <c r="L53" s="295">
        <f>-MEAD_2_WALC!N15</f>
        <v>0</v>
      </c>
      <c r="M53" s="295">
        <f>-MEAD_2_WALC!O15</f>
        <v>0</v>
      </c>
      <c r="N53" s="295">
        <f>-MEAD_2_WALC!P15</f>
        <v>0</v>
      </c>
      <c r="O53" s="295">
        <f>-MEAD_2_WALC!Q15</f>
        <v>0</v>
      </c>
      <c r="P53" s="295">
        <f>-MEAD_2_WALC!R15</f>
        <v>0</v>
      </c>
      <c r="Q53" s="295">
        <f>-MEAD_2_WALC!S15</f>
        <v>0</v>
      </c>
      <c r="R53" s="295">
        <f>-MEAD_2_WALC!T15</f>
        <v>0</v>
      </c>
      <c r="S53" s="295">
        <f>-MEAD_2_WALC!U15</f>
        <v>0</v>
      </c>
      <c r="T53" s="295">
        <f>-MEAD_2_WALC!V15</f>
        <v>0</v>
      </c>
      <c r="U53" s="295">
        <f>-MEAD_2_WALC!W15</f>
        <v>0</v>
      </c>
      <c r="V53" s="295">
        <f>-MEAD_2_WALC!X15</f>
        <v>0</v>
      </c>
      <c r="W53" s="295">
        <f>-MEAD_2_WALC!Y15</f>
        <v>0</v>
      </c>
      <c r="X53" s="295">
        <f>-MEAD_2_WALC!Z15</f>
        <v>0</v>
      </c>
      <c r="Y53" s="295">
        <f>-MEAD_2_WALC!AA15</f>
        <v>0</v>
      </c>
      <c r="Z53" s="295">
        <f>-MEAD_2_WALC!AB15</f>
        <v>0</v>
      </c>
      <c r="AA53" s="295">
        <f>-MEAD_2_WALC!AC15</f>
        <v>0</v>
      </c>
    </row>
    <row r="54" spans="1:27" x14ac:dyDescent="0.2">
      <c r="A54" t="s">
        <v>33</v>
      </c>
      <c r="B54" s="294" t="s">
        <v>275</v>
      </c>
      <c r="C54" s="295">
        <f t="shared" si="11"/>
        <v>0</v>
      </c>
      <c r="D54" s="295">
        <f t="shared" ref="D54:AA54" si="12">SUM(D49:D53)</f>
        <v>0</v>
      </c>
      <c r="E54" s="295">
        <f t="shared" si="12"/>
        <v>0</v>
      </c>
      <c r="F54" s="295">
        <f t="shared" si="12"/>
        <v>0</v>
      </c>
      <c r="G54" s="295">
        <f t="shared" si="12"/>
        <v>0</v>
      </c>
      <c r="H54" s="295">
        <f t="shared" si="12"/>
        <v>0</v>
      </c>
      <c r="I54" s="295">
        <f t="shared" si="12"/>
        <v>0</v>
      </c>
      <c r="J54" s="295">
        <f t="shared" si="12"/>
        <v>0</v>
      </c>
      <c r="K54" s="295">
        <f t="shared" si="12"/>
        <v>0</v>
      </c>
      <c r="L54" s="295">
        <f t="shared" si="12"/>
        <v>0</v>
      </c>
      <c r="M54" s="295">
        <f t="shared" si="12"/>
        <v>0</v>
      </c>
      <c r="N54" s="295">
        <f t="shared" si="12"/>
        <v>0</v>
      </c>
      <c r="O54" s="295">
        <f t="shared" si="12"/>
        <v>0</v>
      </c>
      <c r="P54" s="295">
        <f t="shared" si="12"/>
        <v>0</v>
      </c>
      <c r="Q54" s="295">
        <f t="shared" si="12"/>
        <v>0</v>
      </c>
      <c r="R54" s="295">
        <f t="shared" si="12"/>
        <v>0</v>
      </c>
      <c r="S54" s="295">
        <f t="shared" si="12"/>
        <v>0</v>
      </c>
      <c r="T54" s="295">
        <f t="shared" si="12"/>
        <v>0</v>
      </c>
      <c r="U54" s="295">
        <f t="shared" si="12"/>
        <v>0</v>
      </c>
      <c r="V54" s="295">
        <f t="shared" si="12"/>
        <v>0</v>
      </c>
      <c r="W54" s="295">
        <f t="shared" si="12"/>
        <v>0</v>
      </c>
      <c r="X54" s="295">
        <f t="shared" si="12"/>
        <v>0</v>
      </c>
      <c r="Y54" s="295">
        <f t="shared" si="12"/>
        <v>0</v>
      </c>
      <c r="Z54" s="295">
        <f t="shared" si="12"/>
        <v>0</v>
      </c>
      <c r="AA54" s="295">
        <f t="shared" si="12"/>
        <v>0</v>
      </c>
    </row>
    <row r="55" spans="1:27" x14ac:dyDescent="0.2">
      <c r="B55" s="1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</row>
    <row r="56" spans="1:27" x14ac:dyDescent="0.2">
      <c r="B56" s="1"/>
      <c r="C56" s="298"/>
      <c r="D56" s="298" t="b">
        <f t="shared" ref="D56:AA56" si="13">AND(D49=0,D51=0,D52=0,D53=0)</f>
        <v>1</v>
      </c>
      <c r="E56" s="298" t="b">
        <f t="shared" si="13"/>
        <v>1</v>
      </c>
      <c r="F56" s="298" t="b">
        <f t="shared" si="13"/>
        <v>1</v>
      </c>
      <c r="G56" s="298" t="b">
        <f t="shared" si="13"/>
        <v>1</v>
      </c>
      <c r="H56" s="298" t="b">
        <f t="shared" si="13"/>
        <v>1</v>
      </c>
      <c r="I56" s="298" t="b">
        <f t="shared" si="13"/>
        <v>1</v>
      </c>
      <c r="J56" s="298" t="b">
        <f t="shared" si="13"/>
        <v>1</v>
      </c>
      <c r="K56" s="298" t="b">
        <f t="shared" si="13"/>
        <v>1</v>
      </c>
      <c r="L56" s="298" t="b">
        <f t="shared" si="13"/>
        <v>1</v>
      </c>
      <c r="M56" s="298" t="b">
        <f t="shared" si="13"/>
        <v>1</v>
      </c>
      <c r="N56" s="298" t="b">
        <f t="shared" si="13"/>
        <v>1</v>
      </c>
      <c r="O56" s="298" t="b">
        <f t="shared" si="13"/>
        <v>1</v>
      </c>
      <c r="P56" s="298" t="b">
        <f t="shared" si="13"/>
        <v>1</v>
      </c>
      <c r="Q56" s="298" t="b">
        <f t="shared" si="13"/>
        <v>1</v>
      </c>
      <c r="R56" s="298" t="b">
        <f t="shared" si="13"/>
        <v>1</v>
      </c>
      <c r="S56" s="298" t="b">
        <f t="shared" si="13"/>
        <v>1</v>
      </c>
      <c r="T56" s="298" t="b">
        <f t="shared" si="13"/>
        <v>1</v>
      </c>
      <c r="U56" s="298" t="b">
        <f t="shared" si="13"/>
        <v>1</v>
      </c>
      <c r="V56" s="298" t="b">
        <f t="shared" si="13"/>
        <v>1</v>
      </c>
      <c r="W56" s="298" t="b">
        <f t="shared" si="13"/>
        <v>1</v>
      </c>
      <c r="X56" s="298" t="b">
        <f t="shared" si="13"/>
        <v>1</v>
      </c>
      <c r="Y56" s="298" t="b">
        <f t="shared" si="13"/>
        <v>1</v>
      </c>
      <c r="Z56" s="298" t="b">
        <f t="shared" si="13"/>
        <v>1</v>
      </c>
      <c r="AA56" s="298" t="b">
        <f t="shared" si="13"/>
        <v>1</v>
      </c>
    </row>
    <row r="57" spans="1:27" x14ac:dyDescent="0.2">
      <c r="B57" s="291" t="s">
        <v>276</v>
      </c>
      <c r="C57" s="299"/>
      <c r="D57" s="299"/>
      <c r="E57" s="299"/>
      <c r="F57" s="299"/>
      <c r="G57" s="299"/>
      <c r="H57" s="299"/>
      <c r="I57" s="299"/>
      <c r="J57" s="299"/>
      <c r="K57" s="299"/>
      <c r="L57" s="299"/>
      <c r="M57" s="299"/>
      <c r="N57" s="299"/>
      <c r="O57" s="299"/>
      <c r="P57" s="299"/>
      <c r="Q57" s="299"/>
      <c r="R57" s="299"/>
      <c r="S57" s="299"/>
      <c r="T57" s="299"/>
      <c r="U57" s="299"/>
      <c r="V57" s="299"/>
      <c r="W57" s="299"/>
      <c r="X57" s="299"/>
      <c r="Y57" s="299"/>
      <c r="Z57" s="299"/>
      <c r="AA57" s="299"/>
    </row>
    <row r="58" spans="1:27" x14ac:dyDescent="0.2">
      <c r="B58" s="300" t="s">
        <v>261</v>
      </c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</row>
    <row r="59" spans="1:27" x14ac:dyDescent="0.2">
      <c r="B59" t="s">
        <v>262</v>
      </c>
      <c r="C59" s="301"/>
      <c r="D59" s="302"/>
      <c r="E59" s="302"/>
      <c r="F59" s="302"/>
      <c r="G59" s="302"/>
      <c r="H59" s="302"/>
      <c r="I59" s="302"/>
      <c r="J59" s="302"/>
      <c r="K59" s="302"/>
      <c r="L59" s="302"/>
      <c r="M59" s="302"/>
      <c r="N59" s="302"/>
      <c r="O59" s="302"/>
      <c r="P59" s="302"/>
      <c r="Q59" s="302"/>
      <c r="R59" s="302"/>
      <c r="S59" s="302"/>
      <c r="T59" s="302"/>
      <c r="U59" s="302"/>
      <c r="V59" s="302"/>
      <c r="W59" s="302"/>
      <c r="X59" s="302"/>
      <c r="Y59" s="302"/>
      <c r="Z59" s="302"/>
      <c r="AA59" s="302"/>
    </row>
    <row r="60" spans="1:27" x14ac:dyDescent="0.2">
      <c r="B60" t="s">
        <v>263</v>
      </c>
      <c r="C60" s="301"/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  <c r="W60" s="303"/>
      <c r="X60" s="303"/>
      <c r="Y60" s="303"/>
      <c r="Z60" s="303"/>
      <c r="AA60" s="303"/>
    </row>
    <row r="61" spans="1:27" x14ac:dyDescent="0.2">
      <c r="B61" t="s">
        <v>264</v>
      </c>
      <c r="C61" s="301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</row>
    <row r="62" spans="1:27" x14ac:dyDescent="0.2">
      <c r="B62" t="s">
        <v>265</v>
      </c>
      <c r="C62" s="301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  <c r="AA62" s="303"/>
    </row>
    <row r="63" spans="1:27" x14ac:dyDescent="0.2">
      <c r="A63" t="s">
        <v>33</v>
      </c>
      <c r="B63" s="1" t="s">
        <v>277</v>
      </c>
      <c r="C63" s="298"/>
      <c r="D63" s="298"/>
      <c r="E63" s="298"/>
      <c r="F63" s="298"/>
      <c r="G63" s="298"/>
      <c r="H63" s="298"/>
      <c r="I63" s="298"/>
      <c r="J63" s="298"/>
      <c r="K63" s="298"/>
      <c r="L63" s="298"/>
      <c r="M63" s="298"/>
      <c r="N63" s="298"/>
      <c r="O63" s="298"/>
      <c r="P63" s="298"/>
      <c r="Q63" s="298"/>
      <c r="R63" s="298"/>
      <c r="S63" s="298"/>
      <c r="T63" s="298"/>
      <c r="U63" s="298"/>
      <c r="V63" s="298"/>
      <c r="W63" s="298"/>
      <c r="X63" s="298"/>
      <c r="Y63" s="298"/>
      <c r="Z63" s="298"/>
      <c r="AA63" s="298"/>
    </row>
    <row r="64" spans="1:27" x14ac:dyDescent="0.2">
      <c r="B64" s="1"/>
      <c r="C64" s="298"/>
      <c r="D64" s="298"/>
      <c r="E64" s="298"/>
      <c r="F64" s="298"/>
      <c r="G64" s="298"/>
      <c r="H64" s="298"/>
      <c r="I64" s="298"/>
      <c r="J64" s="298"/>
      <c r="K64" s="298"/>
      <c r="L64" s="298"/>
      <c r="M64" s="298"/>
      <c r="N64" s="298"/>
      <c r="O64" s="298"/>
      <c r="P64" s="298"/>
      <c r="Q64" s="298"/>
      <c r="R64" s="298"/>
      <c r="S64" s="298"/>
      <c r="T64" s="298"/>
      <c r="U64" s="298"/>
      <c r="V64" s="298"/>
      <c r="W64" s="298"/>
      <c r="X64" s="298"/>
      <c r="Y64" s="298"/>
      <c r="Z64" s="298"/>
      <c r="AA64" s="298"/>
    </row>
    <row r="65" spans="1:27" x14ac:dyDescent="0.2">
      <c r="B65" s="1"/>
      <c r="C65" s="298"/>
      <c r="D65" s="298" t="b">
        <f t="shared" ref="D65:AA65" si="14">AND(D58=0,D60=0,D61=0,D62=0)</f>
        <v>1</v>
      </c>
      <c r="E65" s="298" t="b">
        <f t="shared" si="14"/>
        <v>1</v>
      </c>
      <c r="F65" s="298" t="b">
        <f t="shared" si="14"/>
        <v>1</v>
      </c>
      <c r="G65" s="298" t="b">
        <f t="shared" si="14"/>
        <v>1</v>
      </c>
      <c r="H65" s="298" t="b">
        <f t="shared" si="14"/>
        <v>1</v>
      </c>
      <c r="I65" s="298" t="b">
        <f t="shared" si="14"/>
        <v>1</v>
      </c>
      <c r="J65" s="298" t="b">
        <f t="shared" si="14"/>
        <v>1</v>
      </c>
      <c r="K65" s="298" t="b">
        <f t="shared" si="14"/>
        <v>1</v>
      </c>
      <c r="L65" s="298" t="b">
        <f t="shared" si="14"/>
        <v>1</v>
      </c>
      <c r="M65" s="298" t="b">
        <f t="shared" si="14"/>
        <v>1</v>
      </c>
      <c r="N65" s="298" t="b">
        <f t="shared" si="14"/>
        <v>1</v>
      </c>
      <c r="O65" s="298" t="b">
        <f t="shared" si="14"/>
        <v>1</v>
      </c>
      <c r="P65" s="298" t="b">
        <f t="shared" si="14"/>
        <v>1</v>
      </c>
      <c r="Q65" s="298" t="b">
        <f t="shared" si="14"/>
        <v>1</v>
      </c>
      <c r="R65" s="298" t="b">
        <f t="shared" si="14"/>
        <v>1</v>
      </c>
      <c r="S65" s="298" t="b">
        <f t="shared" si="14"/>
        <v>1</v>
      </c>
      <c r="T65" s="298" t="b">
        <f t="shared" si="14"/>
        <v>1</v>
      </c>
      <c r="U65" s="298" t="b">
        <f t="shared" si="14"/>
        <v>1</v>
      </c>
      <c r="V65" s="298" t="b">
        <f t="shared" si="14"/>
        <v>1</v>
      </c>
      <c r="W65" s="298" t="b">
        <f t="shared" si="14"/>
        <v>1</v>
      </c>
      <c r="X65" s="298" t="b">
        <f t="shared" si="14"/>
        <v>1</v>
      </c>
      <c r="Y65" s="298" t="b">
        <f t="shared" si="14"/>
        <v>1</v>
      </c>
      <c r="Z65" s="298" t="b">
        <f t="shared" si="14"/>
        <v>1</v>
      </c>
      <c r="AA65" s="298" t="b">
        <f t="shared" si="14"/>
        <v>1</v>
      </c>
    </row>
    <row r="66" spans="1:27" x14ac:dyDescent="0.2">
      <c r="B66" s="291" t="s">
        <v>278</v>
      </c>
      <c r="C66" s="299"/>
      <c r="D66" s="299"/>
      <c r="E66" s="299"/>
      <c r="F66" s="299"/>
      <c r="G66" s="299"/>
      <c r="H66" s="299"/>
      <c r="I66" s="299"/>
      <c r="J66" s="299"/>
      <c r="K66" s="299"/>
      <c r="L66" s="299"/>
      <c r="M66" s="299"/>
      <c r="N66" s="299"/>
      <c r="O66" s="299"/>
      <c r="P66" s="299"/>
      <c r="Q66" s="299"/>
      <c r="R66" s="299"/>
      <c r="S66" s="299"/>
      <c r="T66" s="299"/>
      <c r="U66" s="299"/>
      <c r="V66" s="299"/>
      <c r="W66" s="299"/>
      <c r="X66" s="299"/>
      <c r="Y66" s="299"/>
      <c r="Z66" s="299"/>
      <c r="AA66" s="299"/>
    </row>
    <row r="67" spans="1:27" x14ac:dyDescent="0.2">
      <c r="B67" s="300" t="s">
        <v>261</v>
      </c>
      <c r="C67" s="298"/>
      <c r="D67" s="298"/>
      <c r="E67" s="298"/>
      <c r="F67" s="298"/>
      <c r="G67" s="298"/>
      <c r="H67" s="298"/>
      <c r="I67" s="298"/>
      <c r="J67" s="298"/>
      <c r="K67" s="298"/>
      <c r="L67" s="298"/>
      <c r="M67" s="298"/>
      <c r="N67" s="298"/>
      <c r="O67" s="298"/>
      <c r="P67" s="298"/>
      <c r="Q67" s="298"/>
      <c r="R67" s="298"/>
      <c r="S67" s="298"/>
      <c r="T67" s="298"/>
      <c r="U67" s="298"/>
      <c r="V67" s="298"/>
      <c r="W67" s="298"/>
      <c r="X67" s="298"/>
      <c r="Y67" s="298"/>
      <c r="Z67" s="298"/>
      <c r="AA67" s="298"/>
    </row>
    <row r="68" spans="1:27" x14ac:dyDescent="0.2">
      <c r="B68" t="s">
        <v>262</v>
      </c>
      <c r="C68" s="301"/>
      <c r="D68" s="302"/>
      <c r="E68" s="302"/>
      <c r="F68" s="302"/>
      <c r="G68" s="302"/>
      <c r="H68" s="302"/>
      <c r="I68" s="302"/>
      <c r="J68" s="302"/>
      <c r="K68" s="302"/>
      <c r="L68" s="302"/>
      <c r="M68" s="302"/>
      <c r="N68" s="302"/>
      <c r="O68" s="302"/>
      <c r="P68" s="302"/>
      <c r="Q68" s="302"/>
      <c r="R68" s="302"/>
      <c r="S68" s="302"/>
      <c r="T68" s="302"/>
      <c r="U68" s="302"/>
      <c r="V68" s="302"/>
      <c r="W68" s="302"/>
      <c r="X68" s="302"/>
      <c r="Y68" s="302"/>
      <c r="Z68" s="302"/>
      <c r="AA68" s="302"/>
    </row>
    <row r="69" spans="1:27" x14ac:dyDescent="0.2">
      <c r="B69" t="s">
        <v>263</v>
      </c>
      <c r="C69" s="301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</row>
    <row r="70" spans="1:27" x14ac:dyDescent="0.2">
      <c r="B70" t="s">
        <v>264</v>
      </c>
      <c r="C70" s="301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  <c r="AA70" s="303"/>
    </row>
    <row r="71" spans="1:27" x14ac:dyDescent="0.2">
      <c r="B71" t="s">
        <v>265</v>
      </c>
      <c r="C71" s="301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</row>
    <row r="72" spans="1:27" x14ac:dyDescent="0.2">
      <c r="A72" t="s">
        <v>33</v>
      </c>
      <c r="B72" s="1" t="s">
        <v>279</v>
      </c>
      <c r="C72" s="298"/>
      <c r="D72" s="298"/>
      <c r="E72" s="298"/>
      <c r="F72" s="298"/>
      <c r="G72" s="298"/>
      <c r="H72" s="298"/>
      <c r="I72" s="298"/>
      <c r="J72" s="298"/>
      <c r="K72" s="298"/>
      <c r="L72" s="298"/>
      <c r="M72" s="298"/>
      <c r="N72" s="298"/>
      <c r="O72" s="298"/>
      <c r="P72" s="298"/>
      <c r="Q72" s="298"/>
      <c r="R72" s="298"/>
      <c r="S72" s="298"/>
      <c r="T72" s="298"/>
      <c r="U72" s="298"/>
      <c r="V72" s="298"/>
      <c r="W72" s="298"/>
      <c r="X72" s="298"/>
      <c r="Y72" s="298"/>
      <c r="Z72" s="298"/>
      <c r="AA72" s="298"/>
    </row>
    <row r="73" spans="1:27" x14ac:dyDescent="0.2">
      <c r="B73" s="1"/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  <c r="N73" s="298"/>
      <c r="O73" s="298"/>
      <c r="P73" s="298"/>
      <c r="Q73" s="298"/>
      <c r="R73" s="298"/>
      <c r="S73" s="298"/>
      <c r="T73" s="298"/>
      <c r="U73" s="298"/>
      <c r="V73" s="298"/>
      <c r="W73" s="298"/>
      <c r="X73" s="298"/>
      <c r="Y73" s="298"/>
      <c r="Z73" s="298"/>
      <c r="AA73" s="298"/>
    </row>
    <row r="74" spans="1:27" x14ac:dyDescent="0.2">
      <c r="B74" s="1"/>
      <c r="C74" s="298"/>
      <c r="D74" s="298" t="b">
        <f t="shared" ref="D74:AA74" si="15">AND(D67=0,D69=0,D70=0,D71=0)</f>
        <v>1</v>
      </c>
      <c r="E74" s="298" t="b">
        <f t="shared" si="15"/>
        <v>1</v>
      </c>
      <c r="F74" s="298" t="b">
        <f t="shared" si="15"/>
        <v>1</v>
      </c>
      <c r="G74" s="298" t="b">
        <f t="shared" si="15"/>
        <v>1</v>
      </c>
      <c r="H74" s="298" t="b">
        <f t="shared" si="15"/>
        <v>1</v>
      </c>
      <c r="I74" s="298" t="b">
        <f t="shared" si="15"/>
        <v>1</v>
      </c>
      <c r="J74" s="298" t="b">
        <f t="shared" si="15"/>
        <v>1</v>
      </c>
      <c r="K74" s="298" t="b">
        <f t="shared" si="15"/>
        <v>1</v>
      </c>
      <c r="L74" s="298" t="b">
        <f t="shared" si="15"/>
        <v>1</v>
      </c>
      <c r="M74" s="298" t="b">
        <f t="shared" si="15"/>
        <v>1</v>
      </c>
      <c r="N74" s="298" t="b">
        <f t="shared" si="15"/>
        <v>1</v>
      </c>
      <c r="O74" s="298" t="b">
        <f t="shared" si="15"/>
        <v>1</v>
      </c>
      <c r="P74" s="298" t="b">
        <f t="shared" si="15"/>
        <v>1</v>
      </c>
      <c r="Q74" s="298" t="b">
        <f t="shared" si="15"/>
        <v>1</v>
      </c>
      <c r="R74" s="298" t="b">
        <f t="shared" si="15"/>
        <v>1</v>
      </c>
      <c r="S74" s="298" t="b">
        <f t="shared" si="15"/>
        <v>1</v>
      </c>
      <c r="T74" s="298" t="b">
        <f t="shared" si="15"/>
        <v>1</v>
      </c>
      <c r="U74" s="298" t="b">
        <f t="shared" si="15"/>
        <v>1</v>
      </c>
      <c r="V74" s="298" t="b">
        <f t="shared" si="15"/>
        <v>1</v>
      </c>
      <c r="W74" s="298" t="b">
        <f t="shared" si="15"/>
        <v>1</v>
      </c>
      <c r="X74" s="298" t="b">
        <f t="shared" si="15"/>
        <v>1</v>
      </c>
      <c r="Y74" s="298" t="b">
        <f t="shared" si="15"/>
        <v>1</v>
      </c>
      <c r="Z74" s="298" t="b">
        <f t="shared" si="15"/>
        <v>1</v>
      </c>
      <c r="AA74" s="298" t="b">
        <f t="shared" si="15"/>
        <v>1</v>
      </c>
    </row>
    <row r="75" spans="1:27" x14ac:dyDescent="0.2">
      <c r="B75" s="291" t="s">
        <v>280</v>
      </c>
      <c r="C75" s="299"/>
      <c r="D75" s="299"/>
      <c r="E75" s="299"/>
      <c r="F75" s="299"/>
      <c r="G75" s="299"/>
      <c r="H75" s="299"/>
      <c r="I75" s="299"/>
      <c r="J75" s="299"/>
      <c r="K75" s="299"/>
      <c r="L75" s="299"/>
      <c r="M75" s="299"/>
      <c r="N75" s="299"/>
      <c r="O75" s="299"/>
      <c r="P75" s="299"/>
      <c r="Q75" s="299"/>
      <c r="R75" s="299"/>
      <c r="S75" s="299"/>
      <c r="T75" s="299"/>
      <c r="U75" s="299"/>
      <c r="V75" s="299"/>
      <c r="W75" s="299"/>
      <c r="X75" s="299"/>
      <c r="Y75" s="299"/>
      <c r="Z75" s="299"/>
      <c r="AA75" s="299"/>
    </row>
    <row r="76" spans="1:27" x14ac:dyDescent="0.2">
      <c r="B76" s="300" t="s">
        <v>261</v>
      </c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  <c r="N76" s="298"/>
      <c r="O76" s="298"/>
      <c r="P76" s="298"/>
      <c r="Q76" s="298"/>
      <c r="R76" s="298"/>
      <c r="S76" s="298"/>
      <c r="T76" s="298"/>
      <c r="U76" s="298"/>
      <c r="V76" s="298"/>
      <c r="W76" s="298"/>
      <c r="X76" s="298"/>
      <c r="Y76" s="298"/>
      <c r="Z76" s="298"/>
      <c r="AA76" s="298"/>
    </row>
    <row r="77" spans="1:27" x14ac:dyDescent="0.2">
      <c r="B77" t="s">
        <v>262</v>
      </c>
      <c r="C77" s="301"/>
      <c r="D77" s="302"/>
      <c r="E77" s="302"/>
      <c r="F77" s="302"/>
      <c r="G77" s="302"/>
      <c r="H77" s="302"/>
      <c r="I77" s="302"/>
      <c r="J77" s="302"/>
      <c r="K77" s="302"/>
      <c r="L77" s="302"/>
      <c r="M77" s="302"/>
      <c r="N77" s="302"/>
      <c r="O77" s="302"/>
      <c r="P77" s="302"/>
      <c r="Q77" s="302"/>
      <c r="R77" s="302"/>
      <c r="S77" s="302"/>
      <c r="T77" s="302"/>
      <c r="U77" s="302"/>
      <c r="V77" s="302"/>
      <c r="W77" s="302"/>
      <c r="X77" s="302"/>
      <c r="Y77" s="302"/>
      <c r="Z77" s="302"/>
      <c r="AA77" s="302"/>
    </row>
    <row r="78" spans="1:27" x14ac:dyDescent="0.2">
      <c r="B78" t="s">
        <v>263</v>
      </c>
      <c r="C78" s="301"/>
      <c r="D78" s="303"/>
      <c r="E78" s="303"/>
      <c r="F78" s="303"/>
      <c r="G78" s="303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S78" s="303"/>
      <c r="T78" s="303"/>
      <c r="U78" s="303"/>
      <c r="V78" s="303"/>
      <c r="W78" s="303"/>
      <c r="X78" s="303"/>
      <c r="Y78" s="303"/>
      <c r="Z78" s="303"/>
      <c r="AA78" s="303"/>
    </row>
    <row r="79" spans="1:27" x14ac:dyDescent="0.2">
      <c r="B79" t="s">
        <v>264</v>
      </c>
      <c r="C79" s="301"/>
      <c r="D79" s="303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</row>
    <row r="80" spans="1:27" x14ac:dyDescent="0.2">
      <c r="B80" t="s">
        <v>265</v>
      </c>
      <c r="C80" s="301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  <c r="AA80" s="303"/>
    </row>
    <row r="81" spans="1:27" x14ac:dyDescent="0.2">
      <c r="A81" t="s">
        <v>33</v>
      </c>
      <c r="B81" s="1" t="s">
        <v>281</v>
      </c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  <c r="N81" s="298"/>
      <c r="O81" s="298"/>
      <c r="P81" s="298"/>
      <c r="Q81" s="298"/>
      <c r="R81" s="298"/>
      <c r="S81" s="298"/>
      <c r="T81" s="298"/>
      <c r="U81" s="298"/>
      <c r="V81" s="298"/>
      <c r="W81" s="298"/>
      <c r="X81" s="298"/>
      <c r="Y81" s="298"/>
      <c r="Z81" s="298"/>
      <c r="AA81" s="298"/>
    </row>
    <row r="82" spans="1:27" x14ac:dyDescent="0.2">
      <c r="B82" s="1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  <c r="N82" s="298"/>
      <c r="O82" s="298"/>
      <c r="P82" s="298"/>
      <c r="Q82" s="298"/>
      <c r="R82" s="298"/>
      <c r="S82" s="298"/>
      <c r="T82" s="298"/>
      <c r="U82" s="298"/>
      <c r="V82" s="298"/>
      <c r="W82" s="298"/>
      <c r="X82" s="298"/>
      <c r="Y82" s="298"/>
      <c r="Z82" s="298"/>
      <c r="AA82" s="298"/>
    </row>
    <row r="83" spans="1:27" x14ac:dyDescent="0.2">
      <c r="B83" s="1"/>
      <c r="C83" s="298"/>
      <c r="D83" s="298" t="b">
        <f t="shared" ref="D83:AA83" si="16">AND(D76=0,D78=0,D79=0,D80=0)</f>
        <v>1</v>
      </c>
      <c r="E83" s="298" t="b">
        <f t="shared" si="16"/>
        <v>1</v>
      </c>
      <c r="F83" s="298" t="b">
        <f t="shared" si="16"/>
        <v>1</v>
      </c>
      <c r="G83" s="298" t="b">
        <f t="shared" si="16"/>
        <v>1</v>
      </c>
      <c r="H83" s="298" t="b">
        <f t="shared" si="16"/>
        <v>1</v>
      </c>
      <c r="I83" s="298" t="b">
        <f t="shared" si="16"/>
        <v>1</v>
      </c>
      <c r="J83" s="298" t="b">
        <f t="shared" si="16"/>
        <v>1</v>
      </c>
      <c r="K83" s="298" t="b">
        <f t="shared" si="16"/>
        <v>1</v>
      </c>
      <c r="L83" s="298" t="b">
        <f t="shared" si="16"/>
        <v>1</v>
      </c>
      <c r="M83" s="298" t="b">
        <f t="shared" si="16"/>
        <v>1</v>
      </c>
      <c r="N83" s="298" t="b">
        <f t="shared" si="16"/>
        <v>1</v>
      </c>
      <c r="O83" s="298" t="b">
        <f t="shared" si="16"/>
        <v>1</v>
      </c>
      <c r="P83" s="298" t="b">
        <f t="shared" si="16"/>
        <v>1</v>
      </c>
      <c r="Q83" s="298" t="b">
        <f t="shared" si="16"/>
        <v>1</v>
      </c>
      <c r="R83" s="298" t="b">
        <f t="shared" si="16"/>
        <v>1</v>
      </c>
      <c r="S83" s="298" t="b">
        <f t="shared" si="16"/>
        <v>1</v>
      </c>
      <c r="T83" s="298" t="b">
        <f t="shared" si="16"/>
        <v>1</v>
      </c>
      <c r="U83" s="298" t="b">
        <f t="shared" si="16"/>
        <v>1</v>
      </c>
      <c r="V83" s="298" t="b">
        <f t="shared" si="16"/>
        <v>1</v>
      </c>
      <c r="W83" s="298" t="b">
        <f t="shared" si="16"/>
        <v>1</v>
      </c>
      <c r="X83" s="298" t="b">
        <f t="shared" si="16"/>
        <v>1</v>
      </c>
      <c r="Y83" s="298" t="b">
        <f t="shared" si="16"/>
        <v>1</v>
      </c>
      <c r="Z83" s="298" t="b">
        <f t="shared" si="16"/>
        <v>1</v>
      </c>
      <c r="AA83" s="298" t="b">
        <f t="shared" si="16"/>
        <v>1</v>
      </c>
    </row>
    <row r="84" spans="1:27" x14ac:dyDescent="0.2">
      <c r="B84" s="292" t="s">
        <v>282</v>
      </c>
      <c r="C84" s="293"/>
      <c r="D84" s="293"/>
      <c r="E84" s="293"/>
      <c r="F84" s="293"/>
      <c r="G84" s="293"/>
      <c r="H84" s="293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3"/>
      <c r="U84" s="293"/>
      <c r="V84" s="293"/>
      <c r="W84" s="293"/>
      <c r="X84" s="293"/>
      <c r="Y84" s="293"/>
      <c r="Z84" s="293"/>
      <c r="AA84" s="293"/>
    </row>
    <row r="85" spans="1:27" x14ac:dyDescent="0.2">
      <c r="B85" s="294" t="s">
        <v>261</v>
      </c>
      <c r="C85" s="295">
        <f t="shared" ref="C85:C90" si="17">SUM(D85:AA85)</f>
        <v>0</v>
      </c>
      <c r="D85" s="295">
        <f>FCORNR_5_PSUEDO!F15+FCORNR_5_PSUEDO!F29</f>
        <v>0</v>
      </c>
      <c r="E85" s="295">
        <f>FCORNR_5_PSUEDO!G15+FCORNR_5_PSUEDO!G29</f>
        <v>0</v>
      </c>
      <c r="F85" s="295">
        <f>FCORNR_5_PSUEDO!H15+FCORNR_5_PSUEDO!H29</f>
        <v>0</v>
      </c>
      <c r="G85" s="295">
        <f>FCORNR_5_PSUEDO!I15+FCORNR_5_PSUEDO!I29</f>
        <v>0</v>
      </c>
      <c r="H85" s="295">
        <f>FCORNR_5_PSUEDO!J15+FCORNR_5_PSUEDO!J29</f>
        <v>0</v>
      </c>
      <c r="I85" s="295">
        <f>FCORNR_5_PSUEDO!K15+FCORNR_5_PSUEDO!K29</f>
        <v>0</v>
      </c>
      <c r="J85" s="295">
        <f>FCORNR_5_PSUEDO!L15+FCORNR_5_PSUEDO!L29</f>
        <v>0</v>
      </c>
      <c r="K85" s="295">
        <f>FCORNR_5_PSUEDO!M15+FCORNR_5_PSUEDO!M29</f>
        <v>0</v>
      </c>
      <c r="L85" s="295">
        <f>FCORNR_5_PSUEDO!N15+FCORNR_5_PSUEDO!N29</f>
        <v>0</v>
      </c>
      <c r="M85" s="295">
        <f>FCORNR_5_PSUEDO!O15+FCORNR_5_PSUEDO!O29</f>
        <v>0</v>
      </c>
      <c r="N85" s="295">
        <f>FCORNR_5_PSUEDO!P15+FCORNR_5_PSUEDO!P29</f>
        <v>0</v>
      </c>
      <c r="O85" s="295">
        <f>FCORNR_5_PSUEDO!Q15+FCORNR_5_PSUEDO!Q29</f>
        <v>0</v>
      </c>
      <c r="P85" s="295">
        <f>FCORNR_5_PSUEDO!R15+FCORNR_5_PSUEDO!R29</f>
        <v>0</v>
      </c>
      <c r="Q85" s="295">
        <f>FCORNR_5_PSUEDO!S15+FCORNR_5_PSUEDO!S29</f>
        <v>0</v>
      </c>
      <c r="R85" s="295">
        <f>FCORNR_5_PSUEDO!T15+FCORNR_5_PSUEDO!T29</f>
        <v>0</v>
      </c>
      <c r="S85" s="295">
        <f>FCORNR_5_PSUEDO!U15+FCORNR_5_PSUEDO!U29</f>
        <v>0</v>
      </c>
      <c r="T85" s="295">
        <f>FCORNR_5_PSUEDO!V15+FCORNR_5_PSUEDO!V29</f>
        <v>0</v>
      </c>
      <c r="U85" s="295">
        <f>FCORNR_5_PSUEDO!W15+FCORNR_5_PSUEDO!W29</f>
        <v>0</v>
      </c>
      <c r="V85" s="295">
        <f>FCORNR_5_PSUEDO!X15+FCORNR_5_PSUEDO!X29</f>
        <v>0</v>
      </c>
      <c r="W85" s="295">
        <f>FCORNR_5_PSUEDO!Y15+FCORNR_5_PSUEDO!Y29</f>
        <v>0</v>
      </c>
      <c r="X85" s="295">
        <f>FCORNR_5_PSUEDO!Z15+FCORNR_5_PSUEDO!Z29</f>
        <v>0</v>
      </c>
      <c r="Y85" s="295">
        <f>FCORNR_5_PSUEDO!AA15+FCORNR_5_PSUEDO!AA29</f>
        <v>0</v>
      </c>
      <c r="Z85" s="295">
        <f>FCORNR_5_PSUEDO!AB15+FCORNR_5_PSUEDO!AB29</f>
        <v>0</v>
      </c>
      <c r="AA85" s="295">
        <f>FCORNR_5_PSUEDO!AC15+FCORNR_5_PSUEDO!AC29</f>
        <v>0</v>
      </c>
    </row>
    <row r="86" spans="1:27" s="24" customFormat="1" x14ac:dyDescent="0.2">
      <c r="A86" s="36"/>
      <c r="B86" s="294" t="s">
        <v>262</v>
      </c>
      <c r="C86" s="295">
        <f t="shared" si="17"/>
        <v>0</v>
      </c>
      <c r="D86" s="295">
        <f>-FCORNR_5_PSUEDO!F29</f>
        <v>0</v>
      </c>
      <c r="E86" s="295">
        <f>-FCORNR_5_PSUEDO!G29</f>
        <v>0</v>
      </c>
      <c r="F86" s="295">
        <f>-FCORNR_5_PSUEDO!H29</f>
        <v>0</v>
      </c>
      <c r="G86" s="295">
        <f>-FCORNR_5_PSUEDO!I29</f>
        <v>0</v>
      </c>
      <c r="H86" s="295">
        <f>-FCORNR_5_PSUEDO!J29</f>
        <v>0</v>
      </c>
      <c r="I86" s="295">
        <f>-FCORNR_5_PSUEDO!K29</f>
        <v>0</v>
      </c>
      <c r="J86" s="295">
        <f>-FCORNR_5_PSUEDO!L29</f>
        <v>0</v>
      </c>
      <c r="K86" s="295">
        <f>-FCORNR_5_PSUEDO!M29</f>
        <v>0</v>
      </c>
      <c r="L86" s="295">
        <f>-FCORNR_5_PSUEDO!N29</f>
        <v>0</v>
      </c>
      <c r="M86" s="295">
        <f>-FCORNR_5_PSUEDO!O29</f>
        <v>0</v>
      </c>
      <c r="N86" s="295">
        <f>-FCORNR_5_PSUEDO!P29</f>
        <v>0</v>
      </c>
      <c r="O86" s="295">
        <f>-FCORNR_5_PSUEDO!Q29</f>
        <v>0</v>
      </c>
      <c r="P86" s="295">
        <f>-FCORNR_5_PSUEDO!R29</f>
        <v>0</v>
      </c>
      <c r="Q86" s="295">
        <f>-FCORNR_5_PSUEDO!S29</f>
        <v>0</v>
      </c>
      <c r="R86" s="295">
        <f>-FCORNR_5_PSUEDO!T29</f>
        <v>0</v>
      </c>
      <c r="S86" s="295">
        <f>-FCORNR_5_PSUEDO!U29</f>
        <v>0</v>
      </c>
      <c r="T86" s="295">
        <f>-FCORNR_5_PSUEDO!V29</f>
        <v>0</v>
      </c>
      <c r="U86" s="295">
        <f>-FCORNR_5_PSUEDO!W29</f>
        <v>0</v>
      </c>
      <c r="V86" s="295">
        <f>-FCORNR_5_PSUEDO!X29</f>
        <v>0</v>
      </c>
      <c r="W86" s="295">
        <f>-FCORNR_5_PSUEDO!Y29</f>
        <v>0</v>
      </c>
      <c r="X86" s="295">
        <f>-FCORNR_5_PSUEDO!Z29</f>
        <v>0</v>
      </c>
      <c r="Y86" s="295">
        <f>-FCORNR_5_PSUEDO!AA29</f>
        <v>0</v>
      </c>
      <c r="Z86" s="295">
        <f>-FCORNR_5_PSUEDO!AB29</f>
        <v>0</v>
      </c>
      <c r="AA86" s="295">
        <f>-FCORNR_5_PSUEDO!AC29</f>
        <v>0</v>
      </c>
    </row>
    <row r="87" spans="1:27" x14ac:dyDescent="0.2">
      <c r="B87" s="294" t="s">
        <v>263</v>
      </c>
      <c r="C87" s="295">
        <f t="shared" si="17"/>
        <v>0</v>
      </c>
      <c r="D87" s="296">
        <v>0</v>
      </c>
      <c r="E87" s="296">
        <v>0</v>
      </c>
      <c r="F87" s="296">
        <v>0</v>
      </c>
      <c r="G87" s="296">
        <v>0</v>
      </c>
      <c r="H87" s="296">
        <v>0</v>
      </c>
      <c r="I87" s="296">
        <v>0</v>
      </c>
      <c r="J87" s="296">
        <v>0</v>
      </c>
      <c r="K87" s="296">
        <v>0</v>
      </c>
      <c r="L87" s="296">
        <v>0</v>
      </c>
      <c r="M87" s="296">
        <v>0</v>
      </c>
      <c r="N87" s="296">
        <v>0</v>
      </c>
      <c r="O87" s="296">
        <v>0</v>
      </c>
      <c r="P87" s="296">
        <v>0</v>
      </c>
      <c r="Q87" s="296">
        <v>0</v>
      </c>
      <c r="R87" s="296">
        <v>0</v>
      </c>
      <c r="S87" s="296">
        <v>0</v>
      </c>
      <c r="T87" s="296">
        <v>0</v>
      </c>
      <c r="U87" s="296">
        <v>0</v>
      </c>
      <c r="V87" s="296">
        <v>0</v>
      </c>
      <c r="W87" s="296">
        <v>0</v>
      </c>
      <c r="X87" s="296">
        <v>0</v>
      </c>
      <c r="Y87" s="296">
        <v>0</v>
      </c>
      <c r="Z87" s="296">
        <v>0</v>
      </c>
      <c r="AA87" s="296">
        <v>0</v>
      </c>
    </row>
    <row r="88" spans="1:27" x14ac:dyDescent="0.2">
      <c r="B88" s="294" t="s">
        <v>264</v>
      </c>
      <c r="C88" s="295">
        <f t="shared" si="17"/>
        <v>0</v>
      </c>
      <c r="D88" s="295">
        <v>0</v>
      </c>
      <c r="E88" s="295">
        <v>0</v>
      </c>
      <c r="F88" s="295">
        <v>0</v>
      </c>
      <c r="G88" s="295">
        <v>0</v>
      </c>
      <c r="H88" s="295">
        <v>0</v>
      </c>
      <c r="I88" s="295">
        <v>0</v>
      </c>
      <c r="J88" s="295">
        <v>0</v>
      </c>
      <c r="K88" s="295">
        <v>0</v>
      </c>
      <c r="L88" s="295">
        <v>0</v>
      </c>
      <c r="M88" s="295">
        <v>0</v>
      </c>
      <c r="N88" s="295">
        <v>0</v>
      </c>
      <c r="O88" s="295">
        <v>0</v>
      </c>
      <c r="P88" s="295">
        <v>0</v>
      </c>
      <c r="Q88" s="295">
        <v>0</v>
      </c>
      <c r="R88" s="295">
        <v>0</v>
      </c>
      <c r="S88" s="295">
        <v>0</v>
      </c>
      <c r="T88" s="295">
        <v>0</v>
      </c>
      <c r="U88" s="295">
        <v>0</v>
      </c>
      <c r="V88" s="295">
        <v>0</v>
      </c>
      <c r="W88" s="295">
        <v>0</v>
      </c>
      <c r="X88" s="295">
        <v>0</v>
      </c>
      <c r="Y88" s="295">
        <v>0</v>
      </c>
      <c r="Z88" s="295">
        <v>0</v>
      </c>
      <c r="AA88" s="295">
        <v>0</v>
      </c>
    </row>
    <row r="89" spans="1:27" x14ac:dyDescent="0.2">
      <c r="A89" t="s">
        <v>283</v>
      </c>
      <c r="B89" s="294" t="s">
        <v>265</v>
      </c>
      <c r="C89" s="295">
        <f t="shared" si="17"/>
        <v>0</v>
      </c>
      <c r="D89" s="295">
        <f>-FCORNR_5_PSUEDO!F15</f>
        <v>0</v>
      </c>
      <c r="E89" s="295">
        <f>-FCORNR_5_PSUEDO!G15</f>
        <v>0</v>
      </c>
      <c r="F89" s="295">
        <f>-FCORNR_5_PSUEDO!H15</f>
        <v>0</v>
      </c>
      <c r="G89" s="295">
        <f>-FCORNR_5_PSUEDO!I15</f>
        <v>0</v>
      </c>
      <c r="H89" s="295">
        <f>-FCORNR_5_PSUEDO!J15</f>
        <v>0</v>
      </c>
      <c r="I89" s="295">
        <f>-FCORNR_5_PSUEDO!K15</f>
        <v>0</v>
      </c>
      <c r="J89" s="295">
        <f>-FCORNR_5_PSUEDO!L15</f>
        <v>0</v>
      </c>
      <c r="K89" s="295">
        <f>-FCORNR_5_PSUEDO!M15</f>
        <v>0</v>
      </c>
      <c r="L89" s="295">
        <f>-FCORNR_5_PSUEDO!N15</f>
        <v>0</v>
      </c>
      <c r="M89" s="295">
        <f>-FCORNR_5_PSUEDO!O15</f>
        <v>0</v>
      </c>
      <c r="N89" s="295">
        <f>-FCORNR_5_PSUEDO!P15</f>
        <v>0</v>
      </c>
      <c r="O89" s="295">
        <f>-FCORNR_5_PSUEDO!Q15</f>
        <v>0</v>
      </c>
      <c r="P89" s="295">
        <f>-FCORNR_5_PSUEDO!R15</f>
        <v>0</v>
      </c>
      <c r="Q89" s="295">
        <f>-FCORNR_5_PSUEDO!S15</f>
        <v>0</v>
      </c>
      <c r="R89" s="295">
        <f>-FCORNR_5_PSUEDO!T15</f>
        <v>0</v>
      </c>
      <c r="S89" s="295">
        <f>-FCORNR_5_PSUEDO!U15</f>
        <v>0</v>
      </c>
      <c r="T89" s="295">
        <f>-FCORNR_5_PSUEDO!V15</f>
        <v>0</v>
      </c>
      <c r="U89" s="295">
        <f>-FCORNR_5_PSUEDO!W15</f>
        <v>0</v>
      </c>
      <c r="V89" s="295">
        <f>-FCORNR_5_PSUEDO!X15</f>
        <v>0</v>
      </c>
      <c r="W89" s="295">
        <f>-FCORNR_5_PSUEDO!Y15</f>
        <v>0</v>
      </c>
      <c r="X89" s="295">
        <f>-FCORNR_5_PSUEDO!Z15</f>
        <v>0</v>
      </c>
      <c r="Y89" s="295">
        <f>-FCORNR_5_PSUEDO!AA15</f>
        <v>0</v>
      </c>
      <c r="Z89" s="295">
        <f>-FCORNR_5_PSUEDO!AB15</f>
        <v>0</v>
      </c>
      <c r="AA89" s="295">
        <f>-FCORNR_5_PSUEDO!AC15</f>
        <v>0</v>
      </c>
    </row>
    <row r="90" spans="1:27" x14ac:dyDescent="0.2">
      <c r="B90" s="294" t="s">
        <v>284</v>
      </c>
      <c r="C90" s="295">
        <f t="shared" si="17"/>
        <v>0</v>
      </c>
      <c r="D90" s="295">
        <f t="shared" ref="D90:AA90" si="18">SUM(D85:D89)</f>
        <v>0</v>
      </c>
      <c r="E90" s="295">
        <f t="shared" si="18"/>
        <v>0</v>
      </c>
      <c r="F90" s="295">
        <f t="shared" si="18"/>
        <v>0</v>
      </c>
      <c r="G90" s="295">
        <f t="shared" si="18"/>
        <v>0</v>
      </c>
      <c r="H90" s="295">
        <f t="shared" si="18"/>
        <v>0</v>
      </c>
      <c r="I90" s="295">
        <f t="shared" si="18"/>
        <v>0</v>
      </c>
      <c r="J90" s="295">
        <f t="shared" si="18"/>
        <v>0</v>
      </c>
      <c r="K90" s="295">
        <f t="shared" si="18"/>
        <v>0</v>
      </c>
      <c r="L90" s="295">
        <f t="shared" si="18"/>
        <v>0</v>
      </c>
      <c r="M90" s="295">
        <f t="shared" si="18"/>
        <v>0</v>
      </c>
      <c r="N90" s="295">
        <f t="shared" si="18"/>
        <v>0</v>
      </c>
      <c r="O90" s="295">
        <f t="shared" si="18"/>
        <v>0</v>
      </c>
      <c r="P90" s="295">
        <f t="shared" si="18"/>
        <v>0</v>
      </c>
      <c r="Q90" s="295">
        <f t="shared" si="18"/>
        <v>0</v>
      </c>
      <c r="R90" s="295">
        <f t="shared" si="18"/>
        <v>0</v>
      </c>
      <c r="S90" s="295">
        <f t="shared" si="18"/>
        <v>0</v>
      </c>
      <c r="T90" s="295">
        <f t="shared" si="18"/>
        <v>0</v>
      </c>
      <c r="U90" s="295">
        <f t="shared" si="18"/>
        <v>0</v>
      </c>
      <c r="V90" s="295">
        <f t="shared" si="18"/>
        <v>0</v>
      </c>
      <c r="W90" s="295">
        <f t="shared" si="18"/>
        <v>0</v>
      </c>
      <c r="X90" s="295">
        <f t="shared" si="18"/>
        <v>0</v>
      </c>
      <c r="Y90" s="295">
        <f t="shared" si="18"/>
        <v>0</v>
      </c>
      <c r="Z90" s="295">
        <f t="shared" si="18"/>
        <v>0</v>
      </c>
      <c r="AA90" s="295">
        <f t="shared" si="18"/>
        <v>0</v>
      </c>
    </row>
    <row r="91" spans="1:27" x14ac:dyDescent="0.2">
      <c r="B91" s="1"/>
      <c r="C91" s="298"/>
      <c r="D91" s="298"/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8"/>
      <c r="U91" s="298"/>
      <c r="V91" s="298"/>
      <c r="W91" s="298"/>
      <c r="X91" s="298"/>
      <c r="Y91" s="298"/>
      <c r="Z91" s="298"/>
      <c r="AA91" s="298"/>
    </row>
    <row r="92" spans="1:27" x14ac:dyDescent="0.2">
      <c r="B92" s="1"/>
      <c r="C92" s="298"/>
      <c r="D92" s="298" t="b">
        <f t="shared" ref="D92:AA92" si="19">AND(D85=0,D87=0,D88=0,D89=0)</f>
        <v>1</v>
      </c>
      <c r="E92" s="298" t="b">
        <f t="shared" si="19"/>
        <v>1</v>
      </c>
      <c r="F92" s="298" t="b">
        <f t="shared" si="19"/>
        <v>1</v>
      </c>
      <c r="G92" s="298" t="b">
        <f t="shared" si="19"/>
        <v>1</v>
      </c>
      <c r="H92" s="298" t="b">
        <f t="shared" si="19"/>
        <v>1</v>
      </c>
      <c r="I92" s="298" t="b">
        <f t="shared" si="19"/>
        <v>1</v>
      </c>
      <c r="J92" s="298" t="b">
        <f t="shared" si="19"/>
        <v>1</v>
      </c>
      <c r="K92" s="298" t="b">
        <f t="shared" si="19"/>
        <v>1</v>
      </c>
      <c r="L92" s="298" t="b">
        <f t="shared" si="19"/>
        <v>1</v>
      </c>
      <c r="M92" s="298" t="b">
        <f t="shared" si="19"/>
        <v>1</v>
      </c>
      <c r="N92" s="298" t="b">
        <f t="shared" si="19"/>
        <v>1</v>
      </c>
      <c r="O92" s="298" t="b">
        <f t="shared" si="19"/>
        <v>1</v>
      </c>
      <c r="P92" s="298" t="b">
        <f t="shared" si="19"/>
        <v>1</v>
      </c>
      <c r="Q92" s="298" t="b">
        <f t="shared" si="19"/>
        <v>1</v>
      </c>
      <c r="R92" s="298" t="b">
        <f t="shared" si="19"/>
        <v>1</v>
      </c>
      <c r="S92" s="298" t="b">
        <f t="shared" si="19"/>
        <v>1</v>
      </c>
      <c r="T92" s="298" t="b">
        <f t="shared" si="19"/>
        <v>1</v>
      </c>
      <c r="U92" s="298" t="b">
        <f t="shared" si="19"/>
        <v>1</v>
      </c>
      <c r="V92" s="298" t="b">
        <f t="shared" si="19"/>
        <v>1</v>
      </c>
      <c r="W92" s="298" t="b">
        <f t="shared" si="19"/>
        <v>1</v>
      </c>
      <c r="X92" s="298" t="b">
        <f t="shared" si="19"/>
        <v>1</v>
      </c>
      <c r="Y92" s="298" t="b">
        <f t="shared" si="19"/>
        <v>1</v>
      </c>
      <c r="Z92" s="298" t="b">
        <f t="shared" si="19"/>
        <v>1</v>
      </c>
      <c r="AA92" s="298" t="b">
        <f t="shared" si="19"/>
        <v>1</v>
      </c>
    </row>
    <row r="93" spans="1:27" x14ac:dyDescent="0.2">
      <c r="B93" s="291" t="s">
        <v>285</v>
      </c>
      <c r="C93" s="299"/>
      <c r="D93" s="299"/>
      <c r="E93" s="299"/>
      <c r="F93" s="299"/>
      <c r="G93" s="299"/>
      <c r="H93" s="299"/>
      <c r="I93" s="299"/>
      <c r="J93" s="299"/>
      <c r="K93" s="299"/>
      <c r="L93" s="299"/>
      <c r="M93" s="299"/>
      <c r="N93" s="299"/>
      <c r="O93" s="299"/>
      <c r="P93" s="299"/>
      <c r="Q93" s="299"/>
      <c r="R93" s="299"/>
      <c r="S93" s="299"/>
      <c r="T93" s="299"/>
      <c r="U93" s="299"/>
      <c r="V93" s="299"/>
      <c r="W93" s="299"/>
      <c r="X93" s="299"/>
      <c r="Y93" s="299"/>
      <c r="Z93" s="299"/>
      <c r="AA93" s="299"/>
    </row>
    <row r="94" spans="1:27" x14ac:dyDescent="0.2">
      <c r="B94" s="300" t="s">
        <v>261</v>
      </c>
      <c r="C94" s="298"/>
      <c r="D94" s="298"/>
      <c r="E94" s="298"/>
      <c r="F94" s="298"/>
      <c r="G94" s="298"/>
      <c r="H94" s="298"/>
      <c r="I94" s="298"/>
      <c r="J94" s="298"/>
      <c r="K94" s="298"/>
      <c r="L94" s="298"/>
      <c r="M94" s="298"/>
      <c r="N94" s="298"/>
      <c r="O94" s="298"/>
      <c r="P94" s="298"/>
      <c r="Q94" s="298"/>
      <c r="R94" s="298"/>
      <c r="S94" s="298"/>
      <c r="T94" s="298"/>
      <c r="U94" s="298"/>
      <c r="V94" s="298"/>
      <c r="W94" s="298"/>
      <c r="X94" s="298"/>
      <c r="Y94" s="298"/>
      <c r="Z94" s="298"/>
      <c r="AA94" s="298"/>
    </row>
    <row r="95" spans="1:27" x14ac:dyDescent="0.2">
      <c r="B95" t="s">
        <v>262</v>
      </c>
      <c r="C95" s="301"/>
      <c r="D95" s="302"/>
      <c r="E95" s="302"/>
      <c r="F95" s="302"/>
      <c r="G95" s="302"/>
      <c r="H95" s="302"/>
      <c r="I95" s="302"/>
      <c r="J95" s="302"/>
      <c r="K95" s="302"/>
      <c r="L95" s="302"/>
      <c r="M95" s="302"/>
      <c r="N95" s="302"/>
      <c r="O95" s="302"/>
      <c r="P95" s="302"/>
      <c r="Q95" s="302"/>
      <c r="R95" s="302"/>
      <c r="S95" s="302"/>
      <c r="T95" s="302"/>
      <c r="U95" s="302"/>
      <c r="V95" s="302"/>
      <c r="W95" s="302"/>
      <c r="X95" s="302"/>
      <c r="Y95" s="302"/>
      <c r="Z95" s="302"/>
      <c r="AA95" s="302"/>
    </row>
    <row r="96" spans="1:27" x14ac:dyDescent="0.2">
      <c r="B96" t="s">
        <v>263</v>
      </c>
      <c r="C96" s="301"/>
      <c r="D96" s="303"/>
      <c r="E96" s="303"/>
      <c r="F96" s="303"/>
      <c r="G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S96" s="303"/>
      <c r="T96" s="303"/>
      <c r="U96" s="303"/>
      <c r="V96" s="303"/>
      <c r="W96" s="303"/>
      <c r="X96" s="303"/>
      <c r="Y96" s="303"/>
      <c r="Z96" s="303"/>
      <c r="AA96" s="303"/>
    </row>
    <row r="97" spans="2:27" x14ac:dyDescent="0.2">
      <c r="B97" t="s">
        <v>264</v>
      </c>
      <c r="C97" s="301"/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S97" s="303"/>
      <c r="T97" s="303"/>
      <c r="U97" s="303"/>
      <c r="V97" s="303"/>
      <c r="W97" s="303"/>
      <c r="X97" s="303"/>
      <c r="Y97" s="303"/>
      <c r="Z97" s="303"/>
      <c r="AA97" s="303"/>
    </row>
    <row r="98" spans="2:27" x14ac:dyDescent="0.2">
      <c r="B98" t="s">
        <v>265</v>
      </c>
      <c r="C98" s="301"/>
      <c r="D98" s="303"/>
      <c r="E98" s="303"/>
      <c r="F98" s="303"/>
      <c r="G98" s="303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303"/>
      <c r="AA98" s="303"/>
    </row>
    <row r="99" spans="2:27" x14ac:dyDescent="0.2">
      <c r="B99" s="1" t="s">
        <v>286</v>
      </c>
      <c r="C99" s="298"/>
      <c r="D99" s="298"/>
      <c r="E99" s="298"/>
      <c r="F99" s="298"/>
      <c r="G99" s="298"/>
      <c r="H99" s="298"/>
      <c r="I99" s="298"/>
      <c r="J99" s="298"/>
      <c r="K99" s="298"/>
      <c r="L99" s="298"/>
      <c r="M99" s="298"/>
      <c r="N99" s="298"/>
      <c r="O99" s="298"/>
      <c r="P99" s="298"/>
      <c r="Q99" s="298"/>
      <c r="R99" s="298"/>
      <c r="S99" s="298"/>
      <c r="T99" s="298"/>
      <c r="U99" s="298"/>
      <c r="V99" s="298"/>
      <c r="W99" s="298"/>
      <c r="X99" s="298"/>
      <c r="Y99" s="298"/>
      <c r="Z99" s="298"/>
      <c r="AA99" s="298"/>
    </row>
    <row r="100" spans="2:27" x14ac:dyDescent="0.2">
      <c r="B100" s="1"/>
      <c r="C100" s="298"/>
      <c r="D100" s="298"/>
      <c r="E100" s="298"/>
      <c r="F100" s="298"/>
      <c r="G100" s="298"/>
      <c r="H100" s="298"/>
      <c r="I100" s="298"/>
      <c r="J100" s="298"/>
      <c r="K100" s="298"/>
      <c r="L100" s="298"/>
      <c r="M100" s="298"/>
      <c r="N100" s="298"/>
      <c r="O100" s="298"/>
      <c r="P100" s="298"/>
      <c r="Q100" s="298"/>
      <c r="R100" s="298"/>
      <c r="S100" s="298"/>
      <c r="T100" s="298"/>
      <c r="U100" s="298"/>
      <c r="V100" s="298"/>
      <c r="W100" s="298"/>
      <c r="X100" s="298"/>
      <c r="Y100" s="298"/>
      <c r="Z100" s="298"/>
      <c r="AA100" s="298"/>
    </row>
    <row r="101" spans="2:27" x14ac:dyDescent="0.2">
      <c r="B101" s="1"/>
      <c r="C101" s="297"/>
      <c r="D101" s="298" t="b">
        <f t="shared" ref="D101:AA101" si="20">AND(D94=0,D96=0,D97=0,D98=0)</f>
        <v>1</v>
      </c>
      <c r="E101" s="298" t="b">
        <f t="shared" si="20"/>
        <v>1</v>
      </c>
      <c r="F101" s="298" t="b">
        <f t="shared" si="20"/>
        <v>1</v>
      </c>
      <c r="G101" s="298" t="b">
        <f t="shared" si="20"/>
        <v>1</v>
      </c>
      <c r="H101" s="298" t="b">
        <f t="shared" si="20"/>
        <v>1</v>
      </c>
      <c r="I101" s="298" t="b">
        <f t="shared" si="20"/>
        <v>1</v>
      </c>
      <c r="J101" s="298" t="b">
        <f t="shared" si="20"/>
        <v>1</v>
      </c>
      <c r="K101" s="298" t="b">
        <f t="shared" si="20"/>
        <v>1</v>
      </c>
      <c r="L101" s="298" t="b">
        <f t="shared" si="20"/>
        <v>1</v>
      </c>
      <c r="M101" s="298" t="b">
        <f t="shared" si="20"/>
        <v>1</v>
      </c>
      <c r="N101" s="298" t="b">
        <f t="shared" si="20"/>
        <v>1</v>
      </c>
      <c r="O101" s="298" t="b">
        <f t="shared" si="20"/>
        <v>1</v>
      </c>
      <c r="P101" s="298" t="b">
        <f t="shared" si="20"/>
        <v>1</v>
      </c>
      <c r="Q101" s="298" t="b">
        <f t="shared" si="20"/>
        <v>1</v>
      </c>
      <c r="R101" s="298" t="b">
        <f t="shared" si="20"/>
        <v>1</v>
      </c>
      <c r="S101" s="298" t="b">
        <f t="shared" si="20"/>
        <v>1</v>
      </c>
      <c r="T101" s="298" t="b">
        <f t="shared" si="20"/>
        <v>1</v>
      </c>
      <c r="U101" s="298" t="b">
        <f t="shared" si="20"/>
        <v>1</v>
      </c>
      <c r="V101" s="298" t="b">
        <f t="shared" si="20"/>
        <v>1</v>
      </c>
      <c r="W101" s="298" t="b">
        <f t="shared" si="20"/>
        <v>1</v>
      </c>
      <c r="X101" s="298" t="b">
        <f t="shared" si="20"/>
        <v>1</v>
      </c>
      <c r="Y101" s="298" t="b">
        <f t="shared" si="20"/>
        <v>1</v>
      </c>
      <c r="Z101" s="298" t="b">
        <f t="shared" si="20"/>
        <v>1</v>
      </c>
      <c r="AA101" s="298" t="b">
        <f t="shared" si="20"/>
        <v>1</v>
      </c>
    </row>
    <row r="102" spans="2:27" x14ac:dyDescent="0.2">
      <c r="B102" s="291" t="s">
        <v>287</v>
      </c>
      <c r="C102" s="299"/>
      <c r="D102" s="299"/>
      <c r="E102" s="299"/>
      <c r="F102" s="299"/>
      <c r="G102" s="299"/>
      <c r="H102" s="299"/>
      <c r="I102" s="299"/>
      <c r="J102" s="299"/>
      <c r="K102" s="299"/>
      <c r="L102" s="299"/>
      <c r="M102" s="299"/>
      <c r="N102" s="299"/>
      <c r="O102" s="299"/>
      <c r="P102" s="299"/>
      <c r="Q102" s="299"/>
      <c r="R102" s="299"/>
      <c r="S102" s="299"/>
      <c r="T102" s="299"/>
      <c r="U102" s="299"/>
      <c r="V102" s="299"/>
      <c r="W102" s="299"/>
      <c r="X102" s="299"/>
      <c r="Y102" s="299"/>
      <c r="Z102" s="299"/>
      <c r="AA102" s="299"/>
    </row>
    <row r="103" spans="2:27" x14ac:dyDescent="0.2">
      <c r="B103" s="300" t="s">
        <v>261</v>
      </c>
      <c r="C103" s="301" t="str">
        <f>IF(SUM(D103:AA103)=0," ",SUM(D103:AA103))</f>
        <v xml:space="preserve"> </v>
      </c>
      <c r="D103" s="298">
        <f t="shared" ref="D103:AA103" si="21">SUM(D94,D85,D76,D58,D49,D40,D31,D22,D13,D4)</f>
        <v>0</v>
      </c>
      <c r="E103" s="298">
        <f t="shared" si="21"/>
        <v>0</v>
      </c>
      <c r="F103" s="298">
        <f t="shared" si="21"/>
        <v>0</v>
      </c>
      <c r="G103" s="298">
        <f t="shared" si="21"/>
        <v>0</v>
      </c>
      <c r="H103" s="298">
        <f t="shared" si="21"/>
        <v>0</v>
      </c>
      <c r="I103" s="298">
        <f t="shared" si="21"/>
        <v>0</v>
      </c>
      <c r="J103" s="298">
        <f t="shared" si="21"/>
        <v>0</v>
      </c>
      <c r="K103" s="298">
        <f t="shared" si="21"/>
        <v>0</v>
      </c>
      <c r="L103" s="298">
        <f t="shared" si="21"/>
        <v>0</v>
      </c>
      <c r="M103" s="298">
        <f t="shared" si="21"/>
        <v>0</v>
      </c>
      <c r="N103" s="298">
        <f t="shared" si="21"/>
        <v>0</v>
      </c>
      <c r="O103" s="298">
        <f t="shared" si="21"/>
        <v>0</v>
      </c>
      <c r="P103" s="298">
        <f t="shared" si="21"/>
        <v>0</v>
      </c>
      <c r="Q103" s="298">
        <f t="shared" si="21"/>
        <v>0</v>
      </c>
      <c r="R103" s="298">
        <f t="shared" si="21"/>
        <v>0</v>
      </c>
      <c r="S103" s="298">
        <f t="shared" si="21"/>
        <v>0</v>
      </c>
      <c r="T103" s="298">
        <f t="shared" si="21"/>
        <v>0</v>
      </c>
      <c r="U103" s="298">
        <f t="shared" si="21"/>
        <v>0</v>
      </c>
      <c r="V103" s="298">
        <f t="shared" si="21"/>
        <v>0</v>
      </c>
      <c r="W103" s="298">
        <f t="shared" si="21"/>
        <v>0</v>
      </c>
      <c r="X103" s="298">
        <f t="shared" si="21"/>
        <v>0</v>
      </c>
      <c r="Y103" s="298">
        <f t="shared" si="21"/>
        <v>0</v>
      </c>
      <c r="Z103" s="298">
        <f t="shared" si="21"/>
        <v>0</v>
      </c>
      <c r="AA103" s="298">
        <f t="shared" si="21"/>
        <v>0</v>
      </c>
    </row>
    <row r="104" spans="2:27" x14ac:dyDescent="0.2">
      <c r="B104" t="s">
        <v>262</v>
      </c>
      <c r="C104" s="301" t="str">
        <f>IF(SUM(D104:AA104)=0," ",SUM(D104:AA104))</f>
        <v xml:space="preserve"> </v>
      </c>
      <c r="D104" s="304">
        <f t="shared" ref="D104:AA104" si="22">IF(SUM(D95,D86,D77,D59,D50,D41,D32,D23,D14,D5)=0,0,SUM(D95,D86,D77,D59,D50,D41,D32,D23,D14,D5))</f>
        <v>0</v>
      </c>
      <c r="E104" s="304">
        <f t="shared" si="22"/>
        <v>0</v>
      </c>
      <c r="F104" s="304">
        <f t="shared" si="22"/>
        <v>0</v>
      </c>
      <c r="G104" s="304">
        <f t="shared" si="22"/>
        <v>0</v>
      </c>
      <c r="H104" s="304">
        <f t="shared" si="22"/>
        <v>0</v>
      </c>
      <c r="I104" s="304">
        <f t="shared" si="22"/>
        <v>0</v>
      </c>
      <c r="J104" s="304">
        <f t="shared" si="22"/>
        <v>0</v>
      </c>
      <c r="K104" s="304">
        <f t="shared" si="22"/>
        <v>0</v>
      </c>
      <c r="L104" s="304">
        <f t="shared" si="22"/>
        <v>0</v>
      </c>
      <c r="M104" s="304">
        <f t="shared" si="22"/>
        <v>0</v>
      </c>
      <c r="N104" s="304">
        <f t="shared" si="22"/>
        <v>0</v>
      </c>
      <c r="O104" s="304">
        <f t="shared" si="22"/>
        <v>0</v>
      </c>
      <c r="P104" s="304">
        <f t="shared" si="22"/>
        <v>0</v>
      </c>
      <c r="Q104" s="304">
        <f t="shared" si="22"/>
        <v>0</v>
      </c>
      <c r="R104" s="304">
        <f t="shared" si="22"/>
        <v>0</v>
      </c>
      <c r="S104" s="304">
        <f t="shared" si="22"/>
        <v>0</v>
      </c>
      <c r="T104" s="304">
        <f t="shared" si="22"/>
        <v>0</v>
      </c>
      <c r="U104" s="304">
        <f t="shared" si="22"/>
        <v>0</v>
      </c>
      <c r="V104" s="304">
        <f t="shared" si="22"/>
        <v>0</v>
      </c>
      <c r="W104" s="304">
        <f t="shared" si="22"/>
        <v>0</v>
      </c>
      <c r="X104" s="304">
        <f t="shared" si="22"/>
        <v>0</v>
      </c>
      <c r="Y104" s="304">
        <f t="shared" si="22"/>
        <v>0</v>
      </c>
      <c r="Z104" s="304">
        <f t="shared" si="22"/>
        <v>0</v>
      </c>
      <c r="AA104" s="304">
        <f t="shared" si="22"/>
        <v>0</v>
      </c>
    </row>
    <row r="105" spans="2:27" x14ac:dyDescent="0.2">
      <c r="B105" t="s">
        <v>263</v>
      </c>
      <c r="C105" s="301" t="str">
        <f>IF(SUM(D105:AA105)=0," ",SUM(D105:AA105))</f>
        <v xml:space="preserve"> </v>
      </c>
      <c r="D105" s="298" t="str">
        <f t="shared" ref="D105:AA105" si="23">IF(SUM(D96,D87,D78,D60,D51,D42,D33,D24,D15,D6)=0,"",SUM(D96,D87,D78,D60,D51,D42,D33,D24,D15,D6))</f>
        <v/>
      </c>
      <c r="E105" s="298" t="str">
        <f t="shared" si="23"/>
        <v/>
      </c>
      <c r="F105" s="298" t="str">
        <f t="shared" si="23"/>
        <v/>
      </c>
      <c r="G105" s="298" t="str">
        <f t="shared" si="23"/>
        <v/>
      </c>
      <c r="H105" s="298" t="str">
        <f t="shared" si="23"/>
        <v/>
      </c>
      <c r="I105" s="298" t="str">
        <f t="shared" si="23"/>
        <v/>
      </c>
      <c r="J105" s="298" t="str">
        <f t="shared" si="23"/>
        <v/>
      </c>
      <c r="K105" s="298" t="str">
        <f t="shared" si="23"/>
        <v/>
      </c>
      <c r="L105" s="298" t="str">
        <f t="shared" si="23"/>
        <v/>
      </c>
      <c r="M105" s="298" t="str">
        <f t="shared" si="23"/>
        <v/>
      </c>
      <c r="N105" s="298" t="str">
        <f t="shared" si="23"/>
        <v/>
      </c>
      <c r="O105" s="298" t="str">
        <f t="shared" si="23"/>
        <v/>
      </c>
      <c r="P105" s="298" t="str">
        <f t="shared" si="23"/>
        <v/>
      </c>
      <c r="Q105" s="298" t="str">
        <f t="shared" si="23"/>
        <v/>
      </c>
      <c r="R105" s="298" t="str">
        <f t="shared" si="23"/>
        <v/>
      </c>
      <c r="S105" s="298" t="str">
        <f t="shared" si="23"/>
        <v/>
      </c>
      <c r="T105" s="298" t="str">
        <f t="shared" si="23"/>
        <v/>
      </c>
      <c r="U105" s="298" t="str">
        <f t="shared" si="23"/>
        <v/>
      </c>
      <c r="V105" s="298" t="str">
        <f t="shared" si="23"/>
        <v/>
      </c>
      <c r="W105" s="298" t="str">
        <f t="shared" si="23"/>
        <v/>
      </c>
      <c r="X105" s="298" t="str">
        <f t="shared" si="23"/>
        <v/>
      </c>
      <c r="Y105" s="298" t="str">
        <f t="shared" si="23"/>
        <v/>
      </c>
      <c r="Z105" s="298" t="str">
        <f t="shared" si="23"/>
        <v/>
      </c>
      <c r="AA105" s="298" t="str">
        <f t="shared" si="23"/>
        <v/>
      </c>
    </row>
    <row r="106" spans="2:27" x14ac:dyDescent="0.2">
      <c r="B106" t="s">
        <v>264</v>
      </c>
      <c r="C106" s="301" t="str">
        <f>IF(SUM(D106:AA106)=0," ",SUM(D106:AA106))</f>
        <v xml:space="preserve"> </v>
      </c>
      <c r="D106" s="298" t="str">
        <f t="shared" ref="D106:AA106" si="24">IF(SUM(D97,D88,D79,D61,D52,D43,D34,D25,D16,D7)=0,"",SUM(D97,D88,D79,D61,D52,D43,D34,D25,D16,D7))</f>
        <v/>
      </c>
      <c r="E106" s="298" t="str">
        <f t="shared" si="24"/>
        <v/>
      </c>
      <c r="F106" s="298" t="str">
        <f t="shared" si="24"/>
        <v/>
      </c>
      <c r="G106" s="298" t="str">
        <f t="shared" si="24"/>
        <v/>
      </c>
      <c r="H106" s="298" t="str">
        <f t="shared" si="24"/>
        <v/>
      </c>
      <c r="I106" s="298" t="str">
        <f t="shared" si="24"/>
        <v/>
      </c>
      <c r="J106" s="298" t="str">
        <f t="shared" si="24"/>
        <v/>
      </c>
      <c r="K106" s="298" t="str">
        <f t="shared" si="24"/>
        <v/>
      </c>
      <c r="L106" s="298" t="str">
        <f t="shared" si="24"/>
        <v/>
      </c>
      <c r="M106" s="298" t="str">
        <f t="shared" si="24"/>
        <v/>
      </c>
      <c r="N106" s="298" t="str">
        <f t="shared" si="24"/>
        <v/>
      </c>
      <c r="O106" s="298" t="str">
        <f t="shared" si="24"/>
        <v/>
      </c>
      <c r="P106" s="298" t="str">
        <f t="shared" si="24"/>
        <v/>
      </c>
      <c r="Q106" s="298" t="str">
        <f t="shared" si="24"/>
        <v/>
      </c>
      <c r="R106" s="298" t="str">
        <f t="shared" si="24"/>
        <v/>
      </c>
      <c r="S106" s="298" t="str">
        <f t="shared" si="24"/>
        <v/>
      </c>
      <c r="T106" s="298" t="str">
        <f t="shared" si="24"/>
        <v/>
      </c>
      <c r="U106" s="298" t="str">
        <f t="shared" si="24"/>
        <v/>
      </c>
      <c r="V106" s="298" t="str">
        <f t="shared" si="24"/>
        <v/>
      </c>
      <c r="W106" s="298" t="str">
        <f t="shared" si="24"/>
        <v/>
      </c>
      <c r="X106" s="298" t="str">
        <f t="shared" si="24"/>
        <v/>
      </c>
      <c r="Y106" s="298" t="str">
        <f t="shared" si="24"/>
        <v/>
      </c>
      <c r="Z106" s="298" t="str">
        <f t="shared" si="24"/>
        <v/>
      </c>
      <c r="AA106" s="298" t="str">
        <f t="shared" si="24"/>
        <v/>
      </c>
    </row>
    <row r="107" spans="2:27" x14ac:dyDescent="0.2">
      <c r="B107" t="s">
        <v>265</v>
      </c>
      <c r="C107" s="301" t="str">
        <f>IF(SUM(D107:AA107)=0," ",SUM(D107:AA107))</f>
        <v xml:space="preserve"> </v>
      </c>
      <c r="D107" s="298" t="str">
        <f t="shared" ref="D107:AA107" si="25">IF(SUM(D98,D89,D80,D62,D53,D44,D35,D26,D17,D8)=0,"",SUM(D98,D89,D80,D62,D53,D44,D35,D26,D17,D8))</f>
        <v/>
      </c>
      <c r="E107" s="298" t="str">
        <f t="shared" si="25"/>
        <v/>
      </c>
      <c r="F107" s="298" t="str">
        <f t="shared" si="25"/>
        <v/>
      </c>
      <c r="G107" s="298" t="str">
        <f t="shared" si="25"/>
        <v/>
      </c>
      <c r="H107" s="298" t="str">
        <f t="shared" si="25"/>
        <v/>
      </c>
      <c r="I107" s="298" t="str">
        <f t="shared" si="25"/>
        <v/>
      </c>
      <c r="J107" s="298" t="str">
        <f t="shared" si="25"/>
        <v/>
      </c>
      <c r="K107" s="298" t="str">
        <f t="shared" si="25"/>
        <v/>
      </c>
      <c r="L107" s="298" t="str">
        <f t="shared" si="25"/>
        <v/>
      </c>
      <c r="M107" s="298" t="str">
        <f t="shared" si="25"/>
        <v/>
      </c>
      <c r="N107" s="298" t="str">
        <f t="shared" si="25"/>
        <v/>
      </c>
      <c r="O107" s="298" t="str">
        <f t="shared" si="25"/>
        <v/>
      </c>
      <c r="P107" s="298" t="str">
        <f t="shared" si="25"/>
        <v/>
      </c>
      <c r="Q107" s="298" t="str">
        <f t="shared" si="25"/>
        <v/>
      </c>
      <c r="R107" s="298" t="str">
        <f t="shared" si="25"/>
        <v/>
      </c>
      <c r="S107" s="298" t="str">
        <f t="shared" si="25"/>
        <v/>
      </c>
      <c r="T107" s="298" t="str">
        <f t="shared" si="25"/>
        <v/>
      </c>
      <c r="U107" s="298" t="str">
        <f t="shared" si="25"/>
        <v/>
      </c>
      <c r="V107" s="298" t="str">
        <f t="shared" si="25"/>
        <v/>
      </c>
      <c r="W107" s="298" t="str">
        <f t="shared" si="25"/>
        <v/>
      </c>
      <c r="X107" s="298" t="str">
        <f t="shared" si="25"/>
        <v/>
      </c>
      <c r="Y107" s="298" t="str">
        <f t="shared" si="25"/>
        <v/>
      </c>
      <c r="Z107" s="298" t="str">
        <f t="shared" si="25"/>
        <v/>
      </c>
      <c r="AA107" s="298" t="str">
        <f t="shared" si="25"/>
        <v/>
      </c>
    </row>
    <row r="108" spans="2:27" x14ac:dyDescent="0.2">
      <c r="B108" s="1" t="s">
        <v>287</v>
      </c>
      <c r="C108" s="298">
        <f>SUM(D108:AA108)</f>
        <v>0</v>
      </c>
      <c r="D108" s="298">
        <f t="shared" ref="D108:AA108" si="26">SUM(D103:D107)</f>
        <v>0</v>
      </c>
      <c r="E108" s="298">
        <f t="shared" si="26"/>
        <v>0</v>
      </c>
      <c r="F108" s="298">
        <f t="shared" si="26"/>
        <v>0</v>
      </c>
      <c r="G108" s="298">
        <f t="shared" si="26"/>
        <v>0</v>
      </c>
      <c r="H108" s="298">
        <f t="shared" si="26"/>
        <v>0</v>
      </c>
      <c r="I108" s="298">
        <f t="shared" si="26"/>
        <v>0</v>
      </c>
      <c r="J108" s="298">
        <f t="shared" si="26"/>
        <v>0</v>
      </c>
      <c r="K108" s="298">
        <f t="shared" si="26"/>
        <v>0</v>
      </c>
      <c r="L108" s="298">
        <f t="shared" si="26"/>
        <v>0</v>
      </c>
      <c r="M108" s="298">
        <f t="shared" si="26"/>
        <v>0</v>
      </c>
      <c r="N108" s="298">
        <f t="shared" si="26"/>
        <v>0</v>
      </c>
      <c r="O108" s="298">
        <f t="shared" si="26"/>
        <v>0</v>
      </c>
      <c r="P108" s="298">
        <f t="shared" si="26"/>
        <v>0</v>
      </c>
      <c r="Q108" s="298">
        <f t="shared" si="26"/>
        <v>0</v>
      </c>
      <c r="R108" s="298">
        <f t="shared" si="26"/>
        <v>0</v>
      </c>
      <c r="S108" s="298">
        <f t="shared" si="26"/>
        <v>0</v>
      </c>
      <c r="T108" s="298">
        <f t="shared" si="26"/>
        <v>0</v>
      </c>
      <c r="U108" s="298">
        <f t="shared" si="26"/>
        <v>0</v>
      </c>
      <c r="V108" s="298">
        <f t="shared" si="26"/>
        <v>0</v>
      </c>
      <c r="W108" s="298">
        <f t="shared" si="26"/>
        <v>0</v>
      </c>
      <c r="X108" s="298">
        <f t="shared" si="26"/>
        <v>0</v>
      </c>
      <c r="Y108" s="298">
        <f t="shared" si="26"/>
        <v>0</v>
      </c>
      <c r="Z108" s="298">
        <f t="shared" si="26"/>
        <v>0</v>
      </c>
      <c r="AA108" s="298">
        <f t="shared" si="26"/>
        <v>0</v>
      </c>
    </row>
    <row r="109" spans="2:27" ht="11.25" customHeight="1" x14ac:dyDescent="0.2">
      <c r="B109" s="1"/>
      <c r="C109" s="298"/>
      <c r="D109" s="298"/>
      <c r="E109" s="298"/>
      <c r="F109" s="298"/>
      <c r="G109" s="298"/>
      <c r="H109" s="298"/>
      <c r="I109" s="298"/>
      <c r="J109" s="298"/>
      <c r="K109" s="298"/>
      <c r="L109" s="298"/>
      <c r="M109" s="298"/>
      <c r="N109" s="298"/>
      <c r="O109" s="298"/>
      <c r="P109" s="298"/>
      <c r="Q109" s="298"/>
      <c r="R109" s="298"/>
      <c r="S109" s="298"/>
      <c r="T109" s="298"/>
      <c r="U109" s="298"/>
      <c r="V109" s="298"/>
      <c r="W109" s="298"/>
      <c r="X109" s="298"/>
      <c r="Y109" s="298"/>
      <c r="Z109" s="298"/>
      <c r="AA109" s="298"/>
    </row>
    <row r="110" spans="2:27" ht="15.75" x14ac:dyDescent="0.25">
      <c r="B110" s="305" t="s">
        <v>288</v>
      </c>
      <c r="C110" s="122" t="s">
        <v>67</v>
      </c>
      <c r="D110" s="290" t="s">
        <v>237</v>
      </c>
      <c r="E110" s="290" t="s">
        <v>238</v>
      </c>
      <c r="F110" s="290" t="s">
        <v>239</v>
      </c>
      <c r="G110" s="290" t="s">
        <v>240</v>
      </c>
      <c r="H110" s="290" t="s">
        <v>241</v>
      </c>
      <c r="I110" s="290" t="s">
        <v>242</v>
      </c>
      <c r="J110" s="290" t="s">
        <v>243</v>
      </c>
      <c r="K110" s="290" t="s">
        <v>244</v>
      </c>
      <c r="L110" s="290" t="s">
        <v>245</v>
      </c>
      <c r="M110" s="290" t="s">
        <v>246</v>
      </c>
      <c r="N110" s="290" t="s">
        <v>247</v>
      </c>
      <c r="O110" s="290" t="s">
        <v>248</v>
      </c>
      <c r="P110" s="290" t="s">
        <v>249</v>
      </c>
      <c r="Q110" s="290" t="s">
        <v>250</v>
      </c>
      <c r="R110" s="290" t="s">
        <v>251</v>
      </c>
      <c r="S110" s="290" t="s">
        <v>252</v>
      </c>
      <c r="T110" s="290" t="s">
        <v>253</v>
      </c>
      <c r="U110" s="290" t="s">
        <v>254</v>
      </c>
      <c r="V110" s="290" t="s">
        <v>255</v>
      </c>
      <c r="W110" s="290" t="s">
        <v>256</v>
      </c>
      <c r="X110" s="290" t="s">
        <v>257</v>
      </c>
      <c r="Y110" s="290" t="s">
        <v>258</v>
      </c>
      <c r="Z110" s="290" t="s">
        <v>259</v>
      </c>
      <c r="AA110" s="290" t="s">
        <v>260</v>
      </c>
    </row>
    <row r="111" spans="2:27" x14ac:dyDescent="0.2">
      <c r="B111" s="306" t="s">
        <v>289</v>
      </c>
      <c r="C111" s="307"/>
      <c r="D111" s="307"/>
      <c r="E111" s="307"/>
      <c r="F111" s="307"/>
      <c r="G111" s="307"/>
      <c r="H111" s="307"/>
      <c r="I111" s="307"/>
      <c r="J111" s="307"/>
      <c r="K111" s="307"/>
      <c r="L111" s="307"/>
      <c r="M111" s="307"/>
      <c r="N111" s="307"/>
      <c r="O111" s="307"/>
      <c r="P111" s="307"/>
      <c r="Q111" s="307"/>
      <c r="R111" s="307"/>
      <c r="S111" s="307"/>
      <c r="T111" s="307"/>
      <c r="U111" s="307"/>
      <c r="V111" s="307"/>
      <c r="W111" s="307"/>
      <c r="X111" s="307"/>
      <c r="Y111" s="307"/>
      <c r="Z111" s="307"/>
      <c r="AA111" s="307"/>
    </row>
    <row r="112" spans="2:27" x14ac:dyDescent="0.2">
      <c r="B112" s="9" t="s">
        <v>290</v>
      </c>
      <c r="C112" s="308">
        <f>SUM(D112:AA112)</f>
        <v>0</v>
      </c>
      <c r="D112" s="309">
        <f t="shared" ref="D112:AA112" si="27">-D5</f>
        <v>0</v>
      </c>
      <c r="E112" s="308">
        <f t="shared" si="27"/>
        <v>0</v>
      </c>
      <c r="F112" s="308">
        <f t="shared" si="27"/>
        <v>0</v>
      </c>
      <c r="G112" s="308">
        <f t="shared" si="27"/>
        <v>0</v>
      </c>
      <c r="H112" s="308">
        <f t="shared" si="27"/>
        <v>0</v>
      </c>
      <c r="I112" s="308">
        <f t="shared" si="27"/>
        <v>0</v>
      </c>
      <c r="J112" s="308">
        <f t="shared" si="27"/>
        <v>0</v>
      </c>
      <c r="K112" s="308">
        <f t="shared" si="27"/>
        <v>0</v>
      </c>
      <c r="L112" s="308">
        <f t="shared" si="27"/>
        <v>0</v>
      </c>
      <c r="M112" s="308">
        <f t="shared" si="27"/>
        <v>0</v>
      </c>
      <c r="N112" s="308">
        <f t="shared" si="27"/>
        <v>0</v>
      </c>
      <c r="O112" s="308">
        <f t="shared" si="27"/>
        <v>0</v>
      </c>
      <c r="P112" s="308">
        <f t="shared" si="27"/>
        <v>0</v>
      </c>
      <c r="Q112" s="308">
        <f t="shared" si="27"/>
        <v>0</v>
      </c>
      <c r="R112" s="308">
        <f t="shared" si="27"/>
        <v>0</v>
      </c>
      <c r="S112" s="308">
        <f t="shared" si="27"/>
        <v>0</v>
      </c>
      <c r="T112" s="308">
        <f t="shared" si="27"/>
        <v>0</v>
      </c>
      <c r="U112" s="308">
        <f t="shared" si="27"/>
        <v>0</v>
      </c>
      <c r="V112" s="308">
        <f t="shared" si="27"/>
        <v>0</v>
      </c>
      <c r="W112" s="308">
        <f t="shared" si="27"/>
        <v>0</v>
      </c>
      <c r="X112" s="308">
        <f t="shared" si="27"/>
        <v>0</v>
      </c>
      <c r="Y112" s="308">
        <f t="shared" si="27"/>
        <v>0</v>
      </c>
      <c r="Z112" s="308">
        <f t="shared" si="27"/>
        <v>0</v>
      </c>
      <c r="AA112" s="308">
        <f t="shared" si="27"/>
        <v>0</v>
      </c>
    </row>
    <row r="113" spans="1:32" x14ac:dyDescent="0.2">
      <c r="B113" s="9" t="s">
        <v>291</v>
      </c>
      <c r="C113" s="308">
        <f>SUM(D113:AA113)</f>
        <v>0</v>
      </c>
      <c r="D113" s="310">
        <f t="shared" ref="D113:AA113" si="28">-D14</f>
        <v>0</v>
      </c>
      <c r="E113" s="310">
        <f t="shared" si="28"/>
        <v>0</v>
      </c>
      <c r="F113" s="310">
        <f t="shared" si="28"/>
        <v>0</v>
      </c>
      <c r="G113" s="310">
        <f t="shared" si="28"/>
        <v>0</v>
      </c>
      <c r="H113" s="310">
        <f t="shared" si="28"/>
        <v>0</v>
      </c>
      <c r="I113" s="310">
        <f t="shared" si="28"/>
        <v>0</v>
      </c>
      <c r="J113" s="310">
        <f t="shared" si="28"/>
        <v>0</v>
      </c>
      <c r="K113" s="310">
        <f t="shared" si="28"/>
        <v>0</v>
      </c>
      <c r="L113" s="310">
        <f t="shared" si="28"/>
        <v>0</v>
      </c>
      <c r="M113" s="310">
        <f t="shared" si="28"/>
        <v>0</v>
      </c>
      <c r="N113" s="310">
        <f t="shared" si="28"/>
        <v>0</v>
      </c>
      <c r="O113" s="310">
        <f t="shared" si="28"/>
        <v>0</v>
      </c>
      <c r="P113" s="310">
        <f t="shared" si="28"/>
        <v>0</v>
      </c>
      <c r="Q113" s="310">
        <f t="shared" si="28"/>
        <v>0</v>
      </c>
      <c r="R113" s="310">
        <f t="shared" si="28"/>
        <v>0</v>
      </c>
      <c r="S113" s="310">
        <f t="shared" si="28"/>
        <v>0</v>
      </c>
      <c r="T113" s="310">
        <f t="shared" si="28"/>
        <v>0</v>
      </c>
      <c r="U113" s="310">
        <f t="shared" si="28"/>
        <v>0</v>
      </c>
      <c r="V113" s="310">
        <f t="shared" si="28"/>
        <v>0</v>
      </c>
      <c r="W113" s="310">
        <f t="shared" si="28"/>
        <v>0</v>
      </c>
      <c r="X113" s="310">
        <f t="shared" si="28"/>
        <v>0</v>
      </c>
      <c r="Y113" s="310">
        <f t="shared" si="28"/>
        <v>0</v>
      </c>
      <c r="Z113" s="310">
        <f t="shared" si="28"/>
        <v>0</v>
      </c>
      <c r="AA113" s="310">
        <f t="shared" si="28"/>
        <v>0</v>
      </c>
    </row>
    <row r="114" spans="1:32" x14ac:dyDescent="0.2">
      <c r="B114" s="9" t="s">
        <v>292</v>
      </c>
      <c r="C114" s="308">
        <f>SUM(D114:AA114)</f>
        <v>0</v>
      </c>
      <c r="D114" s="310">
        <f t="shared" ref="D114:AA114" si="29">-D23</f>
        <v>0</v>
      </c>
      <c r="E114" s="310">
        <f t="shared" si="29"/>
        <v>0</v>
      </c>
      <c r="F114" s="310">
        <f t="shared" si="29"/>
        <v>0</v>
      </c>
      <c r="G114" s="310">
        <f t="shared" si="29"/>
        <v>0</v>
      </c>
      <c r="H114" s="310">
        <f t="shared" si="29"/>
        <v>0</v>
      </c>
      <c r="I114" s="310">
        <f t="shared" si="29"/>
        <v>0</v>
      </c>
      <c r="J114" s="310">
        <f t="shared" si="29"/>
        <v>0</v>
      </c>
      <c r="K114" s="310">
        <f t="shared" si="29"/>
        <v>0</v>
      </c>
      <c r="L114" s="310">
        <f t="shared" si="29"/>
        <v>0</v>
      </c>
      <c r="M114" s="310">
        <f t="shared" si="29"/>
        <v>0</v>
      </c>
      <c r="N114" s="310">
        <f t="shared" si="29"/>
        <v>0</v>
      </c>
      <c r="O114" s="310">
        <f t="shared" si="29"/>
        <v>0</v>
      </c>
      <c r="P114" s="310">
        <f t="shared" si="29"/>
        <v>0</v>
      </c>
      <c r="Q114" s="310">
        <f t="shared" si="29"/>
        <v>0</v>
      </c>
      <c r="R114" s="310">
        <f t="shared" si="29"/>
        <v>0</v>
      </c>
      <c r="S114" s="310">
        <f t="shared" si="29"/>
        <v>0</v>
      </c>
      <c r="T114" s="310">
        <f t="shared" si="29"/>
        <v>0</v>
      </c>
      <c r="U114" s="310">
        <f t="shared" si="29"/>
        <v>0</v>
      </c>
      <c r="V114" s="310">
        <f t="shared" si="29"/>
        <v>0</v>
      </c>
      <c r="W114" s="310">
        <f t="shared" si="29"/>
        <v>0</v>
      </c>
      <c r="X114" s="310">
        <f t="shared" si="29"/>
        <v>0</v>
      </c>
      <c r="Y114" s="310">
        <f t="shared" si="29"/>
        <v>0</v>
      </c>
      <c r="Z114" s="310">
        <f t="shared" si="29"/>
        <v>0</v>
      </c>
      <c r="AA114" s="310">
        <f t="shared" si="29"/>
        <v>0</v>
      </c>
    </row>
    <row r="115" spans="1:32" s="185" customFormat="1" x14ac:dyDescent="0.2">
      <c r="A115" s="311"/>
      <c r="B115" s="312" t="s">
        <v>293</v>
      </c>
      <c r="C115" s="313">
        <f>SUM(D115:AA115)</f>
        <v>-182.87000000000018</v>
      </c>
      <c r="D115" s="314">
        <f>'NP15'!C109</f>
        <v>2.8899999999999864</v>
      </c>
      <c r="E115" s="314">
        <f>'NP15'!D109</f>
        <v>14.379999999999995</v>
      </c>
      <c r="F115" s="314">
        <f>'NP15'!E109</f>
        <v>25.009999999999991</v>
      </c>
      <c r="G115" s="314">
        <f>'NP15'!F109</f>
        <v>24.45999999999998</v>
      </c>
      <c r="H115" s="314">
        <f>'NP15'!G109</f>
        <v>6.1000000000000227</v>
      </c>
      <c r="I115" s="314">
        <f>'NP15'!H109</f>
        <v>-34.379999999999995</v>
      </c>
      <c r="J115" s="314">
        <f>'NP15'!I109</f>
        <v>76.259999999999991</v>
      </c>
      <c r="K115" s="314">
        <f>'NP15'!J109</f>
        <v>37.210000000000036</v>
      </c>
      <c r="L115" s="314">
        <f>'NP15'!K109</f>
        <v>4.4400000000000546</v>
      </c>
      <c r="M115" s="314">
        <f>'NP15'!L109</f>
        <v>-26.779999999999973</v>
      </c>
      <c r="N115" s="314">
        <f>'NP15'!M109</f>
        <v>-41.590000000000032</v>
      </c>
      <c r="O115" s="314">
        <f>'NP15'!N109</f>
        <v>-48.340000000000032</v>
      </c>
      <c r="P115" s="314">
        <f>'NP15'!O109</f>
        <v>-65.07000000000005</v>
      </c>
      <c r="Q115" s="314">
        <f>'NP15'!P109</f>
        <v>-71.419999999999959</v>
      </c>
      <c r="R115" s="314">
        <f>'NP15'!Q109</f>
        <v>-63.519999999999982</v>
      </c>
      <c r="S115" s="314">
        <f>'NP15'!R109</f>
        <v>-51.940000000000055</v>
      </c>
      <c r="T115" s="314">
        <f>'NP15'!S109</f>
        <v>-37.889999999999986</v>
      </c>
      <c r="U115" s="314">
        <f>'NP15'!T109</f>
        <v>-16.82000000000005</v>
      </c>
      <c r="V115" s="314">
        <f>'NP15'!U109</f>
        <v>5.5</v>
      </c>
      <c r="W115" s="314">
        <f>'NP15'!V109</f>
        <v>37.059999999999945</v>
      </c>
      <c r="X115" s="314">
        <f>'NP15'!W109</f>
        <v>45.850000000000023</v>
      </c>
      <c r="Y115" s="314">
        <f>'NP15'!X109</f>
        <v>72.659999999999968</v>
      </c>
      <c r="Z115" s="314">
        <f>'NP15'!Y109</f>
        <v>-54.220000000000027</v>
      </c>
      <c r="AA115" s="314">
        <f>'NP15'!Z109</f>
        <v>-22.720000000000027</v>
      </c>
    </row>
    <row r="116" spans="1:32" s="31" customFormat="1" ht="15.75" x14ac:dyDescent="0.25">
      <c r="A116" s="36"/>
      <c r="B116" s="315" t="s">
        <v>294</v>
      </c>
      <c r="C116" s="316">
        <f>SUM(D116:AA116)</f>
        <v>-182.87000000000018</v>
      </c>
      <c r="D116" s="316">
        <f t="shared" ref="D116:AA116" si="30">(SUM(D111:D115))</f>
        <v>2.8899999999999864</v>
      </c>
      <c r="E116" s="316">
        <f t="shared" si="30"/>
        <v>14.379999999999995</v>
      </c>
      <c r="F116" s="316">
        <f t="shared" si="30"/>
        <v>25.009999999999991</v>
      </c>
      <c r="G116" s="316">
        <f t="shared" si="30"/>
        <v>24.45999999999998</v>
      </c>
      <c r="H116" s="316">
        <f t="shared" si="30"/>
        <v>6.1000000000000227</v>
      </c>
      <c r="I116" s="316">
        <f t="shared" si="30"/>
        <v>-34.379999999999995</v>
      </c>
      <c r="J116" s="316">
        <f t="shared" si="30"/>
        <v>76.259999999999991</v>
      </c>
      <c r="K116" s="316">
        <f t="shared" si="30"/>
        <v>37.210000000000036</v>
      </c>
      <c r="L116" s="316">
        <f t="shared" si="30"/>
        <v>4.4400000000000546</v>
      </c>
      <c r="M116" s="316">
        <f t="shared" si="30"/>
        <v>-26.779999999999973</v>
      </c>
      <c r="N116" s="316">
        <f t="shared" si="30"/>
        <v>-41.590000000000032</v>
      </c>
      <c r="O116" s="316">
        <f t="shared" si="30"/>
        <v>-48.340000000000032</v>
      </c>
      <c r="P116" s="316">
        <f t="shared" si="30"/>
        <v>-65.07000000000005</v>
      </c>
      <c r="Q116" s="316">
        <f t="shared" si="30"/>
        <v>-71.419999999999959</v>
      </c>
      <c r="R116" s="316">
        <f t="shared" si="30"/>
        <v>-63.519999999999982</v>
      </c>
      <c r="S116" s="316">
        <f t="shared" si="30"/>
        <v>-51.940000000000055</v>
      </c>
      <c r="T116" s="316">
        <f t="shared" si="30"/>
        <v>-37.889999999999986</v>
      </c>
      <c r="U116" s="316">
        <f t="shared" si="30"/>
        <v>-16.82000000000005</v>
      </c>
      <c r="V116" s="316">
        <f t="shared" si="30"/>
        <v>5.5</v>
      </c>
      <c r="W116" s="316">
        <f t="shared" si="30"/>
        <v>37.059999999999945</v>
      </c>
      <c r="X116" s="316">
        <f t="shared" si="30"/>
        <v>45.850000000000023</v>
      </c>
      <c r="Y116" s="316">
        <f t="shared" si="30"/>
        <v>72.659999999999968</v>
      </c>
      <c r="Z116" s="316">
        <f t="shared" si="30"/>
        <v>-54.220000000000027</v>
      </c>
      <c r="AA116" s="316">
        <f t="shared" si="30"/>
        <v>-22.720000000000027</v>
      </c>
      <c r="AC116" s="317">
        <f>AVERAGE(J116:Y116)</f>
        <v>-9.0243750000000063</v>
      </c>
      <c r="AD116" s="317">
        <f>AVERAGE(D116:I117,Z116:AA116)</f>
        <v>-4.8100000000000094</v>
      </c>
      <c r="AF116" s="31">
        <v>90</v>
      </c>
    </row>
    <row r="117" spans="1:32" ht="26.25" customHeight="1" x14ac:dyDescent="0.2">
      <c r="B117" s="318">
        <f>A1</f>
        <v>37146</v>
      </c>
      <c r="C117" s="319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  <c r="AA117" s="319"/>
    </row>
    <row r="118" spans="1:32" s="47" customFormat="1" ht="15" x14ac:dyDescent="0.25">
      <c r="A118" s="36"/>
      <c r="B118" s="320" t="s">
        <v>295</v>
      </c>
      <c r="C118" s="321"/>
      <c r="D118" s="1"/>
      <c r="E118" s="36"/>
      <c r="F118" s="36"/>
      <c r="G118" s="113"/>
      <c r="H118" s="36"/>
      <c r="I118" s="36"/>
      <c r="J118" s="1"/>
      <c r="K118" s="321"/>
      <c r="L118" s="321"/>
      <c r="M118" s="321"/>
      <c r="N118" s="322"/>
      <c r="O118" s="322"/>
      <c r="P118" s="322"/>
      <c r="Q118" s="322"/>
      <c r="R118" s="321"/>
      <c r="S118" s="321"/>
      <c r="T118" s="321"/>
      <c r="U118" s="321"/>
      <c r="V118" s="321"/>
      <c r="W118" s="321"/>
      <c r="X118" s="321"/>
      <c r="Y118" s="321"/>
      <c r="Z118" s="321"/>
      <c r="AA118" s="321"/>
    </row>
    <row r="119" spans="1:32" ht="15.75" x14ac:dyDescent="0.25">
      <c r="A119" s="185"/>
      <c r="B119" s="323" t="s">
        <v>296</v>
      </c>
      <c r="C119" s="324">
        <f>SUM(D119:AA119)</f>
        <v>5840</v>
      </c>
      <c r="D119" s="324">
        <v>290</v>
      </c>
      <c r="E119" s="324">
        <v>290</v>
      </c>
      <c r="F119" s="324">
        <v>290</v>
      </c>
      <c r="G119" s="324">
        <v>290</v>
      </c>
      <c r="H119" s="324">
        <v>290</v>
      </c>
      <c r="I119" s="324">
        <v>290</v>
      </c>
      <c r="J119" s="325">
        <v>220</v>
      </c>
      <c r="K119" s="325">
        <v>220</v>
      </c>
      <c r="L119" s="325">
        <v>220</v>
      </c>
      <c r="M119" s="325">
        <v>220</v>
      </c>
      <c r="N119" s="325">
        <v>220</v>
      </c>
      <c r="O119" s="325">
        <v>220</v>
      </c>
      <c r="P119" s="325">
        <v>220</v>
      </c>
      <c r="Q119" s="325">
        <v>220</v>
      </c>
      <c r="R119" s="325">
        <v>220</v>
      </c>
      <c r="S119" s="325">
        <v>220</v>
      </c>
      <c r="T119" s="325">
        <v>220</v>
      </c>
      <c r="U119" s="325">
        <v>220</v>
      </c>
      <c r="V119" s="325">
        <v>220</v>
      </c>
      <c r="W119" s="325">
        <v>220</v>
      </c>
      <c r="X119" s="325">
        <v>220</v>
      </c>
      <c r="Y119" s="325">
        <v>220</v>
      </c>
      <c r="Z119" s="324">
        <v>290</v>
      </c>
      <c r="AA119" s="324">
        <v>290</v>
      </c>
    </row>
    <row r="120" spans="1:32" ht="15.75" x14ac:dyDescent="0.25">
      <c r="B120" s="323" t="s">
        <v>297</v>
      </c>
      <c r="C120" s="324">
        <f>SUM(D120:AA120)</f>
        <v>0</v>
      </c>
      <c r="D120" s="324"/>
      <c r="E120" s="326"/>
      <c r="F120" s="326"/>
      <c r="G120" s="326"/>
      <c r="H120" s="326"/>
      <c r="I120" s="326"/>
      <c r="J120" s="326"/>
      <c r="K120" s="326"/>
      <c r="L120" s="326"/>
      <c r="M120" s="326"/>
      <c r="N120" s="326"/>
      <c r="O120" s="326"/>
      <c r="P120" s="326"/>
      <c r="Q120" s="326"/>
      <c r="R120" s="326"/>
      <c r="S120" s="326"/>
      <c r="T120" s="326"/>
      <c r="U120" s="326"/>
      <c r="V120" s="326"/>
      <c r="W120" s="326"/>
      <c r="X120" s="326"/>
      <c r="Y120" s="326"/>
      <c r="Z120" s="326"/>
      <c r="AA120" s="326"/>
      <c r="AB120" s="185"/>
    </row>
    <row r="121" spans="1:32" x14ac:dyDescent="0.2">
      <c r="B121" s="327" t="s">
        <v>298</v>
      </c>
      <c r="C121" s="328">
        <f>SUM(D121:AA121)</f>
        <v>0</v>
      </c>
      <c r="D121" s="329"/>
      <c r="E121" s="329"/>
      <c r="F121" s="329"/>
      <c r="G121" s="329"/>
      <c r="H121" s="329"/>
      <c r="I121" s="328"/>
      <c r="J121" s="330"/>
      <c r="K121" s="330"/>
      <c r="L121" s="330"/>
      <c r="M121" s="330"/>
      <c r="N121" s="331"/>
      <c r="O121" s="331"/>
      <c r="P121" s="331"/>
      <c r="Q121" s="331"/>
      <c r="R121" s="331"/>
      <c r="S121" s="331"/>
      <c r="T121" s="331"/>
      <c r="U121" s="331"/>
      <c r="V121" s="331"/>
      <c r="W121" s="331"/>
      <c r="X121" s="331"/>
      <c r="Y121" s="331"/>
      <c r="Z121" s="328"/>
      <c r="AA121" s="328"/>
    </row>
    <row r="122" spans="1:32" x14ac:dyDescent="0.2">
      <c r="B122" s="327" t="s">
        <v>299</v>
      </c>
      <c r="C122" s="328">
        <f>SUM(D122:AA122)</f>
        <v>0</v>
      </c>
      <c r="D122" s="331"/>
      <c r="E122" s="331"/>
      <c r="F122" s="331"/>
      <c r="G122" s="331"/>
      <c r="H122" s="331"/>
      <c r="I122" s="331"/>
      <c r="J122" s="331"/>
      <c r="K122" s="331"/>
      <c r="L122" s="331"/>
      <c r="M122" s="331"/>
      <c r="N122" s="331"/>
      <c r="O122" s="331"/>
      <c r="P122" s="331"/>
      <c r="Q122" s="331"/>
      <c r="R122" s="331"/>
      <c r="S122" s="331"/>
      <c r="T122" s="331"/>
      <c r="U122" s="331"/>
      <c r="V122" s="331"/>
      <c r="W122" s="331"/>
      <c r="X122" s="331"/>
      <c r="Y122" s="331"/>
      <c r="Z122" s="331"/>
      <c r="AA122" s="331"/>
    </row>
    <row r="123" spans="1:32" x14ac:dyDescent="0.2">
      <c r="B123" s="333"/>
      <c r="C123" s="334"/>
      <c r="D123" s="334"/>
      <c r="E123" s="334"/>
      <c r="F123" s="334"/>
      <c r="G123" s="334"/>
      <c r="H123" s="334"/>
      <c r="I123" s="334"/>
      <c r="J123" s="334"/>
      <c r="K123" s="334"/>
      <c r="L123" s="334"/>
      <c r="M123" s="334"/>
      <c r="N123" s="334"/>
      <c r="O123" s="334"/>
      <c r="P123" s="334"/>
      <c r="Q123" s="334"/>
      <c r="R123" s="334"/>
      <c r="S123" s="334"/>
      <c r="T123" s="334"/>
      <c r="U123" s="334"/>
      <c r="V123" s="334"/>
      <c r="W123" s="334"/>
      <c r="X123" s="334"/>
      <c r="Y123" s="334"/>
      <c r="Z123" s="334"/>
      <c r="AA123" s="334"/>
    </row>
    <row r="124" spans="1:32" ht="15.75" x14ac:dyDescent="0.25">
      <c r="B124" s="335" t="s">
        <v>300</v>
      </c>
      <c r="C124" s="336" t="s">
        <v>67</v>
      </c>
      <c r="D124" s="337" t="s">
        <v>237</v>
      </c>
      <c r="E124" s="337" t="s">
        <v>238</v>
      </c>
      <c r="F124" s="337" t="s">
        <v>239</v>
      </c>
      <c r="G124" s="337" t="s">
        <v>240</v>
      </c>
      <c r="H124" s="337" t="s">
        <v>241</v>
      </c>
      <c r="I124" s="337" t="s">
        <v>242</v>
      </c>
      <c r="J124" s="337" t="s">
        <v>243</v>
      </c>
      <c r="K124" s="337" t="s">
        <v>244</v>
      </c>
      <c r="L124" s="337" t="s">
        <v>245</v>
      </c>
      <c r="M124" s="337" t="s">
        <v>246</v>
      </c>
      <c r="N124" s="337" t="s">
        <v>247</v>
      </c>
      <c r="O124" s="337" t="s">
        <v>248</v>
      </c>
      <c r="P124" s="337" t="s">
        <v>249</v>
      </c>
      <c r="Q124" s="337" t="s">
        <v>250</v>
      </c>
      <c r="R124" s="337" t="s">
        <v>251</v>
      </c>
      <c r="S124" s="337" t="s">
        <v>252</v>
      </c>
      <c r="T124" s="337" t="s">
        <v>253</v>
      </c>
      <c r="U124" s="337" t="s">
        <v>254</v>
      </c>
      <c r="V124" s="337" t="s">
        <v>255</v>
      </c>
      <c r="W124" s="337" t="s">
        <v>256</v>
      </c>
      <c r="X124" s="337" t="s">
        <v>257</v>
      </c>
      <c r="Y124" s="337" t="s">
        <v>258</v>
      </c>
      <c r="Z124" s="337" t="s">
        <v>259</v>
      </c>
      <c r="AA124" s="337" t="s">
        <v>260</v>
      </c>
    </row>
    <row r="125" spans="1:32" x14ac:dyDescent="0.2">
      <c r="B125" s="306" t="s">
        <v>289</v>
      </c>
      <c r="C125" s="307"/>
      <c r="D125" s="307"/>
      <c r="E125" s="307"/>
      <c r="F125" s="307"/>
      <c r="G125" s="307"/>
      <c r="H125" s="307"/>
      <c r="I125" s="307"/>
      <c r="J125" s="307"/>
      <c r="K125" s="307"/>
      <c r="L125" s="307"/>
      <c r="M125" s="307"/>
      <c r="N125" s="307"/>
      <c r="O125" s="307"/>
      <c r="P125" s="307"/>
      <c r="Q125" s="307"/>
      <c r="R125" s="307"/>
      <c r="S125" s="307"/>
      <c r="T125" s="307"/>
      <c r="U125" s="307"/>
      <c r="V125" s="307"/>
      <c r="W125" s="307"/>
      <c r="X125" s="307"/>
      <c r="Y125" s="307"/>
      <c r="Z125" s="307"/>
      <c r="AA125" s="307"/>
    </row>
    <row r="126" spans="1:32" x14ac:dyDescent="0.2">
      <c r="B126" s="9" t="s">
        <v>301</v>
      </c>
      <c r="C126" s="308">
        <f>SUM(D126:AA126)</f>
        <v>0</v>
      </c>
      <c r="D126" s="310">
        <v>0</v>
      </c>
      <c r="E126" s="310">
        <v>0</v>
      </c>
      <c r="F126" s="310">
        <v>0</v>
      </c>
      <c r="G126" s="310">
        <v>0</v>
      </c>
      <c r="H126" s="310">
        <v>0</v>
      </c>
      <c r="I126" s="310">
        <v>0</v>
      </c>
      <c r="J126" s="310">
        <v>0</v>
      </c>
      <c r="K126" s="310">
        <v>0</v>
      </c>
      <c r="L126" s="310">
        <v>0</v>
      </c>
      <c r="M126" s="310">
        <v>0</v>
      </c>
      <c r="N126" s="310">
        <v>0</v>
      </c>
      <c r="O126" s="310">
        <v>0</v>
      </c>
      <c r="P126" s="310">
        <v>0</v>
      </c>
      <c r="Q126" s="310">
        <v>0</v>
      </c>
      <c r="R126" s="310">
        <v>0</v>
      </c>
      <c r="S126" s="310">
        <v>0</v>
      </c>
      <c r="T126" s="310">
        <v>0</v>
      </c>
      <c r="U126" s="310">
        <v>0</v>
      </c>
      <c r="V126" s="310">
        <v>0</v>
      </c>
      <c r="W126" s="310">
        <v>0</v>
      </c>
      <c r="X126" s="310">
        <v>0</v>
      </c>
      <c r="Y126" s="310">
        <v>0</v>
      </c>
      <c r="Z126" s="310">
        <v>0</v>
      </c>
      <c r="AA126" s="310">
        <v>0</v>
      </c>
    </row>
    <row r="127" spans="1:32" x14ac:dyDescent="0.2">
      <c r="B127" s="9" t="s">
        <v>301</v>
      </c>
      <c r="C127" s="308">
        <f>SUM(D127:AA127)</f>
        <v>0</v>
      </c>
      <c r="D127" s="310">
        <v>0</v>
      </c>
      <c r="E127" s="310">
        <v>0</v>
      </c>
      <c r="F127" s="310">
        <v>0</v>
      </c>
      <c r="G127" s="310">
        <v>0</v>
      </c>
      <c r="H127" s="310">
        <v>0</v>
      </c>
      <c r="I127" s="310">
        <v>0</v>
      </c>
      <c r="J127" s="310">
        <v>0</v>
      </c>
      <c r="K127" s="310">
        <v>0</v>
      </c>
      <c r="L127" s="310">
        <v>0</v>
      </c>
      <c r="M127" s="310">
        <v>0</v>
      </c>
      <c r="N127" s="310">
        <v>0</v>
      </c>
      <c r="O127" s="310">
        <v>0</v>
      </c>
      <c r="P127" s="310">
        <v>0</v>
      </c>
      <c r="Q127" s="310">
        <v>0</v>
      </c>
      <c r="R127" s="310">
        <v>0</v>
      </c>
      <c r="S127" s="310">
        <v>0</v>
      </c>
      <c r="T127" s="310">
        <v>0</v>
      </c>
      <c r="U127" s="310">
        <v>0</v>
      </c>
      <c r="V127" s="310">
        <v>0</v>
      </c>
      <c r="W127" s="310">
        <v>0</v>
      </c>
      <c r="X127" s="310">
        <v>0</v>
      </c>
      <c r="Y127" s="310">
        <v>0</v>
      </c>
      <c r="Z127" s="310">
        <v>0</v>
      </c>
      <c r="AA127" s="310">
        <v>0</v>
      </c>
    </row>
    <row r="128" spans="1:32" x14ac:dyDescent="0.2">
      <c r="B128" s="9" t="s">
        <v>301</v>
      </c>
      <c r="C128" s="308">
        <f>SUM(D128:AA128)</f>
        <v>0</v>
      </c>
      <c r="D128" s="310">
        <v>0</v>
      </c>
      <c r="E128" s="310">
        <v>0</v>
      </c>
      <c r="F128" s="310">
        <v>0</v>
      </c>
      <c r="G128" s="310">
        <v>0</v>
      </c>
      <c r="H128" s="310">
        <v>0</v>
      </c>
      <c r="I128" s="310">
        <v>0</v>
      </c>
      <c r="J128" s="310">
        <v>0</v>
      </c>
      <c r="K128" s="310">
        <v>0</v>
      </c>
      <c r="L128" s="310">
        <v>0</v>
      </c>
      <c r="M128" s="310">
        <v>0</v>
      </c>
      <c r="N128" s="310">
        <v>0</v>
      </c>
      <c r="O128" s="310">
        <v>0</v>
      </c>
      <c r="P128" s="310">
        <v>0</v>
      </c>
      <c r="Q128" s="310">
        <v>0</v>
      </c>
      <c r="R128" s="310">
        <v>0</v>
      </c>
      <c r="S128" s="310">
        <v>0</v>
      </c>
      <c r="T128" s="310">
        <v>0</v>
      </c>
      <c r="U128" s="310">
        <v>0</v>
      </c>
      <c r="V128" s="310">
        <v>0</v>
      </c>
      <c r="W128" s="310">
        <v>0</v>
      </c>
      <c r="X128" s="310">
        <v>0</v>
      </c>
      <c r="Y128" s="310">
        <v>0</v>
      </c>
      <c r="Z128" s="310">
        <v>0</v>
      </c>
      <c r="AA128" s="310">
        <v>0</v>
      </c>
    </row>
    <row r="129" spans="2:27" x14ac:dyDescent="0.2">
      <c r="B129" s="312" t="s">
        <v>302</v>
      </c>
      <c r="C129" s="308">
        <f>SUM(D129:AA129)</f>
        <v>-614.27</v>
      </c>
      <c r="D129" s="314">
        <f>'ZP26'!C110</f>
        <v>-20.8</v>
      </c>
      <c r="E129" s="314">
        <f>'ZP26'!D110</f>
        <v>-20.309999999999999</v>
      </c>
      <c r="F129" s="314">
        <f>'ZP26'!E110</f>
        <v>-19.88</v>
      </c>
      <c r="G129" s="314">
        <f>'ZP26'!F110</f>
        <v>-19.89</v>
      </c>
      <c r="H129" s="314">
        <f>'ZP26'!G110</f>
        <v>-20.63</v>
      </c>
      <c r="I129" s="314">
        <f>'ZP26'!H110</f>
        <v>-22.3</v>
      </c>
      <c r="J129" s="314">
        <f>'ZP26'!I110</f>
        <v>-24.26</v>
      </c>
      <c r="K129" s="314">
        <f>'ZP26'!J110</f>
        <v>-25.89</v>
      </c>
      <c r="L129" s="314">
        <f>'ZP26'!K110</f>
        <v>-27.25</v>
      </c>
      <c r="M129" s="314">
        <f>'ZP26'!L110</f>
        <v>-28.54</v>
      </c>
      <c r="N129" s="314">
        <f>'ZP26'!M110</f>
        <v>-29.16</v>
      </c>
      <c r="O129" s="314">
        <f>'ZP26'!N110</f>
        <v>-29.46</v>
      </c>
      <c r="P129" s="314">
        <f>'ZP26'!O110</f>
        <v>-30.14</v>
      </c>
      <c r="Q129" s="314">
        <f>'ZP26'!P110</f>
        <v>-30.4</v>
      </c>
      <c r="R129" s="314">
        <f>'ZP26'!Q110</f>
        <v>-30.1</v>
      </c>
      <c r="S129" s="314">
        <f>'ZP26'!R110</f>
        <v>-29.65</v>
      </c>
      <c r="T129" s="314">
        <f>'ZP26'!S110</f>
        <v>-29.07</v>
      </c>
      <c r="U129" s="314">
        <f>'ZP26'!T110</f>
        <v>-28.19</v>
      </c>
      <c r="V129" s="314">
        <f>'ZP26'!U110</f>
        <v>-27.25</v>
      </c>
      <c r="W129" s="314">
        <f>'ZP26'!V110</f>
        <v>-25.96</v>
      </c>
      <c r="X129" s="314">
        <f>'ZP26'!W110</f>
        <v>-25.59</v>
      </c>
      <c r="Y129" s="314">
        <f>'ZP26'!X110</f>
        <v>-24.49</v>
      </c>
      <c r="Z129" s="314">
        <f>'ZP26'!Y110</f>
        <v>-23.19</v>
      </c>
      <c r="AA129" s="314">
        <f>'ZP26'!Z110</f>
        <v>-21.87</v>
      </c>
    </row>
    <row r="130" spans="2:27" x14ac:dyDescent="0.2">
      <c r="B130" s="338" t="s">
        <v>303</v>
      </c>
      <c r="C130" s="339">
        <f>SUM(D130:AA130)</f>
        <v>-614.27</v>
      </c>
      <c r="D130" s="339">
        <f t="shared" ref="D130:AA130" si="31">SUM(D125:D129)</f>
        <v>-20.8</v>
      </c>
      <c r="E130" s="339">
        <f t="shared" si="31"/>
        <v>-20.309999999999999</v>
      </c>
      <c r="F130" s="339">
        <f t="shared" si="31"/>
        <v>-19.88</v>
      </c>
      <c r="G130" s="339">
        <f t="shared" si="31"/>
        <v>-19.89</v>
      </c>
      <c r="H130" s="339">
        <f t="shared" si="31"/>
        <v>-20.63</v>
      </c>
      <c r="I130" s="339">
        <f t="shared" si="31"/>
        <v>-22.3</v>
      </c>
      <c r="J130" s="339">
        <f t="shared" si="31"/>
        <v>-24.26</v>
      </c>
      <c r="K130" s="339">
        <f t="shared" si="31"/>
        <v>-25.89</v>
      </c>
      <c r="L130" s="339">
        <f t="shared" si="31"/>
        <v>-27.25</v>
      </c>
      <c r="M130" s="339">
        <f t="shared" si="31"/>
        <v>-28.54</v>
      </c>
      <c r="N130" s="339">
        <f t="shared" si="31"/>
        <v>-29.16</v>
      </c>
      <c r="O130" s="339">
        <f t="shared" si="31"/>
        <v>-29.46</v>
      </c>
      <c r="P130" s="339">
        <f t="shared" si="31"/>
        <v>-30.14</v>
      </c>
      <c r="Q130" s="339">
        <f t="shared" si="31"/>
        <v>-30.4</v>
      </c>
      <c r="R130" s="339">
        <f t="shared" si="31"/>
        <v>-30.1</v>
      </c>
      <c r="S130" s="339">
        <f t="shared" si="31"/>
        <v>-29.65</v>
      </c>
      <c r="T130" s="339">
        <f t="shared" si="31"/>
        <v>-29.07</v>
      </c>
      <c r="U130" s="339">
        <f t="shared" si="31"/>
        <v>-28.19</v>
      </c>
      <c r="V130" s="339">
        <f t="shared" si="31"/>
        <v>-27.25</v>
      </c>
      <c r="W130" s="339">
        <f t="shared" si="31"/>
        <v>-25.96</v>
      </c>
      <c r="X130" s="339">
        <f t="shared" si="31"/>
        <v>-25.59</v>
      </c>
      <c r="Y130" s="339">
        <f t="shared" si="31"/>
        <v>-24.49</v>
      </c>
      <c r="Z130" s="339">
        <f t="shared" si="31"/>
        <v>-23.19</v>
      </c>
      <c r="AA130" s="339">
        <f t="shared" si="31"/>
        <v>-21.87</v>
      </c>
    </row>
    <row r="131" spans="2:27" x14ac:dyDescent="0.2">
      <c r="B131" s="319"/>
      <c r="C131" s="319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  <c r="AA131" s="319"/>
    </row>
    <row r="132" spans="2:27" ht="15" x14ac:dyDescent="0.25">
      <c r="B132" s="320" t="s">
        <v>304</v>
      </c>
      <c r="C132" s="321"/>
      <c r="D132" s="1"/>
      <c r="G132" s="113"/>
      <c r="J132" s="1"/>
      <c r="K132" s="321"/>
      <c r="L132" s="321"/>
      <c r="M132" s="321"/>
      <c r="N132" s="322"/>
      <c r="O132" s="322"/>
      <c r="P132" s="322"/>
      <c r="Q132" s="322"/>
      <c r="R132" s="321"/>
      <c r="S132" s="321"/>
      <c r="T132" s="321"/>
      <c r="U132" s="321"/>
      <c r="V132" s="321"/>
      <c r="W132" s="321"/>
      <c r="X132" s="321"/>
      <c r="Y132" s="321"/>
      <c r="Z132" s="321"/>
      <c r="AA132" s="321"/>
    </row>
    <row r="133" spans="2:27" x14ac:dyDescent="0.2">
      <c r="B133" s="323" t="s">
        <v>305</v>
      </c>
      <c r="C133" s="324">
        <f>SUM(D133:AA133)</f>
        <v>0</v>
      </c>
      <c r="D133" s="324"/>
      <c r="E133" s="324"/>
      <c r="F133" s="324"/>
      <c r="G133" s="340"/>
      <c r="H133" s="324"/>
      <c r="I133" s="324"/>
      <c r="J133" s="324"/>
      <c r="K133" s="324"/>
      <c r="L133" s="324"/>
      <c r="M133" s="324"/>
      <c r="N133" s="324"/>
      <c r="O133" s="324"/>
      <c r="P133" s="324"/>
      <c r="Q133" s="324"/>
      <c r="R133" s="324"/>
      <c r="S133" s="324"/>
      <c r="T133" s="324"/>
      <c r="U133" s="324"/>
      <c r="V133" s="324"/>
      <c r="W133" s="324"/>
      <c r="X133" s="324"/>
      <c r="Y133" s="324"/>
      <c r="Z133" s="324"/>
      <c r="AA133" s="324"/>
    </row>
    <row r="134" spans="2:27" x14ac:dyDescent="0.2">
      <c r="B134" s="323" t="s">
        <v>306</v>
      </c>
      <c r="C134" s="340">
        <f>SUM(D134:AA134)</f>
        <v>0</v>
      </c>
      <c r="D134" s="341"/>
      <c r="E134" s="341"/>
      <c r="G134" s="340"/>
      <c r="H134" s="342"/>
      <c r="I134" s="342"/>
      <c r="J134" s="341"/>
      <c r="K134" s="341"/>
      <c r="L134" s="341"/>
      <c r="M134" s="341"/>
      <c r="N134" s="341"/>
      <c r="O134" s="341"/>
      <c r="P134" s="341"/>
      <c r="Q134" s="341"/>
      <c r="R134" s="341"/>
      <c r="S134" s="341"/>
      <c r="T134" s="341"/>
      <c r="U134" s="341"/>
      <c r="V134" s="341"/>
      <c r="W134" s="341"/>
      <c r="X134" s="341"/>
      <c r="Y134" s="341"/>
      <c r="Z134" s="341"/>
      <c r="AA134" s="341"/>
    </row>
    <row r="135" spans="2:27" x14ac:dyDescent="0.2">
      <c r="B135" s="327" t="s">
        <v>298</v>
      </c>
      <c r="C135" s="328">
        <f>SUM(D135:AA135)</f>
        <v>0</v>
      </c>
      <c r="D135" s="328"/>
      <c r="E135" s="328"/>
      <c r="F135" s="328"/>
      <c r="G135" s="328"/>
      <c r="H135" s="328"/>
      <c r="I135" s="328"/>
      <c r="J135" s="330"/>
      <c r="K135" s="330"/>
      <c r="L135" s="330"/>
      <c r="M135" s="330"/>
      <c r="N135" s="330"/>
      <c r="O135" s="330"/>
      <c r="P135" s="330"/>
      <c r="Q135" s="330"/>
      <c r="R135" s="330"/>
      <c r="S135" s="330"/>
      <c r="T135" s="330"/>
      <c r="U135" s="330"/>
      <c r="V135" s="330"/>
      <c r="W135" s="330"/>
      <c r="X135" s="330"/>
      <c r="Y135" s="330"/>
      <c r="Z135" s="328"/>
      <c r="AA135" s="328"/>
    </row>
    <row r="136" spans="2:27" x14ac:dyDescent="0.2">
      <c r="B136" s="327" t="s">
        <v>299</v>
      </c>
      <c r="C136" s="328">
        <f>SUM(D136:AA136)</f>
        <v>0</v>
      </c>
      <c r="D136" s="328"/>
      <c r="E136" s="328"/>
      <c r="F136" s="328"/>
      <c r="G136" s="328"/>
      <c r="H136" s="328"/>
      <c r="I136" s="328"/>
      <c r="J136" s="328"/>
      <c r="K136" s="328"/>
      <c r="L136" s="328"/>
      <c r="M136" s="328"/>
      <c r="N136" s="328"/>
      <c r="O136" s="328"/>
      <c r="P136" s="328"/>
      <c r="Q136" s="328"/>
      <c r="R136" s="328"/>
      <c r="S136" s="328"/>
      <c r="T136" s="328"/>
      <c r="U136" s="328"/>
      <c r="V136" s="328"/>
      <c r="W136" s="328"/>
      <c r="X136" s="328"/>
      <c r="Y136" s="328"/>
      <c r="Z136" s="328"/>
      <c r="AA136" s="328"/>
    </row>
    <row r="137" spans="2:27" x14ac:dyDescent="0.2">
      <c r="B137" s="333"/>
      <c r="C137" s="334"/>
      <c r="D137" s="334"/>
      <c r="E137" s="334"/>
      <c r="F137" s="334"/>
      <c r="G137" s="334"/>
      <c r="H137" s="334"/>
      <c r="I137" s="334"/>
      <c r="J137" s="334"/>
      <c r="K137" s="334"/>
      <c r="L137" s="334"/>
      <c r="M137" s="334"/>
      <c r="N137" s="334"/>
      <c r="O137" s="334"/>
      <c r="P137" s="334"/>
      <c r="Q137" s="334"/>
      <c r="R137" s="334"/>
      <c r="S137" s="334"/>
      <c r="T137" s="334"/>
      <c r="U137" s="334"/>
      <c r="V137" s="334"/>
      <c r="W137" s="334"/>
      <c r="X137" s="334"/>
      <c r="Y137" s="334"/>
      <c r="Z137" s="334"/>
      <c r="AA137" s="334"/>
    </row>
    <row r="138" spans="2:27" ht="15.75" x14ac:dyDescent="0.25">
      <c r="B138" s="335" t="s">
        <v>307</v>
      </c>
      <c r="C138" s="336" t="s">
        <v>33</v>
      </c>
      <c r="D138" s="337"/>
      <c r="E138" s="337"/>
      <c r="F138" s="337"/>
      <c r="G138" s="337"/>
      <c r="H138" s="337"/>
      <c r="I138" s="337"/>
      <c r="J138" s="337"/>
      <c r="K138" s="337"/>
      <c r="L138" s="337"/>
      <c r="M138" s="337"/>
      <c r="N138" s="337"/>
      <c r="O138" s="337"/>
      <c r="P138" s="337"/>
      <c r="Q138" s="337"/>
      <c r="R138" s="337"/>
      <c r="S138" s="337"/>
      <c r="T138" s="337"/>
      <c r="U138" s="337"/>
      <c r="V138" s="337"/>
      <c r="W138" s="337"/>
      <c r="X138" s="337"/>
      <c r="Y138" s="337"/>
      <c r="Z138" s="337"/>
      <c r="AA138" s="337"/>
    </row>
    <row r="139" spans="2:27" x14ac:dyDescent="0.2">
      <c r="B139" s="306" t="s">
        <v>289</v>
      </c>
      <c r="C139" s="307"/>
      <c r="D139" s="307"/>
      <c r="E139" s="307"/>
      <c r="F139" s="307"/>
      <c r="G139" s="307"/>
      <c r="H139" s="307"/>
      <c r="I139" s="307"/>
      <c r="J139" s="307"/>
      <c r="K139" s="307"/>
      <c r="L139" s="307"/>
      <c r="M139" s="307"/>
      <c r="N139" s="307"/>
      <c r="O139" s="307"/>
      <c r="P139" s="307"/>
      <c r="Q139" s="307"/>
      <c r="R139" s="307"/>
      <c r="S139" s="307"/>
      <c r="T139" s="307"/>
      <c r="U139" s="307"/>
      <c r="V139" s="307"/>
      <c r="W139" s="307"/>
      <c r="X139" s="307"/>
      <c r="Y139" s="307"/>
      <c r="Z139" s="307"/>
      <c r="AA139" s="307"/>
    </row>
    <row r="140" spans="2:27" x14ac:dyDescent="0.2">
      <c r="B140" s="9" t="s">
        <v>308</v>
      </c>
      <c r="C140" s="308">
        <f t="shared" ref="C140:C149" si="32">SUM(D140:AA140)</f>
        <v>0</v>
      </c>
      <c r="D140" s="310">
        <f t="shared" ref="D140:AA140" si="33">-D32</f>
        <v>0</v>
      </c>
      <c r="E140" s="310">
        <f t="shared" si="33"/>
        <v>0</v>
      </c>
      <c r="F140" s="310">
        <f t="shared" si="33"/>
        <v>0</v>
      </c>
      <c r="G140" s="310">
        <f t="shared" si="33"/>
        <v>0</v>
      </c>
      <c r="H140" s="310">
        <f t="shared" si="33"/>
        <v>0</v>
      </c>
      <c r="I140" s="310">
        <f t="shared" si="33"/>
        <v>0</v>
      </c>
      <c r="J140" s="310">
        <f t="shared" si="33"/>
        <v>0</v>
      </c>
      <c r="K140" s="310">
        <f t="shared" si="33"/>
        <v>0</v>
      </c>
      <c r="L140" s="310">
        <f t="shared" si="33"/>
        <v>0</v>
      </c>
      <c r="M140" s="310">
        <f t="shared" si="33"/>
        <v>0</v>
      </c>
      <c r="N140" s="310">
        <f t="shared" si="33"/>
        <v>0</v>
      </c>
      <c r="O140" s="310">
        <f t="shared" si="33"/>
        <v>0</v>
      </c>
      <c r="P140" s="310">
        <f t="shared" si="33"/>
        <v>0</v>
      </c>
      <c r="Q140" s="310">
        <f t="shared" si="33"/>
        <v>0</v>
      </c>
      <c r="R140" s="310">
        <f t="shared" si="33"/>
        <v>0</v>
      </c>
      <c r="S140" s="310">
        <f t="shared" si="33"/>
        <v>0</v>
      </c>
      <c r="T140" s="310">
        <f t="shared" si="33"/>
        <v>0</v>
      </c>
      <c r="U140" s="310">
        <f t="shared" si="33"/>
        <v>0</v>
      </c>
      <c r="V140" s="310">
        <f t="shared" si="33"/>
        <v>0</v>
      </c>
      <c r="W140" s="310">
        <f t="shared" si="33"/>
        <v>0</v>
      </c>
      <c r="X140" s="310">
        <f t="shared" si="33"/>
        <v>0</v>
      </c>
      <c r="Y140" s="310">
        <f t="shared" si="33"/>
        <v>0</v>
      </c>
      <c r="Z140" s="310">
        <f t="shared" si="33"/>
        <v>0</v>
      </c>
      <c r="AA140" s="310">
        <f t="shared" si="33"/>
        <v>0</v>
      </c>
    </row>
    <row r="141" spans="2:27" x14ac:dyDescent="0.2">
      <c r="B141" s="9" t="s">
        <v>309</v>
      </c>
      <c r="C141" s="308">
        <f t="shared" si="32"/>
        <v>0</v>
      </c>
      <c r="D141" s="310">
        <f t="shared" ref="D141:AA141" si="34">-D41</f>
        <v>0</v>
      </c>
      <c r="E141" s="310">
        <f t="shared" si="34"/>
        <v>0</v>
      </c>
      <c r="F141" s="310">
        <f t="shared" si="34"/>
        <v>0</v>
      </c>
      <c r="G141" s="310">
        <f t="shared" si="34"/>
        <v>0</v>
      </c>
      <c r="H141" s="310">
        <f t="shared" si="34"/>
        <v>0</v>
      </c>
      <c r="I141" s="310">
        <f t="shared" si="34"/>
        <v>0</v>
      </c>
      <c r="J141" s="310">
        <f t="shared" si="34"/>
        <v>0</v>
      </c>
      <c r="K141" s="310">
        <f t="shared" si="34"/>
        <v>0</v>
      </c>
      <c r="L141" s="310">
        <f t="shared" si="34"/>
        <v>0</v>
      </c>
      <c r="M141" s="310">
        <f t="shared" si="34"/>
        <v>0</v>
      </c>
      <c r="N141" s="310">
        <f t="shared" si="34"/>
        <v>0</v>
      </c>
      <c r="O141" s="310">
        <f t="shared" si="34"/>
        <v>0</v>
      </c>
      <c r="P141" s="310">
        <f t="shared" si="34"/>
        <v>0</v>
      </c>
      <c r="Q141" s="310">
        <f t="shared" si="34"/>
        <v>0</v>
      </c>
      <c r="R141" s="310">
        <f t="shared" si="34"/>
        <v>0</v>
      </c>
      <c r="S141" s="310">
        <f t="shared" si="34"/>
        <v>0</v>
      </c>
      <c r="T141" s="310">
        <f t="shared" si="34"/>
        <v>0</v>
      </c>
      <c r="U141" s="310">
        <f t="shared" si="34"/>
        <v>0</v>
      </c>
      <c r="V141" s="310">
        <f t="shared" si="34"/>
        <v>0</v>
      </c>
      <c r="W141" s="310">
        <f t="shared" si="34"/>
        <v>0</v>
      </c>
      <c r="X141" s="310">
        <f t="shared" si="34"/>
        <v>0</v>
      </c>
      <c r="Y141" s="310">
        <f t="shared" si="34"/>
        <v>0</v>
      </c>
      <c r="Z141" s="310">
        <f t="shared" si="34"/>
        <v>0</v>
      </c>
      <c r="AA141" s="310">
        <f t="shared" si="34"/>
        <v>0</v>
      </c>
    </row>
    <row r="142" spans="2:27" x14ac:dyDescent="0.2">
      <c r="B142" s="9" t="s">
        <v>310</v>
      </c>
      <c r="C142" s="308">
        <f t="shared" si="32"/>
        <v>0</v>
      </c>
      <c r="D142" s="310">
        <f t="shared" ref="D142:AA142" si="35">-D50</f>
        <v>0</v>
      </c>
      <c r="E142" s="310">
        <f t="shared" si="35"/>
        <v>0</v>
      </c>
      <c r="F142" s="310">
        <f t="shared" si="35"/>
        <v>0</v>
      </c>
      <c r="G142" s="310">
        <f t="shared" si="35"/>
        <v>0</v>
      </c>
      <c r="H142" s="310">
        <f t="shared" si="35"/>
        <v>0</v>
      </c>
      <c r="I142" s="310">
        <f t="shared" si="35"/>
        <v>0</v>
      </c>
      <c r="J142" s="310">
        <f t="shared" si="35"/>
        <v>0</v>
      </c>
      <c r="K142" s="310">
        <f t="shared" si="35"/>
        <v>0</v>
      </c>
      <c r="L142" s="310">
        <f t="shared" si="35"/>
        <v>0</v>
      </c>
      <c r="M142" s="310">
        <f t="shared" si="35"/>
        <v>0</v>
      </c>
      <c r="N142" s="310">
        <f t="shared" si="35"/>
        <v>0</v>
      </c>
      <c r="O142" s="310">
        <f t="shared" si="35"/>
        <v>0</v>
      </c>
      <c r="P142" s="310">
        <f t="shared" si="35"/>
        <v>0</v>
      </c>
      <c r="Q142" s="310">
        <f t="shared" si="35"/>
        <v>0</v>
      </c>
      <c r="R142" s="310">
        <f t="shared" si="35"/>
        <v>0</v>
      </c>
      <c r="S142" s="310">
        <f t="shared" si="35"/>
        <v>0</v>
      </c>
      <c r="T142" s="310">
        <f t="shared" si="35"/>
        <v>0</v>
      </c>
      <c r="U142" s="310">
        <f t="shared" si="35"/>
        <v>0</v>
      </c>
      <c r="V142" s="310">
        <f t="shared" si="35"/>
        <v>0</v>
      </c>
      <c r="W142" s="310">
        <f t="shared" si="35"/>
        <v>0</v>
      </c>
      <c r="X142" s="310">
        <f t="shared" si="35"/>
        <v>0</v>
      </c>
      <c r="Y142" s="310">
        <f t="shared" si="35"/>
        <v>0</v>
      </c>
      <c r="Z142" s="310">
        <f t="shared" si="35"/>
        <v>0</v>
      </c>
      <c r="AA142" s="310">
        <f t="shared" si="35"/>
        <v>0</v>
      </c>
    </row>
    <row r="143" spans="2:27" x14ac:dyDescent="0.2">
      <c r="B143" s="9" t="s">
        <v>311</v>
      </c>
      <c r="C143" s="308">
        <f t="shared" si="32"/>
        <v>0</v>
      </c>
      <c r="D143" s="310">
        <f t="shared" ref="D143:AA143" si="36">-D59</f>
        <v>0</v>
      </c>
      <c r="E143" s="310">
        <f t="shared" si="36"/>
        <v>0</v>
      </c>
      <c r="F143" s="310">
        <f t="shared" si="36"/>
        <v>0</v>
      </c>
      <c r="G143" s="310">
        <f t="shared" si="36"/>
        <v>0</v>
      </c>
      <c r="H143" s="310">
        <f t="shared" si="36"/>
        <v>0</v>
      </c>
      <c r="I143" s="310">
        <f t="shared" si="36"/>
        <v>0</v>
      </c>
      <c r="J143" s="310">
        <f t="shared" si="36"/>
        <v>0</v>
      </c>
      <c r="K143" s="310">
        <f t="shared" si="36"/>
        <v>0</v>
      </c>
      <c r="L143" s="310">
        <f t="shared" si="36"/>
        <v>0</v>
      </c>
      <c r="M143" s="310">
        <f t="shared" si="36"/>
        <v>0</v>
      </c>
      <c r="N143" s="310">
        <f t="shared" si="36"/>
        <v>0</v>
      </c>
      <c r="O143" s="310">
        <f t="shared" si="36"/>
        <v>0</v>
      </c>
      <c r="P143" s="310">
        <f t="shared" si="36"/>
        <v>0</v>
      </c>
      <c r="Q143" s="310">
        <f t="shared" si="36"/>
        <v>0</v>
      </c>
      <c r="R143" s="310">
        <f t="shared" si="36"/>
        <v>0</v>
      </c>
      <c r="S143" s="310">
        <f t="shared" si="36"/>
        <v>0</v>
      </c>
      <c r="T143" s="310">
        <f t="shared" si="36"/>
        <v>0</v>
      </c>
      <c r="U143" s="310">
        <f t="shared" si="36"/>
        <v>0</v>
      </c>
      <c r="V143" s="310">
        <f t="shared" si="36"/>
        <v>0</v>
      </c>
      <c r="W143" s="310">
        <f t="shared" si="36"/>
        <v>0</v>
      </c>
      <c r="X143" s="310">
        <f t="shared" si="36"/>
        <v>0</v>
      </c>
      <c r="Y143" s="310">
        <f t="shared" si="36"/>
        <v>0</v>
      </c>
      <c r="Z143" s="310">
        <f t="shared" si="36"/>
        <v>0</v>
      </c>
      <c r="AA143" s="310">
        <f t="shared" si="36"/>
        <v>0</v>
      </c>
    </row>
    <row r="144" spans="2:27" x14ac:dyDescent="0.2">
      <c r="B144" s="9" t="s">
        <v>312</v>
      </c>
      <c r="C144" s="308">
        <f t="shared" si="32"/>
        <v>0</v>
      </c>
      <c r="D144" s="310">
        <f t="shared" ref="D144:AA144" si="37">-D68</f>
        <v>0</v>
      </c>
      <c r="E144" s="310">
        <f t="shared" si="37"/>
        <v>0</v>
      </c>
      <c r="F144" s="310">
        <f t="shared" si="37"/>
        <v>0</v>
      </c>
      <c r="G144" s="310">
        <f t="shared" si="37"/>
        <v>0</v>
      </c>
      <c r="H144" s="310">
        <f t="shared" si="37"/>
        <v>0</v>
      </c>
      <c r="I144" s="310">
        <f t="shared" si="37"/>
        <v>0</v>
      </c>
      <c r="J144" s="310">
        <f t="shared" si="37"/>
        <v>0</v>
      </c>
      <c r="K144" s="310">
        <f t="shared" si="37"/>
        <v>0</v>
      </c>
      <c r="L144" s="310">
        <f t="shared" si="37"/>
        <v>0</v>
      </c>
      <c r="M144" s="310">
        <f t="shared" si="37"/>
        <v>0</v>
      </c>
      <c r="N144" s="310">
        <f t="shared" si="37"/>
        <v>0</v>
      </c>
      <c r="O144" s="310">
        <f t="shared" si="37"/>
        <v>0</v>
      </c>
      <c r="P144" s="310">
        <f t="shared" si="37"/>
        <v>0</v>
      </c>
      <c r="Q144" s="310">
        <f t="shared" si="37"/>
        <v>0</v>
      </c>
      <c r="R144" s="310">
        <f t="shared" si="37"/>
        <v>0</v>
      </c>
      <c r="S144" s="310">
        <f t="shared" si="37"/>
        <v>0</v>
      </c>
      <c r="T144" s="310">
        <f t="shared" si="37"/>
        <v>0</v>
      </c>
      <c r="U144" s="310">
        <f t="shared" si="37"/>
        <v>0</v>
      </c>
      <c r="V144" s="310">
        <f t="shared" si="37"/>
        <v>0</v>
      </c>
      <c r="W144" s="310">
        <f t="shared" si="37"/>
        <v>0</v>
      </c>
      <c r="X144" s="310">
        <f t="shared" si="37"/>
        <v>0</v>
      </c>
      <c r="Y144" s="310">
        <f t="shared" si="37"/>
        <v>0</v>
      </c>
      <c r="Z144" s="310">
        <f t="shared" si="37"/>
        <v>0</v>
      </c>
      <c r="AA144" s="310">
        <f t="shared" si="37"/>
        <v>0</v>
      </c>
    </row>
    <row r="145" spans="1:31" x14ac:dyDescent="0.2">
      <c r="B145" s="9" t="s">
        <v>313</v>
      </c>
      <c r="C145" s="308">
        <f t="shared" si="32"/>
        <v>0</v>
      </c>
      <c r="D145" s="310">
        <f t="shared" ref="D145:AA145" si="38">-D77</f>
        <v>0</v>
      </c>
      <c r="E145" s="310">
        <f t="shared" si="38"/>
        <v>0</v>
      </c>
      <c r="F145" s="310">
        <f t="shared" si="38"/>
        <v>0</v>
      </c>
      <c r="G145" s="310">
        <f t="shared" si="38"/>
        <v>0</v>
      </c>
      <c r="H145" s="310">
        <f t="shared" si="38"/>
        <v>0</v>
      </c>
      <c r="I145" s="310">
        <f t="shared" si="38"/>
        <v>0</v>
      </c>
      <c r="J145" s="310">
        <f t="shared" si="38"/>
        <v>0</v>
      </c>
      <c r="K145" s="310">
        <f t="shared" si="38"/>
        <v>0</v>
      </c>
      <c r="L145" s="310">
        <f t="shared" si="38"/>
        <v>0</v>
      </c>
      <c r="M145" s="310">
        <f t="shared" si="38"/>
        <v>0</v>
      </c>
      <c r="N145" s="310">
        <f t="shared" si="38"/>
        <v>0</v>
      </c>
      <c r="O145" s="310">
        <f t="shared" si="38"/>
        <v>0</v>
      </c>
      <c r="P145" s="310">
        <f t="shared" si="38"/>
        <v>0</v>
      </c>
      <c r="Q145" s="310">
        <f t="shared" si="38"/>
        <v>0</v>
      </c>
      <c r="R145" s="310">
        <f t="shared" si="38"/>
        <v>0</v>
      </c>
      <c r="S145" s="310">
        <f t="shared" si="38"/>
        <v>0</v>
      </c>
      <c r="T145" s="310">
        <f t="shared" si="38"/>
        <v>0</v>
      </c>
      <c r="U145" s="310">
        <f t="shared" si="38"/>
        <v>0</v>
      </c>
      <c r="V145" s="310">
        <f t="shared" si="38"/>
        <v>0</v>
      </c>
      <c r="W145" s="310">
        <f t="shared" si="38"/>
        <v>0</v>
      </c>
      <c r="X145" s="310">
        <f t="shared" si="38"/>
        <v>0</v>
      </c>
      <c r="Y145" s="310">
        <f t="shared" si="38"/>
        <v>0</v>
      </c>
      <c r="Z145" s="310">
        <f t="shared" si="38"/>
        <v>0</v>
      </c>
      <c r="AA145" s="310">
        <f t="shared" si="38"/>
        <v>0</v>
      </c>
    </row>
    <row r="146" spans="1:31" x14ac:dyDescent="0.2">
      <c r="B146" s="9" t="s">
        <v>314</v>
      </c>
      <c r="C146" s="308">
        <f t="shared" si="32"/>
        <v>0</v>
      </c>
      <c r="D146" s="310">
        <f t="shared" ref="D146:AA146" si="39">-D86</f>
        <v>0</v>
      </c>
      <c r="E146" s="310">
        <f t="shared" si="39"/>
        <v>0</v>
      </c>
      <c r="F146" s="310">
        <f t="shared" si="39"/>
        <v>0</v>
      </c>
      <c r="G146" s="310">
        <f t="shared" si="39"/>
        <v>0</v>
      </c>
      <c r="H146" s="310">
        <f t="shared" si="39"/>
        <v>0</v>
      </c>
      <c r="I146" s="310">
        <f t="shared" si="39"/>
        <v>0</v>
      </c>
      <c r="J146" s="310">
        <f t="shared" si="39"/>
        <v>0</v>
      </c>
      <c r="K146" s="310">
        <f t="shared" si="39"/>
        <v>0</v>
      </c>
      <c r="L146" s="310">
        <f t="shared" si="39"/>
        <v>0</v>
      </c>
      <c r="M146" s="310">
        <f t="shared" si="39"/>
        <v>0</v>
      </c>
      <c r="N146" s="310">
        <f t="shared" si="39"/>
        <v>0</v>
      </c>
      <c r="O146" s="310">
        <f t="shared" si="39"/>
        <v>0</v>
      </c>
      <c r="P146" s="310">
        <f t="shared" si="39"/>
        <v>0</v>
      </c>
      <c r="Q146" s="310">
        <f t="shared" si="39"/>
        <v>0</v>
      </c>
      <c r="R146" s="310">
        <f t="shared" si="39"/>
        <v>0</v>
      </c>
      <c r="S146" s="310">
        <f t="shared" si="39"/>
        <v>0</v>
      </c>
      <c r="T146" s="310">
        <f t="shared" si="39"/>
        <v>0</v>
      </c>
      <c r="U146" s="310">
        <f t="shared" si="39"/>
        <v>0</v>
      </c>
      <c r="V146" s="310">
        <f t="shared" si="39"/>
        <v>0</v>
      </c>
      <c r="W146" s="310">
        <f t="shared" si="39"/>
        <v>0</v>
      </c>
      <c r="X146" s="310">
        <f t="shared" si="39"/>
        <v>0</v>
      </c>
      <c r="Y146" s="310">
        <f t="shared" si="39"/>
        <v>0</v>
      </c>
      <c r="Z146" s="310">
        <f t="shared" si="39"/>
        <v>0</v>
      </c>
      <c r="AA146" s="310">
        <f t="shared" si="39"/>
        <v>0</v>
      </c>
    </row>
    <row r="147" spans="1:31" x14ac:dyDescent="0.2">
      <c r="B147" s="9" t="s">
        <v>315</v>
      </c>
      <c r="C147" s="308">
        <f t="shared" si="32"/>
        <v>0</v>
      </c>
      <c r="D147" s="310">
        <f t="shared" ref="D147:AA147" si="40">-D95</f>
        <v>0</v>
      </c>
      <c r="E147" s="310">
        <f t="shared" si="40"/>
        <v>0</v>
      </c>
      <c r="F147" s="310">
        <f t="shared" si="40"/>
        <v>0</v>
      </c>
      <c r="G147" s="310">
        <f t="shared" si="40"/>
        <v>0</v>
      </c>
      <c r="H147" s="310">
        <f t="shared" si="40"/>
        <v>0</v>
      </c>
      <c r="I147" s="310">
        <f t="shared" si="40"/>
        <v>0</v>
      </c>
      <c r="J147" s="310">
        <f t="shared" si="40"/>
        <v>0</v>
      </c>
      <c r="K147" s="310">
        <f t="shared" si="40"/>
        <v>0</v>
      </c>
      <c r="L147" s="310">
        <f t="shared" si="40"/>
        <v>0</v>
      </c>
      <c r="M147" s="310">
        <f t="shared" si="40"/>
        <v>0</v>
      </c>
      <c r="N147" s="310">
        <f t="shared" si="40"/>
        <v>0</v>
      </c>
      <c r="O147" s="310">
        <f t="shared" si="40"/>
        <v>0</v>
      </c>
      <c r="P147" s="310">
        <f t="shared" si="40"/>
        <v>0</v>
      </c>
      <c r="Q147" s="310">
        <f t="shared" si="40"/>
        <v>0</v>
      </c>
      <c r="R147" s="310">
        <f t="shared" si="40"/>
        <v>0</v>
      </c>
      <c r="S147" s="310">
        <f t="shared" si="40"/>
        <v>0</v>
      </c>
      <c r="T147" s="310">
        <f t="shared" si="40"/>
        <v>0</v>
      </c>
      <c r="U147" s="310">
        <f t="shared" si="40"/>
        <v>0</v>
      </c>
      <c r="V147" s="310">
        <f t="shared" si="40"/>
        <v>0</v>
      </c>
      <c r="W147" s="310">
        <f t="shared" si="40"/>
        <v>0</v>
      </c>
      <c r="X147" s="310">
        <f t="shared" si="40"/>
        <v>0</v>
      </c>
      <c r="Y147" s="310">
        <f t="shared" si="40"/>
        <v>0</v>
      </c>
      <c r="Z147" s="310">
        <f t="shared" si="40"/>
        <v>0</v>
      </c>
      <c r="AA147" s="310">
        <f t="shared" si="40"/>
        <v>0</v>
      </c>
    </row>
    <row r="148" spans="1:31" s="185" customFormat="1" x14ac:dyDescent="0.2">
      <c r="A148" s="311"/>
      <c r="B148" s="312" t="s">
        <v>316</v>
      </c>
      <c r="C148" s="313">
        <f t="shared" si="32"/>
        <v>797.14</v>
      </c>
      <c r="D148" s="314">
        <f>'SP15'!C110</f>
        <v>17.909999999999968</v>
      </c>
      <c r="E148" s="314">
        <f>'SP15'!D110</f>
        <v>5.9300000000000068</v>
      </c>
      <c r="F148" s="314">
        <f>'SP15'!E110</f>
        <v>-5.129999999999967</v>
      </c>
      <c r="G148" s="314">
        <f>'SP15'!F110</f>
        <v>-4.5699999999999932</v>
      </c>
      <c r="H148" s="314">
        <f>'SP15'!G110</f>
        <v>14.530000000000001</v>
      </c>
      <c r="I148" s="314">
        <f>'SP15'!H110</f>
        <v>56.680000000000007</v>
      </c>
      <c r="J148" s="314">
        <f>'SP15'!I110</f>
        <v>-52</v>
      </c>
      <c r="K148" s="314">
        <f>'SP15'!J110</f>
        <v>-11.319999999999993</v>
      </c>
      <c r="L148" s="314">
        <f>'SP15'!K110</f>
        <v>22.809999999999945</v>
      </c>
      <c r="M148" s="314">
        <f>'SP15'!L110</f>
        <v>55.319999999999993</v>
      </c>
      <c r="N148" s="314">
        <f>'SP15'!M110</f>
        <v>70.75</v>
      </c>
      <c r="O148" s="314">
        <f>'SP15'!N110</f>
        <v>77.80000000000004</v>
      </c>
      <c r="P148" s="314">
        <f>'SP15'!O110</f>
        <v>95.210000000000036</v>
      </c>
      <c r="Q148" s="314">
        <f>'SP15'!P110</f>
        <v>101.81999999999996</v>
      </c>
      <c r="R148" s="314">
        <f>'SP15'!Q110</f>
        <v>93.619999999999948</v>
      </c>
      <c r="S148" s="314">
        <f>'SP15'!R110</f>
        <v>81.59000000000006</v>
      </c>
      <c r="T148" s="314">
        <f>'SP15'!S110</f>
        <v>66.95999999999998</v>
      </c>
      <c r="U148" s="314">
        <f>'SP15'!T110</f>
        <v>45.010000000000048</v>
      </c>
      <c r="V148" s="314">
        <f>'SP15'!U110</f>
        <v>21.75</v>
      </c>
      <c r="W148" s="314">
        <f>'SP15'!V110</f>
        <v>-11.099999999999966</v>
      </c>
      <c r="X148" s="314">
        <f>'SP15'!W110</f>
        <v>-20.260000000000048</v>
      </c>
      <c r="Y148" s="314">
        <f>'SP15'!X110</f>
        <v>-48.169999999999959</v>
      </c>
      <c r="Z148" s="314">
        <f>'SP15'!Y110</f>
        <v>77.410000000000025</v>
      </c>
      <c r="AA148" s="314">
        <f>'SP15'!Z110</f>
        <v>44.590000000000032</v>
      </c>
    </row>
    <row r="149" spans="1:31" s="31" customFormat="1" ht="15.75" x14ac:dyDescent="0.25">
      <c r="A149" s="36"/>
      <c r="B149" s="315" t="s">
        <v>317</v>
      </c>
      <c r="C149" s="316">
        <f t="shared" si="32"/>
        <v>797.14</v>
      </c>
      <c r="D149" s="316">
        <f t="shared" ref="D149:AA149" si="41">SUM(D139:D148)</f>
        <v>17.909999999999968</v>
      </c>
      <c r="E149" s="316">
        <f t="shared" si="41"/>
        <v>5.9300000000000068</v>
      </c>
      <c r="F149" s="316">
        <f t="shared" si="41"/>
        <v>-5.129999999999967</v>
      </c>
      <c r="G149" s="316">
        <f t="shared" si="41"/>
        <v>-4.5699999999999932</v>
      </c>
      <c r="H149" s="316">
        <f t="shared" si="41"/>
        <v>14.530000000000001</v>
      </c>
      <c r="I149" s="316">
        <f t="shared" si="41"/>
        <v>56.680000000000007</v>
      </c>
      <c r="J149" s="316">
        <f t="shared" si="41"/>
        <v>-52</v>
      </c>
      <c r="K149" s="316">
        <f t="shared" si="41"/>
        <v>-11.319999999999993</v>
      </c>
      <c r="L149" s="316">
        <f t="shared" si="41"/>
        <v>22.809999999999945</v>
      </c>
      <c r="M149" s="316">
        <f t="shared" si="41"/>
        <v>55.319999999999993</v>
      </c>
      <c r="N149" s="316">
        <f t="shared" si="41"/>
        <v>70.75</v>
      </c>
      <c r="O149" s="316">
        <f t="shared" si="41"/>
        <v>77.80000000000004</v>
      </c>
      <c r="P149" s="316">
        <f t="shared" si="41"/>
        <v>95.210000000000036</v>
      </c>
      <c r="Q149" s="316">
        <f t="shared" si="41"/>
        <v>101.81999999999996</v>
      </c>
      <c r="R149" s="316">
        <f t="shared" si="41"/>
        <v>93.619999999999948</v>
      </c>
      <c r="S149" s="316">
        <f t="shared" si="41"/>
        <v>81.59000000000006</v>
      </c>
      <c r="T149" s="316">
        <f t="shared" si="41"/>
        <v>66.95999999999998</v>
      </c>
      <c r="U149" s="316">
        <f t="shared" si="41"/>
        <v>45.010000000000048</v>
      </c>
      <c r="V149" s="316">
        <f t="shared" si="41"/>
        <v>21.75</v>
      </c>
      <c r="W149" s="316">
        <f t="shared" si="41"/>
        <v>-11.099999999999966</v>
      </c>
      <c r="X149" s="316">
        <f t="shared" si="41"/>
        <v>-20.260000000000048</v>
      </c>
      <c r="Y149" s="316">
        <f t="shared" si="41"/>
        <v>-48.169999999999959</v>
      </c>
      <c r="Z149" s="316">
        <f t="shared" si="41"/>
        <v>77.410000000000025</v>
      </c>
      <c r="AA149" s="316">
        <f t="shared" si="41"/>
        <v>44.590000000000032</v>
      </c>
      <c r="AC149" s="317">
        <f>AVERAGE(J149:Y149)</f>
        <v>36.861875000000005</v>
      </c>
      <c r="AD149" s="317">
        <f>AVERAGE(D149:I150,Z149:AA149)</f>
        <v>25.91875000000001</v>
      </c>
    </row>
    <row r="150" spans="1:31" x14ac:dyDescent="0.2">
      <c r="B150" s="343"/>
      <c r="C150" s="34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  <c r="AA150" s="344"/>
    </row>
    <row r="151" spans="1:31" ht="15" x14ac:dyDescent="0.25">
      <c r="B151" s="320" t="s">
        <v>318</v>
      </c>
      <c r="C151" s="321"/>
      <c r="D151" s="321"/>
      <c r="E151" s="321"/>
      <c r="F151" s="321"/>
      <c r="G151" s="321"/>
      <c r="H151" s="321"/>
      <c r="I151" s="321"/>
      <c r="J151" s="321"/>
      <c r="K151" s="321"/>
      <c r="L151" s="321"/>
      <c r="M151" s="321"/>
      <c r="N151" s="321"/>
      <c r="O151" s="321"/>
      <c r="P151" s="321"/>
      <c r="Q151" s="321"/>
      <c r="R151" s="321"/>
      <c r="S151" s="321"/>
      <c r="T151" s="321"/>
      <c r="U151" s="321"/>
      <c r="V151" s="321"/>
      <c r="W151" s="321"/>
      <c r="X151" s="321"/>
      <c r="Y151" s="321"/>
      <c r="Z151" s="321"/>
      <c r="AA151" s="321"/>
    </row>
    <row r="152" spans="1:31" ht="15" customHeight="1" x14ac:dyDescent="0.25">
      <c r="B152" s="323" t="s">
        <v>296</v>
      </c>
      <c r="C152" s="324">
        <f>SUM(D152:AA152)</f>
        <v>1392</v>
      </c>
      <c r="D152" s="345">
        <v>174</v>
      </c>
      <c r="E152" s="345">
        <v>174</v>
      </c>
      <c r="F152" s="345">
        <v>174</v>
      </c>
      <c r="G152" s="345">
        <v>174</v>
      </c>
      <c r="H152" s="345">
        <v>174</v>
      </c>
      <c r="I152" s="345">
        <v>174</v>
      </c>
      <c r="J152" s="325"/>
      <c r="K152" s="325"/>
      <c r="L152" s="325"/>
      <c r="M152" s="325"/>
      <c r="N152" s="325"/>
      <c r="O152" s="325"/>
      <c r="P152" s="325"/>
      <c r="Q152" s="325"/>
      <c r="R152" s="325"/>
      <c r="S152" s="325"/>
      <c r="T152" s="325"/>
      <c r="U152" s="325"/>
      <c r="V152" s="325"/>
      <c r="W152" s="325"/>
      <c r="X152" s="325"/>
      <c r="Y152" s="325"/>
      <c r="Z152" s="325">
        <v>174</v>
      </c>
      <c r="AA152" s="346">
        <v>174</v>
      </c>
      <c r="AC152" s="185"/>
      <c r="AD152">
        <v>99</v>
      </c>
      <c r="AE152">
        <v>13</v>
      </c>
    </row>
    <row r="153" spans="1:31" ht="11.25" customHeight="1" x14ac:dyDescent="0.25">
      <c r="B153" s="323" t="s">
        <v>297</v>
      </c>
      <c r="C153" s="340">
        <f>SUM(D153:AA153)</f>
        <v>-3408</v>
      </c>
      <c r="D153" s="324"/>
      <c r="E153" s="324"/>
      <c r="F153" s="324"/>
      <c r="G153" s="324"/>
      <c r="H153" s="324"/>
      <c r="I153" s="324"/>
      <c r="J153" s="326">
        <v>-213</v>
      </c>
      <c r="K153" s="326">
        <v>-213</v>
      </c>
      <c r="L153" s="326">
        <v>-213</v>
      </c>
      <c r="M153" s="326">
        <v>-213</v>
      </c>
      <c r="N153" s="326">
        <v>-213</v>
      </c>
      <c r="O153" s="326">
        <v>-213</v>
      </c>
      <c r="P153" s="326">
        <v>-213</v>
      </c>
      <c r="Q153" s="326">
        <v>-213</v>
      </c>
      <c r="R153" s="326">
        <v>-213</v>
      </c>
      <c r="S153" s="326">
        <v>-213</v>
      </c>
      <c r="T153" s="326">
        <v>-213</v>
      </c>
      <c r="U153" s="326">
        <v>-213</v>
      </c>
      <c r="V153" s="326">
        <v>-213</v>
      </c>
      <c r="W153" s="326">
        <v>-213</v>
      </c>
      <c r="X153" s="326">
        <v>-213</v>
      </c>
      <c r="Y153" s="326">
        <v>-213</v>
      </c>
      <c r="Z153" s="347"/>
      <c r="AA153" s="347"/>
    </row>
    <row r="154" spans="1:31" x14ac:dyDescent="0.2">
      <c r="B154" s="327" t="s">
        <v>298</v>
      </c>
      <c r="C154" s="328">
        <f>SUM(D154:AA154)</f>
        <v>557.12000000000012</v>
      </c>
      <c r="D154" s="328"/>
      <c r="E154" s="328"/>
      <c r="F154" s="328"/>
      <c r="G154" s="328"/>
      <c r="H154" s="328"/>
      <c r="I154" s="328">
        <v>28.06</v>
      </c>
      <c r="J154" s="328"/>
      <c r="K154" s="328"/>
      <c r="L154" s="328"/>
      <c r="M154" s="328">
        <v>11.01</v>
      </c>
      <c r="N154" s="328">
        <v>34.58</v>
      </c>
      <c r="O154" s="328">
        <v>60.260000000000076</v>
      </c>
      <c r="P154" s="328">
        <v>84.460000000000051</v>
      </c>
      <c r="Q154" s="328">
        <v>89.469999999999942</v>
      </c>
      <c r="R154" s="328">
        <v>79.06</v>
      </c>
      <c r="S154" s="328">
        <v>58.920000000000101</v>
      </c>
      <c r="T154" s="328">
        <v>32.64</v>
      </c>
      <c r="U154" s="328">
        <v>0.76000000000004775</v>
      </c>
      <c r="V154" s="328"/>
      <c r="W154" s="328"/>
      <c r="X154" s="328"/>
      <c r="Y154" s="328"/>
      <c r="Z154" s="328">
        <v>75.48</v>
      </c>
      <c r="AA154" s="328">
        <v>2.4200000000000159</v>
      </c>
    </row>
    <row r="155" spans="1:31" x14ac:dyDescent="0.2">
      <c r="B155" s="327" t="s">
        <v>299</v>
      </c>
      <c r="C155" s="328">
        <f>SUM(D155:AA155)</f>
        <v>-960.05000000000007</v>
      </c>
      <c r="D155" s="328">
        <v>-30.42</v>
      </c>
      <c r="E155" s="328">
        <v>-53.37</v>
      </c>
      <c r="F155" s="328">
        <v>-69.599999999999994</v>
      </c>
      <c r="G155" s="328">
        <v>-72.180000000000007</v>
      </c>
      <c r="H155" s="328">
        <v>-40.04</v>
      </c>
      <c r="I155" s="328"/>
      <c r="J155" s="328">
        <v>-173.87</v>
      </c>
      <c r="K155" s="328">
        <v>-104.75</v>
      </c>
      <c r="L155" s="328">
        <v>-39.36000000000007</v>
      </c>
      <c r="M155" s="328"/>
      <c r="N155" s="328"/>
      <c r="O155" s="328"/>
      <c r="P155" s="328"/>
      <c r="Q155" s="328"/>
      <c r="R155" s="328"/>
      <c r="S155" s="328"/>
      <c r="T155" s="328"/>
      <c r="U155" s="328"/>
      <c r="V155" s="328">
        <v>-36.700000000000003</v>
      </c>
      <c r="W155" s="328">
        <v>-80.299999999999926</v>
      </c>
      <c r="X155" s="328">
        <v>-105.29</v>
      </c>
      <c r="Y155" s="328">
        <v>-154.16999999999999</v>
      </c>
      <c r="Z155" s="328"/>
      <c r="AA155" s="328"/>
    </row>
    <row r="156" spans="1:31" x14ac:dyDescent="0.2">
      <c r="B156" s="348"/>
      <c r="C156" s="349"/>
      <c r="D156" s="350"/>
      <c r="E156" s="350"/>
      <c r="F156" s="350"/>
      <c r="G156" s="350"/>
      <c r="H156" s="350"/>
      <c r="I156" s="350"/>
      <c r="J156" s="350"/>
      <c r="K156" s="350"/>
      <c r="L156" s="350"/>
      <c r="M156" s="350"/>
      <c r="N156" s="350"/>
      <c r="O156" s="350"/>
      <c r="P156" s="350"/>
      <c r="Q156" s="350"/>
      <c r="R156" s="350"/>
      <c r="S156" s="350"/>
      <c r="T156" s="350"/>
      <c r="U156" s="350"/>
      <c r="V156" s="350"/>
      <c r="W156" s="350"/>
      <c r="X156" s="350"/>
      <c r="Y156" s="350"/>
      <c r="Z156" s="350"/>
      <c r="AA156" s="350"/>
    </row>
    <row r="157" spans="1:31" x14ac:dyDescent="0.2">
      <c r="B157" s="338" t="s">
        <v>319</v>
      </c>
      <c r="C157" s="339">
        <f>SUM(D157:AA157)</f>
        <v>1.0658141036401503E-14</v>
      </c>
      <c r="D157" s="339">
        <f t="shared" ref="D157:AA157" si="42">D116+D130+D149</f>
        <v>-4.6185277824406512E-14</v>
      </c>
      <c r="E157" s="339">
        <f t="shared" si="42"/>
        <v>0</v>
      </c>
      <c r="F157" s="339">
        <f t="shared" si="42"/>
        <v>2.4868995751603507E-14</v>
      </c>
      <c r="G157" s="339">
        <f t="shared" si="42"/>
        <v>-1.4210854715202004E-14</v>
      </c>
      <c r="H157" s="339">
        <f t="shared" si="42"/>
        <v>2.4868995751603507E-14</v>
      </c>
      <c r="I157" s="339">
        <f t="shared" si="42"/>
        <v>0</v>
      </c>
      <c r="J157" s="339">
        <f t="shared" si="42"/>
        <v>0</v>
      </c>
      <c r="K157" s="339">
        <f t="shared" si="42"/>
        <v>4.2632564145606011E-14</v>
      </c>
      <c r="L157" s="339">
        <f t="shared" si="42"/>
        <v>0</v>
      </c>
      <c r="M157" s="339">
        <f t="shared" si="42"/>
        <v>0</v>
      </c>
      <c r="N157" s="339">
        <f t="shared" si="42"/>
        <v>0</v>
      </c>
      <c r="O157" s="339">
        <f t="shared" si="42"/>
        <v>0</v>
      </c>
      <c r="P157" s="339">
        <f t="shared" si="42"/>
        <v>0</v>
      </c>
      <c r="Q157" s="339">
        <f t="shared" si="42"/>
        <v>0</v>
      </c>
      <c r="R157" s="339">
        <f t="shared" si="42"/>
        <v>0</v>
      </c>
      <c r="S157" s="339">
        <f t="shared" si="42"/>
        <v>0</v>
      </c>
      <c r="T157" s="339">
        <f t="shared" si="42"/>
        <v>0</v>
      </c>
      <c r="U157" s="339">
        <f t="shared" si="42"/>
        <v>0</v>
      </c>
      <c r="V157" s="339">
        <f t="shared" si="42"/>
        <v>0</v>
      </c>
      <c r="W157" s="339">
        <f t="shared" si="42"/>
        <v>-2.1316282072803006E-14</v>
      </c>
      <c r="X157" s="339">
        <f t="shared" si="42"/>
        <v>0</v>
      </c>
      <c r="Y157" s="339">
        <f t="shared" si="42"/>
        <v>0</v>
      </c>
      <c r="Z157" s="339">
        <f t="shared" si="42"/>
        <v>0</v>
      </c>
      <c r="AA157" s="339">
        <f t="shared" si="42"/>
        <v>0</v>
      </c>
      <c r="AC157" s="351">
        <f>AVERAGE(J157:Y157)</f>
        <v>1.3322676295501878E-15</v>
      </c>
      <c r="AD157" s="351">
        <f>AVERAGE(D157:I158,Z157:AA157)</f>
        <v>-1.3322676295501878E-15</v>
      </c>
    </row>
    <row r="158" spans="1:31" x14ac:dyDescent="0.2">
      <c r="B158" s="332"/>
      <c r="C158" s="352"/>
      <c r="D158" s="352"/>
      <c r="E158" s="352"/>
      <c r="F158" s="352"/>
      <c r="G158" s="352"/>
      <c r="H158" s="352"/>
      <c r="I158" s="352"/>
      <c r="J158" s="352"/>
      <c r="K158" s="352"/>
      <c r="L158" s="352"/>
      <c r="M158" s="352"/>
      <c r="N158" s="352"/>
      <c r="O158" s="352"/>
      <c r="P158" s="352"/>
      <c r="Q158" s="352"/>
      <c r="R158" s="352"/>
      <c r="S158" s="352"/>
      <c r="T158" s="352"/>
      <c r="U158" s="352"/>
      <c r="V158" s="352"/>
      <c r="W158" s="352"/>
      <c r="X158" s="352"/>
      <c r="Y158" s="352"/>
      <c r="Z158" s="352"/>
      <c r="AA158" s="352"/>
    </row>
    <row r="159" spans="1:31" x14ac:dyDescent="0.2">
      <c r="B159" s="353" t="s">
        <v>320</v>
      </c>
      <c r="C159" s="336" t="s">
        <v>67</v>
      </c>
      <c r="D159" s="337" t="s">
        <v>237</v>
      </c>
      <c r="E159" s="337" t="s">
        <v>238</v>
      </c>
      <c r="F159" s="337" t="s">
        <v>239</v>
      </c>
      <c r="G159" s="337" t="s">
        <v>240</v>
      </c>
      <c r="H159" s="337" t="s">
        <v>241</v>
      </c>
      <c r="I159" s="337" t="s">
        <v>242</v>
      </c>
      <c r="J159" s="337" t="s">
        <v>243</v>
      </c>
      <c r="K159" s="337" t="s">
        <v>244</v>
      </c>
      <c r="L159" s="337" t="s">
        <v>245</v>
      </c>
      <c r="M159" s="337" t="s">
        <v>246</v>
      </c>
      <c r="N159" s="337" t="s">
        <v>247</v>
      </c>
      <c r="O159" s="337" t="s">
        <v>248</v>
      </c>
      <c r="P159" s="337" t="s">
        <v>249</v>
      </c>
      <c r="Q159" s="337" t="s">
        <v>250</v>
      </c>
      <c r="R159" s="337" t="s">
        <v>251</v>
      </c>
      <c r="S159" s="337" t="s">
        <v>252</v>
      </c>
      <c r="T159" s="337" t="s">
        <v>253</v>
      </c>
      <c r="U159" s="337" t="s">
        <v>254</v>
      </c>
      <c r="V159" s="337" t="s">
        <v>255</v>
      </c>
      <c r="W159" s="337" t="s">
        <v>256</v>
      </c>
      <c r="X159" s="337" t="s">
        <v>257</v>
      </c>
      <c r="Y159" s="337" t="s">
        <v>258</v>
      </c>
      <c r="Z159" s="337" t="s">
        <v>259</v>
      </c>
      <c r="AA159" s="337" t="s">
        <v>260</v>
      </c>
    </row>
    <row r="160" spans="1:31" x14ac:dyDescent="0.2">
      <c r="B160" s="354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</row>
    <row r="161" spans="2:29" x14ac:dyDescent="0.2">
      <c r="B161" s="199" t="s">
        <v>321</v>
      </c>
      <c r="C161" s="355">
        <f t="shared" ref="C161:C170" si="43">SUM(D161:AA161)</f>
        <v>0</v>
      </c>
      <c r="D161" s="356">
        <f t="shared" ref="D161:AA161" si="44">-D8</f>
        <v>0</v>
      </c>
      <c r="E161" s="356">
        <f t="shared" si="44"/>
        <v>0</v>
      </c>
      <c r="F161" s="356">
        <f t="shared" si="44"/>
        <v>0</v>
      </c>
      <c r="G161" s="356">
        <f t="shared" si="44"/>
        <v>0</v>
      </c>
      <c r="H161" s="356">
        <f t="shared" si="44"/>
        <v>0</v>
      </c>
      <c r="I161" s="356">
        <f t="shared" si="44"/>
        <v>0</v>
      </c>
      <c r="J161" s="356">
        <f t="shared" si="44"/>
        <v>0</v>
      </c>
      <c r="K161" s="356">
        <f t="shared" si="44"/>
        <v>0</v>
      </c>
      <c r="L161" s="356">
        <f t="shared" si="44"/>
        <v>0</v>
      </c>
      <c r="M161" s="356">
        <f t="shared" si="44"/>
        <v>0</v>
      </c>
      <c r="N161" s="356">
        <f t="shared" si="44"/>
        <v>0</v>
      </c>
      <c r="O161" s="356">
        <f t="shared" si="44"/>
        <v>0</v>
      </c>
      <c r="P161" s="356">
        <f t="shared" si="44"/>
        <v>0</v>
      </c>
      <c r="Q161" s="356">
        <f t="shared" si="44"/>
        <v>0</v>
      </c>
      <c r="R161" s="356">
        <f t="shared" si="44"/>
        <v>0</v>
      </c>
      <c r="S161" s="356">
        <f t="shared" si="44"/>
        <v>0</v>
      </c>
      <c r="T161" s="356">
        <f t="shared" si="44"/>
        <v>0</v>
      </c>
      <c r="U161" s="356">
        <f t="shared" si="44"/>
        <v>0</v>
      </c>
      <c r="V161" s="356">
        <f t="shared" si="44"/>
        <v>0</v>
      </c>
      <c r="W161" s="356">
        <f t="shared" si="44"/>
        <v>0</v>
      </c>
      <c r="X161" s="356">
        <f t="shared" si="44"/>
        <v>0</v>
      </c>
      <c r="Y161" s="356">
        <f t="shared" si="44"/>
        <v>0</v>
      </c>
      <c r="Z161" s="356">
        <f t="shared" si="44"/>
        <v>0</v>
      </c>
      <c r="AA161" s="356">
        <f t="shared" si="44"/>
        <v>0</v>
      </c>
      <c r="AC161" s="357"/>
    </row>
    <row r="162" spans="2:29" x14ac:dyDescent="0.2">
      <c r="B162" s="199" t="s">
        <v>322</v>
      </c>
      <c r="C162" s="355">
        <f t="shared" si="43"/>
        <v>0</v>
      </c>
      <c r="D162" s="356">
        <f t="shared" ref="D162:AA162" si="45">-D35</f>
        <v>0</v>
      </c>
      <c r="E162" s="356">
        <f t="shared" si="45"/>
        <v>0</v>
      </c>
      <c r="F162" s="356">
        <f t="shared" si="45"/>
        <v>0</v>
      </c>
      <c r="G162" s="356">
        <f t="shared" si="45"/>
        <v>0</v>
      </c>
      <c r="H162" s="356">
        <f t="shared" si="45"/>
        <v>0</v>
      </c>
      <c r="I162" s="356">
        <f t="shared" si="45"/>
        <v>0</v>
      </c>
      <c r="J162" s="356">
        <f t="shared" si="45"/>
        <v>0</v>
      </c>
      <c r="K162" s="356">
        <f t="shared" si="45"/>
        <v>0</v>
      </c>
      <c r="L162" s="356">
        <f t="shared" si="45"/>
        <v>0</v>
      </c>
      <c r="M162" s="356">
        <f t="shared" si="45"/>
        <v>0</v>
      </c>
      <c r="N162" s="356">
        <f t="shared" si="45"/>
        <v>0</v>
      </c>
      <c r="O162" s="356">
        <f t="shared" si="45"/>
        <v>0</v>
      </c>
      <c r="P162" s="356">
        <f t="shared" si="45"/>
        <v>0</v>
      </c>
      <c r="Q162" s="356">
        <f t="shared" si="45"/>
        <v>0</v>
      </c>
      <c r="R162" s="356">
        <f t="shared" si="45"/>
        <v>0</v>
      </c>
      <c r="S162" s="356">
        <f t="shared" si="45"/>
        <v>0</v>
      </c>
      <c r="T162" s="356">
        <f t="shared" si="45"/>
        <v>0</v>
      </c>
      <c r="U162" s="356">
        <f t="shared" si="45"/>
        <v>0</v>
      </c>
      <c r="V162" s="356">
        <f t="shared" si="45"/>
        <v>0</v>
      </c>
      <c r="W162" s="356">
        <f t="shared" si="45"/>
        <v>0</v>
      </c>
      <c r="X162" s="356">
        <f t="shared" si="45"/>
        <v>0</v>
      </c>
      <c r="Y162" s="356">
        <f t="shared" si="45"/>
        <v>0</v>
      </c>
      <c r="Z162" s="356">
        <f t="shared" si="45"/>
        <v>0</v>
      </c>
      <c r="AA162" s="356">
        <f t="shared" si="45"/>
        <v>0</v>
      </c>
      <c r="AC162" s="357"/>
    </row>
    <row r="163" spans="2:29" x14ac:dyDescent="0.2">
      <c r="B163" s="199" t="s">
        <v>323</v>
      </c>
      <c r="C163" s="355">
        <f t="shared" si="43"/>
        <v>0</v>
      </c>
      <c r="D163" s="356">
        <f t="shared" ref="D163:AA163" si="46">-D62</f>
        <v>0</v>
      </c>
      <c r="E163" s="356">
        <f t="shared" si="46"/>
        <v>0</v>
      </c>
      <c r="F163" s="356">
        <f t="shared" si="46"/>
        <v>0</v>
      </c>
      <c r="G163" s="356">
        <f t="shared" si="46"/>
        <v>0</v>
      </c>
      <c r="H163" s="356">
        <f t="shared" si="46"/>
        <v>0</v>
      </c>
      <c r="I163" s="356">
        <f t="shared" si="46"/>
        <v>0</v>
      </c>
      <c r="J163" s="356">
        <f t="shared" si="46"/>
        <v>0</v>
      </c>
      <c r="K163" s="356">
        <f t="shared" si="46"/>
        <v>0</v>
      </c>
      <c r="L163" s="356">
        <f t="shared" si="46"/>
        <v>0</v>
      </c>
      <c r="M163" s="356">
        <f t="shared" si="46"/>
        <v>0</v>
      </c>
      <c r="N163" s="356">
        <f t="shared" si="46"/>
        <v>0</v>
      </c>
      <c r="O163" s="356">
        <f t="shared" si="46"/>
        <v>0</v>
      </c>
      <c r="P163" s="356">
        <f t="shared" si="46"/>
        <v>0</v>
      </c>
      <c r="Q163" s="356">
        <f t="shared" si="46"/>
        <v>0</v>
      </c>
      <c r="R163" s="356">
        <f t="shared" si="46"/>
        <v>0</v>
      </c>
      <c r="S163" s="356">
        <f t="shared" si="46"/>
        <v>0</v>
      </c>
      <c r="T163" s="356">
        <f t="shared" si="46"/>
        <v>0</v>
      </c>
      <c r="U163" s="356">
        <f t="shared" si="46"/>
        <v>0</v>
      </c>
      <c r="V163" s="356">
        <f t="shared" si="46"/>
        <v>0</v>
      </c>
      <c r="W163" s="356">
        <f t="shared" si="46"/>
        <v>0</v>
      </c>
      <c r="X163" s="356">
        <f t="shared" si="46"/>
        <v>0</v>
      </c>
      <c r="Y163" s="356">
        <f t="shared" si="46"/>
        <v>0</v>
      </c>
      <c r="Z163" s="356">
        <f t="shared" si="46"/>
        <v>0</v>
      </c>
      <c r="AA163" s="356">
        <f t="shared" si="46"/>
        <v>0</v>
      </c>
      <c r="AC163" s="357"/>
    </row>
    <row r="164" spans="2:29" x14ac:dyDescent="0.2">
      <c r="B164" s="199" t="s">
        <v>324</v>
      </c>
      <c r="C164" s="355">
        <f t="shared" si="43"/>
        <v>0</v>
      </c>
      <c r="D164" s="356">
        <f t="shared" ref="D164:AA164" si="47">-D89</f>
        <v>0</v>
      </c>
      <c r="E164" s="356">
        <f t="shared" si="47"/>
        <v>0</v>
      </c>
      <c r="F164" s="356">
        <f t="shared" si="47"/>
        <v>0</v>
      </c>
      <c r="G164" s="356">
        <f t="shared" si="47"/>
        <v>0</v>
      </c>
      <c r="H164" s="356">
        <f t="shared" si="47"/>
        <v>0</v>
      </c>
      <c r="I164" s="356">
        <f t="shared" si="47"/>
        <v>0</v>
      </c>
      <c r="J164" s="356">
        <f t="shared" si="47"/>
        <v>0</v>
      </c>
      <c r="K164" s="356">
        <f t="shared" si="47"/>
        <v>0</v>
      </c>
      <c r="L164" s="356">
        <f t="shared" si="47"/>
        <v>0</v>
      </c>
      <c r="M164" s="356">
        <f t="shared" si="47"/>
        <v>0</v>
      </c>
      <c r="N164" s="356">
        <f t="shared" si="47"/>
        <v>0</v>
      </c>
      <c r="O164" s="356">
        <f t="shared" si="47"/>
        <v>0</v>
      </c>
      <c r="P164" s="356">
        <f t="shared" si="47"/>
        <v>0</v>
      </c>
      <c r="Q164" s="356">
        <f t="shared" si="47"/>
        <v>0</v>
      </c>
      <c r="R164" s="356">
        <f t="shared" si="47"/>
        <v>0</v>
      </c>
      <c r="S164" s="356">
        <f t="shared" si="47"/>
        <v>0</v>
      </c>
      <c r="T164" s="356">
        <f t="shared" si="47"/>
        <v>0</v>
      </c>
      <c r="U164" s="356">
        <f t="shared" si="47"/>
        <v>0</v>
      </c>
      <c r="V164" s="356">
        <f t="shared" si="47"/>
        <v>0</v>
      </c>
      <c r="W164" s="356">
        <f t="shared" si="47"/>
        <v>0</v>
      </c>
      <c r="X164" s="356">
        <f t="shared" si="47"/>
        <v>0</v>
      </c>
      <c r="Y164" s="356">
        <f t="shared" si="47"/>
        <v>0</v>
      </c>
      <c r="Z164" s="356">
        <f t="shared" si="47"/>
        <v>0</v>
      </c>
      <c r="AA164" s="356">
        <f t="shared" si="47"/>
        <v>0</v>
      </c>
      <c r="AC164" s="357"/>
    </row>
    <row r="165" spans="2:29" ht="14.25" customHeight="1" x14ac:dyDescent="0.2">
      <c r="B165" s="199" t="s">
        <v>325</v>
      </c>
      <c r="C165" s="355">
        <f t="shared" si="43"/>
        <v>0</v>
      </c>
      <c r="D165" s="356">
        <f t="shared" ref="D165:AA165" si="48">-D53</f>
        <v>0</v>
      </c>
      <c r="E165" s="356">
        <f t="shared" si="48"/>
        <v>0</v>
      </c>
      <c r="F165" s="356">
        <f t="shared" si="48"/>
        <v>0</v>
      </c>
      <c r="G165" s="356">
        <f t="shared" si="48"/>
        <v>0</v>
      </c>
      <c r="H165" s="356">
        <f t="shared" si="48"/>
        <v>0</v>
      </c>
      <c r="I165" s="356">
        <f t="shared" si="48"/>
        <v>0</v>
      </c>
      <c r="J165" s="356">
        <f t="shared" si="48"/>
        <v>0</v>
      </c>
      <c r="K165" s="356">
        <f t="shared" si="48"/>
        <v>0</v>
      </c>
      <c r="L165" s="356">
        <f t="shared" si="48"/>
        <v>0</v>
      </c>
      <c r="M165" s="356">
        <f t="shared" si="48"/>
        <v>0</v>
      </c>
      <c r="N165" s="356">
        <f t="shared" si="48"/>
        <v>0</v>
      </c>
      <c r="O165" s="356">
        <f t="shared" si="48"/>
        <v>0</v>
      </c>
      <c r="P165" s="356">
        <f t="shared" si="48"/>
        <v>0</v>
      </c>
      <c r="Q165" s="356">
        <f t="shared" si="48"/>
        <v>0</v>
      </c>
      <c r="R165" s="356">
        <f t="shared" si="48"/>
        <v>0</v>
      </c>
      <c r="S165" s="356">
        <f t="shared" si="48"/>
        <v>0</v>
      </c>
      <c r="T165" s="356">
        <f t="shared" si="48"/>
        <v>0</v>
      </c>
      <c r="U165" s="356">
        <f t="shared" si="48"/>
        <v>0</v>
      </c>
      <c r="V165" s="356">
        <f t="shared" si="48"/>
        <v>0</v>
      </c>
      <c r="W165" s="356">
        <f t="shared" si="48"/>
        <v>0</v>
      </c>
      <c r="X165" s="356">
        <f t="shared" si="48"/>
        <v>0</v>
      </c>
      <c r="Y165" s="356">
        <f t="shared" si="48"/>
        <v>0</v>
      </c>
      <c r="Z165" s="356">
        <f t="shared" si="48"/>
        <v>0</v>
      </c>
      <c r="AA165" s="356">
        <f t="shared" si="48"/>
        <v>0</v>
      </c>
      <c r="AC165" s="357"/>
    </row>
    <row r="166" spans="2:29" x14ac:dyDescent="0.2">
      <c r="B166" s="199" t="s">
        <v>326</v>
      </c>
      <c r="C166" s="355">
        <f t="shared" si="43"/>
        <v>0</v>
      </c>
      <c r="D166" s="356">
        <f t="shared" ref="D166:AA166" si="49">-D44</f>
        <v>0</v>
      </c>
      <c r="E166" s="356">
        <f t="shared" si="49"/>
        <v>0</v>
      </c>
      <c r="F166" s="356">
        <f t="shared" si="49"/>
        <v>0</v>
      </c>
      <c r="G166" s="356">
        <f t="shared" si="49"/>
        <v>0</v>
      </c>
      <c r="H166" s="356">
        <f t="shared" si="49"/>
        <v>0</v>
      </c>
      <c r="I166" s="356">
        <f t="shared" si="49"/>
        <v>0</v>
      </c>
      <c r="J166" s="356">
        <f t="shared" si="49"/>
        <v>0</v>
      </c>
      <c r="K166" s="356">
        <f t="shared" si="49"/>
        <v>0</v>
      </c>
      <c r="L166" s="356">
        <f t="shared" si="49"/>
        <v>0</v>
      </c>
      <c r="M166" s="356">
        <f t="shared" si="49"/>
        <v>0</v>
      </c>
      <c r="N166" s="356">
        <f t="shared" si="49"/>
        <v>0</v>
      </c>
      <c r="O166" s="356">
        <f t="shared" si="49"/>
        <v>0</v>
      </c>
      <c r="P166" s="356">
        <f t="shared" si="49"/>
        <v>0</v>
      </c>
      <c r="Q166" s="356">
        <f t="shared" si="49"/>
        <v>0</v>
      </c>
      <c r="R166" s="356">
        <f t="shared" si="49"/>
        <v>0</v>
      </c>
      <c r="S166" s="356">
        <f t="shared" si="49"/>
        <v>0</v>
      </c>
      <c r="T166" s="356">
        <f t="shared" si="49"/>
        <v>0</v>
      </c>
      <c r="U166" s="356">
        <f t="shared" si="49"/>
        <v>0</v>
      </c>
      <c r="V166" s="356">
        <f t="shared" si="49"/>
        <v>0</v>
      </c>
      <c r="W166" s="356">
        <f t="shared" si="49"/>
        <v>0</v>
      </c>
      <c r="X166" s="356">
        <f t="shared" si="49"/>
        <v>0</v>
      </c>
      <c r="Y166" s="356">
        <f t="shared" si="49"/>
        <v>0</v>
      </c>
      <c r="Z166" s="356">
        <f t="shared" si="49"/>
        <v>0</v>
      </c>
      <c r="AA166" s="356">
        <f t="shared" si="49"/>
        <v>0</v>
      </c>
      <c r="AC166" s="357"/>
    </row>
    <row r="167" spans="2:29" x14ac:dyDescent="0.2">
      <c r="B167" s="199" t="s">
        <v>327</v>
      </c>
      <c r="C167" s="355">
        <f t="shared" si="43"/>
        <v>0</v>
      </c>
      <c r="D167" s="356">
        <f t="shared" ref="D167:AA167" si="50">-D98</f>
        <v>0</v>
      </c>
      <c r="E167" s="356">
        <f t="shared" si="50"/>
        <v>0</v>
      </c>
      <c r="F167" s="356">
        <f t="shared" si="50"/>
        <v>0</v>
      </c>
      <c r="G167" s="356">
        <f t="shared" si="50"/>
        <v>0</v>
      </c>
      <c r="H167" s="356">
        <f t="shared" si="50"/>
        <v>0</v>
      </c>
      <c r="I167" s="356">
        <f t="shared" si="50"/>
        <v>0</v>
      </c>
      <c r="J167" s="356">
        <f t="shared" si="50"/>
        <v>0</v>
      </c>
      <c r="K167" s="356">
        <f t="shared" si="50"/>
        <v>0</v>
      </c>
      <c r="L167" s="356">
        <f t="shared" si="50"/>
        <v>0</v>
      </c>
      <c r="M167" s="356">
        <f t="shared" si="50"/>
        <v>0</v>
      </c>
      <c r="N167" s="356">
        <f t="shared" si="50"/>
        <v>0</v>
      </c>
      <c r="O167" s="356">
        <f t="shared" si="50"/>
        <v>0</v>
      </c>
      <c r="P167" s="356">
        <f t="shared" si="50"/>
        <v>0</v>
      </c>
      <c r="Q167" s="356">
        <f t="shared" si="50"/>
        <v>0</v>
      </c>
      <c r="R167" s="356">
        <f t="shared" si="50"/>
        <v>0</v>
      </c>
      <c r="S167" s="356">
        <f t="shared" si="50"/>
        <v>0</v>
      </c>
      <c r="T167" s="356">
        <f t="shared" si="50"/>
        <v>0</v>
      </c>
      <c r="U167" s="356">
        <f t="shared" si="50"/>
        <v>0</v>
      </c>
      <c r="V167" s="356">
        <f t="shared" si="50"/>
        <v>0</v>
      </c>
      <c r="W167" s="356">
        <f t="shared" si="50"/>
        <v>0</v>
      </c>
      <c r="X167" s="356">
        <f t="shared" si="50"/>
        <v>0</v>
      </c>
      <c r="Y167" s="356">
        <f t="shared" si="50"/>
        <v>0</v>
      </c>
      <c r="Z167" s="356">
        <f t="shared" si="50"/>
        <v>0</v>
      </c>
      <c r="AA167" s="356">
        <f t="shared" si="50"/>
        <v>0</v>
      </c>
      <c r="AC167" s="357"/>
    </row>
    <row r="168" spans="2:29" x14ac:dyDescent="0.2">
      <c r="B168" s="199" t="s">
        <v>328</v>
      </c>
      <c r="C168" s="355">
        <f t="shared" si="43"/>
        <v>0</v>
      </c>
      <c r="D168" s="356">
        <f>-'NP15'!C22</f>
        <v>0</v>
      </c>
      <c r="E168" s="356">
        <f>-'NP15'!D22</f>
        <v>0</v>
      </c>
      <c r="F168" s="356">
        <f>-'NP15'!E22</f>
        <v>0</v>
      </c>
      <c r="G168" s="356">
        <f>-'NP15'!F22</f>
        <v>0</v>
      </c>
      <c r="H168" s="356">
        <f>-'NP15'!G22</f>
        <v>0</v>
      </c>
      <c r="I168" s="356">
        <f>-'NP15'!H22</f>
        <v>0</v>
      </c>
      <c r="J168" s="356">
        <f>-'NP15'!I22</f>
        <v>0</v>
      </c>
      <c r="K168" s="356">
        <f>-'NP15'!J22</f>
        <v>0</v>
      </c>
      <c r="L168" s="356">
        <f>-'NP15'!K22</f>
        <v>0</v>
      </c>
      <c r="M168" s="356">
        <f>-'NP15'!L22</f>
        <v>0</v>
      </c>
      <c r="N168" s="356">
        <f>-'NP15'!M22</f>
        <v>0</v>
      </c>
      <c r="O168" s="356">
        <f>-'NP15'!N22</f>
        <v>0</v>
      </c>
      <c r="P168" s="356">
        <f>-'NP15'!O22</f>
        <v>0</v>
      </c>
      <c r="Q168" s="356">
        <f>-'NP15'!P22</f>
        <v>0</v>
      </c>
      <c r="R168" s="356">
        <f>-'NP15'!Q22</f>
        <v>0</v>
      </c>
      <c r="S168" s="356">
        <f>-'NP15'!R22</f>
        <v>0</v>
      </c>
      <c r="T168" s="356">
        <f>-'NP15'!S22</f>
        <v>0</v>
      </c>
      <c r="U168" s="356">
        <f>-'NP15'!T22</f>
        <v>0</v>
      </c>
      <c r="V168" s="356">
        <f>-'NP15'!U22</f>
        <v>0</v>
      </c>
      <c r="W168" s="356">
        <f>-'NP15'!V22</f>
        <v>0</v>
      </c>
      <c r="X168" s="356">
        <f>-'NP15'!W22</f>
        <v>0</v>
      </c>
      <c r="Y168" s="356">
        <f>-'NP15'!X22</f>
        <v>0</v>
      </c>
      <c r="Z168" s="356">
        <f>-'NP15'!Y22</f>
        <v>0</v>
      </c>
      <c r="AA168" s="356">
        <f>-'NP15'!Z22</f>
        <v>0</v>
      </c>
      <c r="AC168" s="357"/>
    </row>
    <row r="169" spans="2:29" x14ac:dyDescent="0.2">
      <c r="B169" s="199" t="s">
        <v>199</v>
      </c>
      <c r="C169" s="355">
        <f t="shared" si="43"/>
        <v>0</v>
      </c>
      <c r="D169" s="356">
        <f t="shared" ref="D169:AA169" si="51">-D134</f>
        <v>0</v>
      </c>
      <c r="E169" s="356">
        <f t="shared" si="51"/>
        <v>0</v>
      </c>
      <c r="F169" s="356">
        <f t="shared" si="51"/>
        <v>0</v>
      </c>
      <c r="G169" s="356">
        <f t="shared" si="51"/>
        <v>0</v>
      </c>
      <c r="H169" s="356">
        <f t="shared" si="51"/>
        <v>0</v>
      </c>
      <c r="I169" s="356">
        <f t="shared" si="51"/>
        <v>0</v>
      </c>
      <c r="J169" s="356">
        <f t="shared" si="51"/>
        <v>0</v>
      </c>
      <c r="K169" s="356">
        <f t="shared" si="51"/>
        <v>0</v>
      </c>
      <c r="L169" s="356">
        <f t="shared" si="51"/>
        <v>0</v>
      </c>
      <c r="M169" s="356">
        <f t="shared" si="51"/>
        <v>0</v>
      </c>
      <c r="N169" s="356">
        <f t="shared" si="51"/>
        <v>0</v>
      </c>
      <c r="O169" s="356">
        <f t="shared" si="51"/>
        <v>0</v>
      </c>
      <c r="P169" s="356">
        <f t="shared" si="51"/>
        <v>0</v>
      </c>
      <c r="Q169" s="356">
        <f t="shared" si="51"/>
        <v>0</v>
      </c>
      <c r="R169" s="356">
        <f t="shared" si="51"/>
        <v>0</v>
      </c>
      <c r="S169" s="356">
        <f t="shared" si="51"/>
        <v>0</v>
      </c>
      <c r="T169" s="356">
        <f t="shared" si="51"/>
        <v>0</v>
      </c>
      <c r="U169" s="356">
        <f t="shared" si="51"/>
        <v>0</v>
      </c>
      <c r="V169" s="356">
        <f t="shared" si="51"/>
        <v>0</v>
      </c>
      <c r="W169" s="356">
        <f t="shared" si="51"/>
        <v>0</v>
      </c>
      <c r="X169" s="356">
        <f t="shared" si="51"/>
        <v>0</v>
      </c>
      <c r="Y169" s="356">
        <f t="shared" si="51"/>
        <v>0</v>
      </c>
      <c r="Z169" s="356">
        <f t="shared" si="51"/>
        <v>0</v>
      </c>
      <c r="AA169" s="356">
        <f t="shared" si="51"/>
        <v>0</v>
      </c>
      <c r="AC169" s="357"/>
    </row>
    <row r="170" spans="2:29" x14ac:dyDescent="0.2">
      <c r="B170" s="199" t="s">
        <v>329</v>
      </c>
      <c r="C170" s="355">
        <f t="shared" si="43"/>
        <v>3408</v>
      </c>
      <c r="D170" s="356">
        <f t="shared" ref="D170:AA170" si="52">-D153</f>
        <v>0</v>
      </c>
      <c r="E170" s="356">
        <f t="shared" si="52"/>
        <v>0</v>
      </c>
      <c r="F170" s="356">
        <f t="shared" si="52"/>
        <v>0</v>
      </c>
      <c r="G170" s="356">
        <f t="shared" si="52"/>
        <v>0</v>
      </c>
      <c r="H170" s="356">
        <f t="shared" si="52"/>
        <v>0</v>
      </c>
      <c r="I170" s="356">
        <f t="shared" si="52"/>
        <v>0</v>
      </c>
      <c r="J170" s="356">
        <f t="shared" si="52"/>
        <v>213</v>
      </c>
      <c r="K170" s="356">
        <f t="shared" si="52"/>
        <v>213</v>
      </c>
      <c r="L170" s="356">
        <f t="shared" si="52"/>
        <v>213</v>
      </c>
      <c r="M170" s="356">
        <f t="shared" si="52"/>
        <v>213</v>
      </c>
      <c r="N170" s="356">
        <f t="shared" si="52"/>
        <v>213</v>
      </c>
      <c r="O170" s="356">
        <f t="shared" si="52"/>
        <v>213</v>
      </c>
      <c r="P170" s="356">
        <f t="shared" si="52"/>
        <v>213</v>
      </c>
      <c r="Q170" s="356">
        <f t="shared" si="52"/>
        <v>213</v>
      </c>
      <c r="R170" s="356">
        <f t="shared" si="52"/>
        <v>213</v>
      </c>
      <c r="S170" s="356">
        <f t="shared" si="52"/>
        <v>213</v>
      </c>
      <c r="T170" s="356">
        <f t="shared" si="52"/>
        <v>213</v>
      </c>
      <c r="U170" s="356">
        <f t="shared" si="52"/>
        <v>213</v>
      </c>
      <c r="V170" s="356">
        <f t="shared" si="52"/>
        <v>213</v>
      </c>
      <c r="W170" s="356">
        <f t="shared" si="52"/>
        <v>213</v>
      </c>
      <c r="X170" s="356">
        <f t="shared" si="52"/>
        <v>213</v>
      </c>
      <c r="Y170" s="356">
        <f t="shared" si="52"/>
        <v>213</v>
      </c>
      <c r="Z170" s="356">
        <f t="shared" si="52"/>
        <v>0</v>
      </c>
      <c r="AA170" s="356">
        <f t="shared" si="52"/>
        <v>0</v>
      </c>
      <c r="AC170" s="357"/>
    </row>
    <row r="171" spans="2:29" x14ac:dyDescent="0.2">
      <c r="B171" s="199" t="s">
        <v>67</v>
      </c>
      <c r="C171" s="355">
        <f t="shared" ref="C171:AA171" si="53">SUM(C161:C170)</f>
        <v>3408</v>
      </c>
      <c r="D171" s="356">
        <f t="shared" si="53"/>
        <v>0</v>
      </c>
      <c r="E171" s="356">
        <f t="shared" si="53"/>
        <v>0</v>
      </c>
      <c r="F171" s="356">
        <f t="shared" si="53"/>
        <v>0</v>
      </c>
      <c r="G171" s="356">
        <f t="shared" si="53"/>
        <v>0</v>
      </c>
      <c r="H171" s="356">
        <f t="shared" si="53"/>
        <v>0</v>
      </c>
      <c r="I171" s="356">
        <f t="shared" si="53"/>
        <v>0</v>
      </c>
      <c r="J171" s="356">
        <f t="shared" si="53"/>
        <v>213</v>
      </c>
      <c r="K171" s="356">
        <f t="shared" si="53"/>
        <v>213</v>
      </c>
      <c r="L171" s="356">
        <f t="shared" si="53"/>
        <v>213</v>
      </c>
      <c r="M171" s="356">
        <f t="shared" si="53"/>
        <v>213</v>
      </c>
      <c r="N171" s="356">
        <f t="shared" si="53"/>
        <v>213</v>
      </c>
      <c r="O171" s="356">
        <f t="shared" si="53"/>
        <v>213</v>
      </c>
      <c r="P171" s="356">
        <f t="shared" si="53"/>
        <v>213</v>
      </c>
      <c r="Q171" s="356">
        <f t="shared" si="53"/>
        <v>213</v>
      </c>
      <c r="R171" s="356">
        <f t="shared" si="53"/>
        <v>213</v>
      </c>
      <c r="S171" s="356">
        <f t="shared" si="53"/>
        <v>213</v>
      </c>
      <c r="T171" s="356">
        <f t="shared" si="53"/>
        <v>213</v>
      </c>
      <c r="U171" s="356">
        <f t="shared" si="53"/>
        <v>213</v>
      </c>
      <c r="V171" s="356">
        <f t="shared" si="53"/>
        <v>213</v>
      </c>
      <c r="W171" s="356">
        <f t="shared" si="53"/>
        <v>213</v>
      </c>
      <c r="X171" s="356">
        <f t="shared" si="53"/>
        <v>213</v>
      </c>
      <c r="Y171" s="356">
        <f t="shared" si="53"/>
        <v>213</v>
      </c>
      <c r="Z171" s="356">
        <f t="shared" si="53"/>
        <v>0</v>
      </c>
      <c r="AA171" s="356">
        <f t="shared" si="53"/>
        <v>0</v>
      </c>
      <c r="AB171" s="1"/>
      <c r="AC171" s="358"/>
    </row>
    <row r="173" spans="2:29" x14ac:dyDescent="0.2">
      <c r="B173" s="359" t="s">
        <v>330</v>
      </c>
      <c r="C173" s="360"/>
      <c r="D173" s="360" t="s">
        <v>331</v>
      </c>
      <c r="E173" s="361">
        <v>2</v>
      </c>
      <c r="F173" s="360" t="s">
        <v>332</v>
      </c>
      <c r="G173" s="361">
        <v>0.01</v>
      </c>
      <c r="H173" s="362"/>
      <c r="I173" s="362"/>
      <c r="J173" s="362"/>
      <c r="K173" s="362"/>
      <c r="L173" s="362"/>
      <c r="M173" s="362"/>
      <c r="N173" s="362"/>
      <c r="O173" s="362"/>
      <c r="P173" s="362"/>
      <c r="Q173" s="362"/>
      <c r="R173" s="362"/>
      <c r="S173" s="362"/>
      <c r="T173" s="362"/>
      <c r="U173" s="362"/>
      <c r="V173" s="362"/>
      <c r="W173" s="362"/>
      <c r="X173" s="362"/>
      <c r="Y173" s="362"/>
      <c r="Z173" s="362"/>
      <c r="AA173" s="362"/>
    </row>
    <row r="174" spans="2:29" x14ac:dyDescent="0.2">
      <c r="B174" s="363" t="s">
        <v>333</v>
      </c>
      <c r="C174" s="364"/>
      <c r="D174" s="364"/>
      <c r="E174" s="364"/>
      <c r="F174" s="364"/>
      <c r="G174" s="364"/>
      <c r="H174" s="364"/>
      <c r="I174" s="364"/>
      <c r="J174" s="364"/>
      <c r="K174" s="364"/>
      <c r="L174" s="364"/>
      <c r="M174" s="364"/>
      <c r="N174" s="364"/>
      <c r="O174" s="364"/>
      <c r="P174" s="364"/>
      <c r="Q174" s="364"/>
      <c r="R174" s="364"/>
      <c r="S174" s="364"/>
      <c r="T174" s="364"/>
      <c r="U174" s="364"/>
      <c r="V174" s="364"/>
      <c r="W174" s="364"/>
      <c r="X174" s="364"/>
      <c r="Y174" s="364"/>
      <c r="Z174" s="364"/>
      <c r="AA174" s="364"/>
    </row>
    <row r="175" spans="2:29" x14ac:dyDescent="0.2">
      <c r="B175" s="365" t="s">
        <v>182</v>
      </c>
      <c r="C175" s="366" t="s">
        <v>334</v>
      </c>
      <c r="D175" s="367"/>
      <c r="E175" s="367"/>
      <c r="F175" s="367"/>
      <c r="G175" s="367"/>
      <c r="H175" s="367"/>
      <c r="I175" s="367"/>
      <c r="J175" s="367"/>
      <c r="K175" s="367"/>
      <c r="L175" s="367"/>
      <c r="M175" s="367"/>
      <c r="N175" s="367"/>
      <c r="O175" s="367"/>
      <c r="P175" s="367"/>
      <c r="Q175" s="367"/>
      <c r="R175" s="367"/>
      <c r="S175" s="367"/>
      <c r="T175" s="367"/>
      <c r="U175" s="367"/>
      <c r="V175" s="367"/>
      <c r="W175" s="367"/>
      <c r="X175" s="367"/>
      <c r="Y175" s="367"/>
      <c r="Z175" s="367"/>
      <c r="AA175" s="367"/>
      <c r="AC175" s="357"/>
    </row>
    <row r="176" spans="2:29" x14ac:dyDescent="0.2">
      <c r="B176" s="363" t="s">
        <v>335</v>
      </c>
      <c r="C176" s="364"/>
      <c r="D176" s="364"/>
      <c r="E176" s="364"/>
      <c r="F176" s="364"/>
      <c r="G176" s="364"/>
      <c r="H176" s="364"/>
      <c r="I176" s="364"/>
      <c r="J176" s="364"/>
      <c r="K176" s="364"/>
      <c r="L176" s="364"/>
      <c r="M176" s="364"/>
      <c r="N176" s="364"/>
      <c r="O176" s="364"/>
      <c r="P176" s="364"/>
      <c r="Q176" s="364"/>
      <c r="R176" s="364"/>
      <c r="S176" s="364"/>
      <c r="T176" s="364"/>
      <c r="U176" s="364"/>
      <c r="V176" s="364"/>
      <c r="W176" s="364"/>
      <c r="X176" s="364"/>
      <c r="Y176" s="364"/>
      <c r="Z176" s="364"/>
      <c r="AA176" s="364"/>
    </row>
    <row r="177" spans="2:51" x14ac:dyDescent="0.2">
      <c r="B177" s="365" t="s">
        <v>185</v>
      </c>
      <c r="C177" s="366" t="s">
        <v>336</v>
      </c>
      <c r="D177" s="367"/>
      <c r="E177" s="367"/>
      <c r="F177" s="367"/>
      <c r="G177" s="367"/>
      <c r="H177" s="367"/>
      <c r="I177" s="367"/>
      <c r="J177" s="367"/>
      <c r="K177" s="367"/>
      <c r="L177" s="367"/>
      <c r="M177" s="367"/>
      <c r="N177" s="367"/>
      <c r="O177" s="367"/>
      <c r="P177" s="367"/>
      <c r="Q177" s="367"/>
      <c r="R177" s="367"/>
      <c r="S177" s="367"/>
      <c r="T177" s="367"/>
      <c r="U177" s="367"/>
      <c r="V177" s="367"/>
      <c r="W177" s="367"/>
      <c r="X177" s="367"/>
      <c r="Y177" s="367"/>
      <c r="Z177" s="367"/>
      <c r="AA177" s="367"/>
      <c r="AC177" s="357"/>
    </row>
    <row r="178" spans="2:51" x14ac:dyDescent="0.2">
      <c r="B178" s="363" t="s">
        <v>337</v>
      </c>
      <c r="C178" s="364"/>
      <c r="D178" s="364"/>
      <c r="E178" s="364"/>
      <c r="F178" s="364"/>
      <c r="G178" s="364"/>
      <c r="H178" s="364"/>
      <c r="I178" s="364"/>
      <c r="J178" s="364"/>
      <c r="K178" s="364"/>
      <c r="L178" s="364"/>
      <c r="M178" s="364"/>
      <c r="N178" s="364"/>
      <c r="O178" s="364"/>
      <c r="P178" s="364"/>
      <c r="Q178" s="364"/>
      <c r="R178" s="364"/>
      <c r="S178" s="364"/>
      <c r="T178" s="364"/>
      <c r="U178" s="364"/>
      <c r="V178" s="364"/>
      <c r="W178" s="364"/>
      <c r="X178" s="364"/>
      <c r="Y178" s="364"/>
      <c r="Z178" s="364"/>
      <c r="AA178" s="364"/>
    </row>
    <row r="179" spans="2:51" x14ac:dyDescent="0.2">
      <c r="B179" s="365" t="s">
        <v>338</v>
      </c>
      <c r="C179" s="367"/>
      <c r="D179" s="367"/>
      <c r="E179" s="367"/>
      <c r="F179" s="367"/>
      <c r="G179" s="367"/>
      <c r="H179" s="367"/>
      <c r="I179" s="367"/>
      <c r="J179" s="367"/>
      <c r="K179" s="367"/>
      <c r="L179" s="367"/>
      <c r="M179" s="367"/>
      <c r="N179" s="367"/>
      <c r="O179" s="367"/>
      <c r="P179" s="367"/>
      <c r="Q179" s="367"/>
      <c r="R179" s="367"/>
      <c r="S179" s="367"/>
      <c r="T179" s="367"/>
      <c r="U179" s="367"/>
      <c r="V179" s="367"/>
      <c r="W179" s="367"/>
      <c r="X179" s="367"/>
      <c r="Y179" s="367"/>
      <c r="Z179" s="367"/>
      <c r="AA179" s="367"/>
      <c r="AC179" s="357"/>
    </row>
    <row r="180" spans="2:51" x14ac:dyDescent="0.2">
      <c r="B180" s="363" t="s">
        <v>339</v>
      </c>
      <c r="C180" s="364"/>
      <c r="D180" s="364"/>
      <c r="E180" s="364"/>
      <c r="F180" s="364"/>
      <c r="G180" s="364"/>
      <c r="H180" s="364"/>
      <c r="I180" s="364"/>
      <c r="J180" s="364"/>
      <c r="K180" s="364"/>
      <c r="L180" s="364"/>
      <c r="M180" s="364"/>
      <c r="N180" s="364"/>
      <c r="O180" s="364"/>
      <c r="P180" s="364"/>
      <c r="Q180" s="364"/>
      <c r="R180" s="364"/>
      <c r="S180" s="364"/>
      <c r="T180" s="364"/>
      <c r="U180" s="364"/>
      <c r="V180" s="364"/>
      <c r="W180" s="364"/>
      <c r="X180" s="364"/>
      <c r="Y180" s="364"/>
      <c r="Z180" s="364"/>
      <c r="AA180" s="364"/>
    </row>
    <row r="181" spans="2:51" x14ac:dyDescent="0.2">
      <c r="B181" s="365" t="s">
        <v>340</v>
      </c>
      <c r="C181" s="367"/>
      <c r="D181" s="367"/>
      <c r="E181" s="367"/>
      <c r="F181" s="367"/>
      <c r="G181" s="367"/>
      <c r="H181" s="367"/>
      <c r="I181" s="367"/>
      <c r="J181" s="367"/>
      <c r="K181" s="367"/>
      <c r="L181" s="367"/>
      <c r="M181" s="367"/>
      <c r="N181" s="367"/>
      <c r="O181" s="367"/>
      <c r="P181" s="367"/>
      <c r="Q181" s="367"/>
      <c r="R181" s="367"/>
      <c r="S181" s="367"/>
      <c r="T181" s="367"/>
      <c r="U181" s="367"/>
      <c r="V181" s="367"/>
      <c r="W181" s="367"/>
      <c r="X181" s="367"/>
      <c r="Y181" s="367"/>
      <c r="Z181" s="367"/>
      <c r="AA181" s="367"/>
      <c r="AC181" s="357"/>
    </row>
    <row r="182" spans="2:51" outlineLevel="1" x14ac:dyDescent="0.2">
      <c r="B182" s="363" t="s">
        <v>341</v>
      </c>
      <c r="C182" s="364"/>
      <c r="D182" s="364"/>
      <c r="E182" s="364"/>
      <c r="F182" s="364"/>
      <c r="G182" s="364"/>
      <c r="H182" s="364"/>
      <c r="I182" s="364"/>
      <c r="J182" s="364"/>
      <c r="K182" s="364"/>
      <c r="L182" s="364"/>
      <c r="M182" s="364"/>
      <c r="N182" s="364"/>
      <c r="O182" s="364"/>
      <c r="P182" s="364"/>
      <c r="Q182" s="364"/>
      <c r="R182" s="364"/>
      <c r="S182" s="364"/>
      <c r="T182" s="364"/>
      <c r="U182" s="364"/>
      <c r="V182" s="364"/>
      <c r="W182" s="364"/>
      <c r="X182" s="364"/>
      <c r="Y182" s="364"/>
      <c r="Z182" s="364"/>
      <c r="AA182" s="364"/>
    </row>
    <row r="183" spans="2:51" outlineLevel="1" x14ac:dyDescent="0.2">
      <c r="B183" s="365" t="s">
        <v>342</v>
      </c>
      <c r="C183" s="367"/>
      <c r="D183" s="367"/>
      <c r="E183" s="367"/>
      <c r="F183" s="367"/>
      <c r="G183" s="367"/>
      <c r="H183" s="367"/>
      <c r="I183" s="367"/>
      <c r="J183" s="367"/>
      <c r="K183" s="367"/>
      <c r="L183" s="367"/>
      <c r="M183" s="367"/>
      <c r="N183" s="367"/>
      <c r="O183" s="367"/>
      <c r="P183" s="367"/>
      <c r="Q183" s="367"/>
      <c r="R183" s="367"/>
      <c r="S183" s="367"/>
      <c r="T183" s="367"/>
      <c r="U183" s="367"/>
      <c r="V183" s="367"/>
      <c r="W183" s="367"/>
      <c r="X183" s="367"/>
      <c r="Y183" s="367"/>
      <c r="Z183" s="367"/>
      <c r="AA183" s="367"/>
      <c r="AC183" s="357"/>
    </row>
    <row r="184" spans="2:51" outlineLevel="1" x14ac:dyDescent="0.2">
      <c r="B184" s="363" t="s">
        <v>343</v>
      </c>
      <c r="C184" s="364"/>
      <c r="D184" s="364"/>
      <c r="E184" s="364"/>
      <c r="F184" s="364"/>
      <c r="G184" s="364"/>
      <c r="H184" s="364"/>
      <c r="I184" s="364"/>
      <c r="J184" s="364"/>
      <c r="K184" s="364"/>
      <c r="L184" s="364"/>
      <c r="M184" s="364"/>
      <c r="N184" s="364"/>
      <c r="O184" s="364"/>
      <c r="P184" s="364"/>
      <c r="Q184" s="364"/>
      <c r="R184" s="364"/>
      <c r="S184" s="364"/>
      <c r="T184" s="364"/>
      <c r="U184" s="364"/>
      <c r="V184" s="364"/>
      <c r="W184" s="364"/>
      <c r="X184" s="364"/>
      <c r="Y184" s="364"/>
      <c r="Z184" s="364"/>
      <c r="AA184" s="364"/>
    </row>
    <row r="185" spans="2:51" outlineLevel="1" x14ac:dyDescent="0.2">
      <c r="B185" s="365" t="s">
        <v>344</v>
      </c>
      <c r="C185" s="367"/>
      <c r="D185" s="367"/>
      <c r="E185" s="367"/>
      <c r="F185" s="367"/>
      <c r="G185" s="367"/>
      <c r="H185" s="367"/>
      <c r="I185" s="367"/>
      <c r="J185" s="367"/>
      <c r="K185" s="367"/>
      <c r="L185" s="367"/>
      <c r="M185" s="367"/>
      <c r="N185" s="367"/>
      <c r="O185" s="367"/>
      <c r="P185" s="367"/>
      <c r="Q185" s="367"/>
      <c r="R185" s="367"/>
      <c r="S185" s="367"/>
      <c r="T185" s="367"/>
      <c r="U185" s="367"/>
      <c r="V185" s="367"/>
      <c r="W185" s="367"/>
      <c r="X185" s="367"/>
      <c r="Y185" s="367"/>
      <c r="Z185" s="367"/>
      <c r="AA185" s="367"/>
      <c r="AC185" s="357"/>
    </row>
    <row r="186" spans="2:51" x14ac:dyDescent="0.2">
      <c r="B186" s="363" t="s">
        <v>345</v>
      </c>
      <c r="C186" s="364"/>
      <c r="D186" s="364">
        <f t="shared" ref="D186:J186" si="54">$G$173</f>
        <v>0.01</v>
      </c>
      <c r="E186" s="364">
        <f t="shared" si="54"/>
        <v>0.01</v>
      </c>
      <c r="F186" s="364">
        <f t="shared" si="54"/>
        <v>0.01</v>
      </c>
      <c r="G186" s="364">
        <f t="shared" si="54"/>
        <v>0.01</v>
      </c>
      <c r="H186" s="364">
        <f t="shared" si="54"/>
        <v>0.01</v>
      </c>
      <c r="I186" s="364">
        <f t="shared" si="54"/>
        <v>0.01</v>
      </c>
      <c r="J186" s="364">
        <f t="shared" si="54"/>
        <v>0.01</v>
      </c>
      <c r="K186" s="364">
        <f t="shared" ref="K186:Y186" si="55">$E$173</f>
        <v>2</v>
      </c>
      <c r="L186" s="364">
        <f t="shared" si="55"/>
        <v>2</v>
      </c>
      <c r="M186" s="364">
        <f t="shared" si="55"/>
        <v>2</v>
      </c>
      <c r="N186" s="364">
        <f t="shared" si="55"/>
        <v>2</v>
      </c>
      <c r="O186" s="364">
        <f t="shared" si="55"/>
        <v>2</v>
      </c>
      <c r="P186" s="364">
        <f t="shared" si="55"/>
        <v>2</v>
      </c>
      <c r="Q186" s="364">
        <f t="shared" si="55"/>
        <v>2</v>
      </c>
      <c r="R186" s="364">
        <f t="shared" si="55"/>
        <v>2</v>
      </c>
      <c r="S186" s="364">
        <f t="shared" si="55"/>
        <v>2</v>
      </c>
      <c r="T186" s="364">
        <f t="shared" si="55"/>
        <v>2</v>
      </c>
      <c r="U186" s="364">
        <f t="shared" si="55"/>
        <v>2</v>
      </c>
      <c r="V186" s="364">
        <f t="shared" si="55"/>
        <v>2</v>
      </c>
      <c r="W186" s="364">
        <f t="shared" si="55"/>
        <v>2</v>
      </c>
      <c r="X186" s="364">
        <f t="shared" si="55"/>
        <v>2</v>
      </c>
      <c r="Y186" s="364">
        <f t="shared" si="55"/>
        <v>2</v>
      </c>
      <c r="Z186" s="364">
        <f>$G$173</f>
        <v>0.01</v>
      </c>
      <c r="AA186" s="368">
        <f>$G$173</f>
        <v>0.01</v>
      </c>
      <c r="AB186" s="369"/>
      <c r="AC186" s="369"/>
      <c r="AD186" s="369"/>
      <c r="AE186" s="369"/>
      <c r="AF186" s="369"/>
      <c r="AG186" s="369"/>
      <c r="AH186" s="369"/>
      <c r="AI186" s="369"/>
      <c r="AJ186" s="369"/>
      <c r="AK186" s="369"/>
      <c r="AL186" s="369"/>
      <c r="AM186" s="369"/>
      <c r="AN186" s="369"/>
      <c r="AO186" s="369"/>
      <c r="AP186" s="369"/>
      <c r="AQ186" s="369"/>
      <c r="AR186" s="369"/>
      <c r="AS186" s="369"/>
      <c r="AT186" s="369"/>
      <c r="AU186" s="369"/>
      <c r="AV186" s="369"/>
      <c r="AW186" s="369"/>
      <c r="AX186" s="369"/>
      <c r="AY186" s="369"/>
    </row>
    <row r="187" spans="2:51" x14ac:dyDescent="0.2">
      <c r="B187" s="365" t="s">
        <v>346</v>
      </c>
      <c r="C187" s="367"/>
      <c r="D187" s="367">
        <f t="shared" ref="D187:AA187" si="56">D171-D175-D177-D179-D181-D183-D185</f>
        <v>0</v>
      </c>
      <c r="E187" s="367">
        <f t="shared" si="56"/>
        <v>0</v>
      </c>
      <c r="F187" s="367">
        <f t="shared" si="56"/>
        <v>0</v>
      </c>
      <c r="G187" s="367">
        <f t="shared" si="56"/>
        <v>0</v>
      </c>
      <c r="H187" s="367">
        <f t="shared" si="56"/>
        <v>0</v>
      </c>
      <c r="I187" s="367">
        <f t="shared" si="56"/>
        <v>0</v>
      </c>
      <c r="J187" s="367">
        <f t="shared" si="56"/>
        <v>213</v>
      </c>
      <c r="K187" s="367">
        <f t="shared" si="56"/>
        <v>213</v>
      </c>
      <c r="L187" s="367">
        <f t="shared" si="56"/>
        <v>213</v>
      </c>
      <c r="M187" s="367">
        <f t="shared" si="56"/>
        <v>213</v>
      </c>
      <c r="N187" s="367">
        <f t="shared" si="56"/>
        <v>213</v>
      </c>
      <c r="O187" s="367">
        <f t="shared" si="56"/>
        <v>213</v>
      </c>
      <c r="P187" s="367">
        <f t="shared" si="56"/>
        <v>213</v>
      </c>
      <c r="Q187" s="367">
        <f t="shared" si="56"/>
        <v>213</v>
      </c>
      <c r="R187" s="367">
        <f t="shared" si="56"/>
        <v>213</v>
      </c>
      <c r="S187" s="367">
        <f t="shared" si="56"/>
        <v>213</v>
      </c>
      <c r="T187" s="367">
        <f t="shared" si="56"/>
        <v>213</v>
      </c>
      <c r="U187" s="367">
        <f t="shared" si="56"/>
        <v>213</v>
      </c>
      <c r="V187" s="367">
        <f t="shared" si="56"/>
        <v>213</v>
      </c>
      <c r="W187" s="367">
        <f t="shared" si="56"/>
        <v>213</v>
      </c>
      <c r="X187" s="367">
        <f t="shared" si="56"/>
        <v>213</v>
      </c>
      <c r="Y187" s="367">
        <f t="shared" si="56"/>
        <v>213</v>
      </c>
      <c r="Z187" s="367">
        <f t="shared" si="56"/>
        <v>0</v>
      </c>
      <c r="AA187" s="367">
        <f t="shared" si="56"/>
        <v>0</v>
      </c>
      <c r="AB187" s="369"/>
      <c r="AC187" s="370"/>
      <c r="AD187" s="369"/>
      <c r="AE187" s="369"/>
      <c r="AF187" s="369"/>
      <c r="AG187" s="369"/>
      <c r="AH187" s="369"/>
      <c r="AI187" s="369"/>
      <c r="AJ187" s="369"/>
      <c r="AK187" s="369"/>
      <c r="AL187" s="369"/>
      <c r="AM187" s="369"/>
      <c r="AN187" s="369"/>
      <c r="AO187" s="369"/>
      <c r="AP187" s="369"/>
      <c r="AQ187" s="369"/>
      <c r="AR187" s="369"/>
      <c r="AS187" s="369"/>
      <c r="AT187" s="369"/>
      <c r="AU187" s="369"/>
      <c r="AV187" s="369"/>
      <c r="AW187" s="369"/>
      <c r="AX187" s="369"/>
      <c r="AY187" s="369"/>
    </row>
    <row r="188" spans="2:51" x14ac:dyDescent="0.2">
      <c r="D188" s="369"/>
      <c r="E188" s="369"/>
      <c r="F188" s="369"/>
      <c r="G188" s="369"/>
      <c r="H188" s="369"/>
      <c r="I188" s="369"/>
      <c r="J188" s="369"/>
      <c r="K188" s="369"/>
      <c r="L188" s="369"/>
      <c r="M188" s="369"/>
      <c r="N188" s="369"/>
      <c r="O188" s="369"/>
      <c r="P188" s="369"/>
      <c r="Q188" s="369"/>
      <c r="R188" s="369"/>
      <c r="S188" s="369"/>
      <c r="T188" s="369"/>
      <c r="U188" s="369"/>
      <c r="V188" s="369"/>
      <c r="W188" s="369"/>
      <c r="X188" s="369"/>
      <c r="Y188" s="369"/>
      <c r="Z188" s="369"/>
      <c r="AA188" s="369"/>
      <c r="AB188" s="369"/>
      <c r="AC188" s="369"/>
      <c r="AD188" s="369"/>
      <c r="AE188" s="369"/>
      <c r="AF188" s="369"/>
      <c r="AG188" s="369"/>
      <c r="AH188" s="369"/>
      <c r="AI188" s="369"/>
      <c r="AJ188" s="369"/>
      <c r="AK188" s="369"/>
      <c r="AL188" s="369"/>
      <c r="AM188" s="369"/>
      <c r="AN188" s="369"/>
      <c r="AO188" s="369"/>
      <c r="AP188" s="369"/>
      <c r="AQ188" s="369"/>
      <c r="AR188" s="369"/>
      <c r="AS188" s="369"/>
      <c r="AT188" s="369"/>
      <c r="AU188" s="369"/>
      <c r="AV188" s="369"/>
      <c r="AW188" s="369"/>
      <c r="AX188" s="369"/>
      <c r="AY188" s="369"/>
    </row>
    <row r="189" spans="2:51" x14ac:dyDescent="0.2">
      <c r="AC189" s="357"/>
    </row>
    <row r="190" spans="2:51" x14ac:dyDescent="0.2">
      <c r="B190" s="353" t="s">
        <v>347</v>
      </c>
      <c r="C190" s="337"/>
      <c r="D190" s="337" t="s">
        <v>237</v>
      </c>
      <c r="E190" s="337" t="s">
        <v>238</v>
      </c>
      <c r="F190" s="337" t="s">
        <v>239</v>
      </c>
      <c r="G190" s="337" t="s">
        <v>240</v>
      </c>
      <c r="H190" s="337" t="s">
        <v>241</v>
      </c>
      <c r="I190" s="337" t="s">
        <v>242</v>
      </c>
      <c r="J190" s="337" t="s">
        <v>243</v>
      </c>
      <c r="K190" s="337" t="s">
        <v>244</v>
      </c>
      <c r="L190" s="337" t="s">
        <v>245</v>
      </c>
      <c r="M190" s="337" t="s">
        <v>246</v>
      </c>
      <c r="N190" s="337" t="s">
        <v>247</v>
      </c>
      <c r="O190" s="337" t="s">
        <v>248</v>
      </c>
      <c r="P190" s="337" t="s">
        <v>249</v>
      </c>
      <c r="Q190" s="337" t="s">
        <v>250</v>
      </c>
      <c r="R190" s="337" t="s">
        <v>251</v>
      </c>
      <c r="S190" s="337" t="s">
        <v>252</v>
      </c>
      <c r="T190" s="337" t="s">
        <v>253</v>
      </c>
      <c r="U190" s="337" t="s">
        <v>254</v>
      </c>
      <c r="V190" s="337" t="s">
        <v>255</v>
      </c>
      <c r="W190" s="337" t="s">
        <v>256</v>
      </c>
      <c r="X190" s="337" t="s">
        <v>257</v>
      </c>
      <c r="Y190" s="337" t="s">
        <v>258</v>
      </c>
      <c r="Z190" s="337" t="s">
        <v>259</v>
      </c>
      <c r="AA190" s="337" t="s">
        <v>260</v>
      </c>
    </row>
    <row r="191" spans="2:51" x14ac:dyDescent="0.2">
      <c r="B191" s="354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</row>
    <row r="192" spans="2:51" x14ac:dyDescent="0.2">
      <c r="B192" s="199" t="s">
        <v>321</v>
      </c>
      <c r="C192" s="356">
        <f t="shared" ref="C192:C198" si="57">SUM(D192:AA192)</f>
        <v>0</v>
      </c>
      <c r="D192" s="356">
        <f t="shared" ref="D192:AA192" si="58">D7</f>
        <v>0</v>
      </c>
      <c r="E192" s="356">
        <f t="shared" si="58"/>
        <v>0</v>
      </c>
      <c r="F192" s="356">
        <f t="shared" si="58"/>
        <v>0</v>
      </c>
      <c r="G192" s="356">
        <f t="shared" si="58"/>
        <v>0</v>
      </c>
      <c r="H192" s="356">
        <f t="shared" si="58"/>
        <v>0</v>
      </c>
      <c r="I192" s="356">
        <f t="shared" si="58"/>
        <v>0</v>
      </c>
      <c r="J192" s="356">
        <f t="shared" si="58"/>
        <v>0</v>
      </c>
      <c r="K192" s="356">
        <f t="shared" si="58"/>
        <v>0</v>
      </c>
      <c r="L192" s="356">
        <f t="shared" si="58"/>
        <v>0</v>
      </c>
      <c r="M192" s="356">
        <f t="shared" si="58"/>
        <v>0</v>
      </c>
      <c r="N192" s="356">
        <f t="shared" si="58"/>
        <v>0</v>
      </c>
      <c r="O192" s="356">
        <f t="shared" si="58"/>
        <v>0</v>
      </c>
      <c r="P192" s="356">
        <f t="shared" si="58"/>
        <v>0</v>
      </c>
      <c r="Q192" s="356">
        <f t="shared" si="58"/>
        <v>0</v>
      </c>
      <c r="R192" s="356">
        <f t="shared" si="58"/>
        <v>0</v>
      </c>
      <c r="S192" s="356">
        <f t="shared" si="58"/>
        <v>0</v>
      </c>
      <c r="T192" s="356">
        <f t="shared" si="58"/>
        <v>0</v>
      </c>
      <c r="U192" s="356">
        <f t="shared" si="58"/>
        <v>0</v>
      </c>
      <c r="V192" s="356">
        <f t="shared" si="58"/>
        <v>0</v>
      </c>
      <c r="W192" s="356">
        <f t="shared" si="58"/>
        <v>0</v>
      </c>
      <c r="X192" s="356">
        <f t="shared" si="58"/>
        <v>0</v>
      </c>
      <c r="Y192" s="356">
        <f t="shared" si="58"/>
        <v>0</v>
      </c>
      <c r="Z192" s="356">
        <f t="shared" si="58"/>
        <v>0</v>
      </c>
      <c r="AA192" s="356">
        <f t="shared" si="58"/>
        <v>0</v>
      </c>
    </row>
    <row r="193" spans="2:29" x14ac:dyDescent="0.2">
      <c r="B193" s="199" t="s">
        <v>348</v>
      </c>
      <c r="C193" s="356">
        <f t="shared" si="57"/>
        <v>0</v>
      </c>
      <c r="D193" s="356">
        <f t="shared" ref="D193:AA193" si="59">D97</f>
        <v>0</v>
      </c>
      <c r="E193" s="356">
        <f t="shared" si="59"/>
        <v>0</v>
      </c>
      <c r="F193" s="356">
        <f t="shared" si="59"/>
        <v>0</v>
      </c>
      <c r="G193" s="356">
        <f t="shared" si="59"/>
        <v>0</v>
      </c>
      <c r="H193" s="356">
        <f t="shared" si="59"/>
        <v>0</v>
      </c>
      <c r="I193" s="356">
        <f t="shared" si="59"/>
        <v>0</v>
      </c>
      <c r="J193" s="356">
        <f t="shared" si="59"/>
        <v>0</v>
      </c>
      <c r="K193" s="356">
        <f t="shared" si="59"/>
        <v>0</v>
      </c>
      <c r="L193" s="356">
        <f t="shared" si="59"/>
        <v>0</v>
      </c>
      <c r="M193" s="356">
        <f t="shared" si="59"/>
        <v>0</v>
      </c>
      <c r="N193" s="356">
        <f t="shared" si="59"/>
        <v>0</v>
      </c>
      <c r="O193" s="356">
        <f t="shared" si="59"/>
        <v>0</v>
      </c>
      <c r="P193" s="356">
        <f t="shared" si="59"/>
        <v>0</v>
      </c>
      <c r="Q193" s="356">
        <f t="shared" si="59"/>
        <v>0</v>
      </c>
      <c r="R193" s="356">
        <f t="shared" si="59"/>
        <v>0</v>
      </c>
      <c r="S193" s="356">
        <f t="shared" si="59"/>
        <v>0</v>
      </c>
      <c r="T193" s="356">
        <f t="shared" si="59"/>
        <v>0</v>
      </c>
      <c r="U193" s="356">
        <f t="shared" si="59"/>
        <v>0</v>
      </c>
      <c r="V193" s="356">
        <f t="shared" si="59"/>
        <v>0</v>
      </c>
      <c r="W193" s="356">
        <f t="shared" si="59"/>
        <v>0</v>
      </c>
      <c r="X193" s="356">
        <f t="shared" si="59"/>
        <v>0</v>
      </c>
      <c r="Y193" s="356">
        <f t="shared" si="59"/>
        <v>0</v>
      </c>
      <c r="Z193" s="356">
        <f t="shared" si="59"/>
        <v>0</v>
      </c>
      <c r="AA193" s="356">
        <f t="shared" si="59"/>
        <v>0</v>
      </c>
    </row>
    <row r="194" spans="2:29" x14ac:dyDescent="0.2">
      <c r="B194" s="199" t="s">
        <v>325</v>
      </c>
      <c r="C194" s="356">
        <f t="shared" si="57"/>
        <v>0</v>
      </c>
      <c r="D194" s="356">
        <f t="shared" ref="D194:AA194" si="60">D52</f>
        <v>0</v>
      </c>
      <c r="E194" s="356">
        <f t="shared" si="60"/>
        <v>0</v>
      </c>
      <c r="F194" s="356">
        <f t="shared" si="60"/>
        <v>0</v>
      </c>
      <c r="G194" s="356">
        <f t="shared" si="60"/>
        <v>0</v>
      </c>
      <c r="H194" s="356">
        <f t="shared" si="60"/>
        <v>0</v>
      </c>
      <c r="I194" s="356">
        <f t="shared" si="60"/>
        <v>0</v>
      </c>
      <c r="J194" s="356">
        <f t="shared" si="60"/>
        <v>0</v>
      </c>
      <c r="K194" s="356">
        <f t="shared" si="60"/>
        <v>0</v>
      </c>
      <c r="L194" s="356">
        <f t="shared" si="60"/>
        <v>0</v>
      </c>
      <c r="M194" s="356">
        <f t="shared" si="60"/>
        <v>0</v>
      </c>
      <c r="N194" s="356">
        <f t="shared" si="60"/>
        <v>0</v>
      </c>
      <c r="O194" s="356">
        <f t="shared" si="60"/>
        <v>0</v>
      </c>
      <c r="P194" s="356">
        <f t="shared" si="60"/>
        <v>0</v>
      </c>
      <c r="Q194" s="356">
        <f t="shared" si="60"/>
        <v>0</v>
      </c>
      <c r="R194" s="356">
        <f t="shared" si="60"/>
        <v>0</v>
      </c>
      <c r="S194" s="356">
        <f t="shared" si="60"/>
        <v>0</v>
      </c>
      <c r="T194" s="356">
        <f t="shared" si="60"/>
        <v>0</v>
      </c>
      <c r="U194" s="356">
        <f t="shared" si="60"/>
        <v>0</v>
      </c>
      <c r="V194" s="356">
        <f t="shared" si="60"/>
        <v>0</v>
      </c>
      <c r="W194" s="356">
        <f t="shared" si="60"/>
        <v>0</v>
      </c>
      <c r="X194" s="356">
        <f t="shared" si="60"/>
        <v>0</v>
      </c>
      <c r="Y194" s="356">
        <f t="shared" si="60"/>
        <v>0</v>
      </c>
      <c r="Z194" s="356">
        <f t="shared" si="60"/>
        <v>0</v>
      </c>
      <c r="AA194" s="356">
        <f t="shared" si="60"/>
        <v>0</v>
      </c>
    </row>
    <row r="195" spans="2:29" x14ac:dyDescent="0.2">
      <c r="B195" s="199" t="s">
        <v>326</v>
      </c>
      <c r="C195" s="356">
        <f t="shared" si="57"/>
        <v>0</v>
      </c>
      <c r="D195" s="356">
        <f t="shared" ref="D195:AA195" si="61">D43</f>
        <v>0</v>
      </c>
      <c r="E195" s="356">
        <f t="shared" si="61"/>
        <v>0</v>
      </c>
      <c r="F195" s="356">
        <f t="shared" si="61"/>
        <v>0</v>
      </c>
      <c r="G195" s="356">
        <f t="shared" si="61"/>
        <v>0</v>
      </c>
      <c r="H195" s="356">
        <f t="shared" si="61"/>
        <v>0</v>
      </c>
      <c r="I195" s="356">
        <f t="shared" si="61"/>
        <v>0</v>
      </c>
      <c r="J195" s="356">
        <f t="shared" si="61"/>
        <v>0</v>
      </c>
      <c r="K195" s="356">
        <f t="shared" si="61"/>
        <v>0</v>
      </c>
      <c r="L195" s="356">
        <f t="shared" si="61"/>
        <v>0</v>
      </c>
      <c r="M195" s="356">
        <f t="shared" si="61"/>
        <v>0</v>
      </c>
      <c r="N195" s="356">
        <f t="shared" si="61"/>
        <v>0</v>
      </c>
      <c r="O195" s="356">
        <f t="shared" si="61"/>
        <v>0</v>
      </c>
      <c r="P195" s="356">
        <f t="shared" si="61"/>
        <v>0</v>
      </c>
      <c r="Q195" s="356">
        <f t="shared" si="61"/>
        <v>0</v>
      </c>
      <c r="R195" s="356">
        <f t="shared" si="61"/>
        <v>0</v>
      </c>
      <c r="S195" s="356">
        <f t="shared" si="61"/>
        <v>0</v>
      </c>
      <c r="T195" s="356">
        <f t="shared" si="61"/>
        <v>0</v>
      </c>
      <c r="U195" s="356">
        <f t="shared" si="61"/>
        <v>0</v>
      </c>
      <c r="V195" s="356">
        <f t="shared" si="61"/>
        <v>0</v>
      </c>
      <c r="W195" s="356">
        <f t="shared" si="61"/>
        <v>0</v>
      </c>
      <c r="X195" s="356">
        <f t="shared" si="61"/>
        <v>0</v>
      </c>
      <c r="Y195" s="356">
        <f t="shared" si="61"/>
        <v>0</v>
      </c>
      <c r="Z195" s="356">
        <f t="shared" si="61"/>
        <v>0</v>
      </c>
      <c r="AA195" s="356">
        <f t="shared" si="61"/>
        <v>0</v>
      </c>
    </row>
    <row r="196" spans="2:29" x14ac:dyDescent="0.2">
      <c r="B196" s="199" t="s">
        <v>328</v>
      </c>
      <c r="C196" s="356">
        <f t="shared" si="57"/>
        <v>5840</v>
      </c>
      <c r="D196" s="356">
        <f t="shared" ref="D196:AA196" si="62">D119</f>
        <v>290</v>
      </c>
      <c r="E196" s="356">
        <f t="shared" si="62"/>
        <v>290</v>
      </c>
      <c r="F196" s="356">
        <f t="shared" si="62"/>
        <v>290</v>
      </c>
      <c r="G196" s="356">
        <f t="shared" si="62"/>
        <v>290</v>
      </c>
      <c r="H196" s="356">
        <f t="shared" si="62"/>
        <v>290</v>
      </c>
      <c r="I196" s="356">
        <f t="shared" si="62"/>
        <v>290</v>
      </c>
      <c r="J196" s="356">
        <f t="shared" si="62"/>
        <v>220</v>
      </c>
      <c r="K196" s="356">
        <f t="shared" si="62"/>
        <v>220</v>
      </c>
      <c r="L196" s="356">
        <f t="shared" si="62"/>
        <v>220</v>
      </c>
      <c r="M196" s="356">
        <f t="shared" si="62"/>
        <v>220</v>
      </c>
      <c r="N196" s="356">
        <f t="shared" si="62"/>
        <v>220</v>
      </c>
      <c r="O196" s="356">
        <f t="shared" si="62"/>
        <v>220</v>
      </c>
      <c r="P196" s="356">
        <f t="shared" si="62"/>
        <v>220</v>
      </c>
      <c r="Q196" s="356">
        <f t="shared" si="62"/>
        <v>220</v>
      </c>
      <c r="R196" s="356">
        <f t="shared" si="62"/>
        <v>220</v>
      </c>
      <c r="S196" s="356">
        <f t="shared" si="62"/>
        <v>220</v>
      </c>
      <c r="T196" s="356">
        <f t="shared" si="62"/>
        <v>220</v>
      </c>
      <c r="U196" s="356">
        <f t="shared" si="62"/>
        <v>220</v>
      </c>
      <c r="V196" s="356">
        <f t="shared" si="62"/>
        <v>220</v>
      </c>
      <c r="W196" s="356">
        <f t="shared" si="62"/>
        <v>220</v>
      </c>
      <c r="X196" s="356">
        <f t="shared" si="62"/>
        <v>220</v>
      </c>
      <c r="Y196" s="356">
        <f t="shared" si="62"/>
        <v>220</v>
      </c>
      <c r="Z196" s="356">
        <f t="shared" si="62"/>
        <v>290</v>
      </c>
      <c r="AA196" s="356">
        <f t="shared" si="62"/>
        <v>290</v>
      </c>
    </row>
    <row r="197" spans="2:29" x14ac:dyDescent="0.2">
      <c r="B197" s="199" t="s">
        <v>199</v>
      </c>
      <c r="C197" s="356">
        <f t="shared" si="57"/>
        <v>0</v>
      </c>
      <c r="D197" s="356">
        <f t="shared" ref="D197:AA197" si="63">D133</f>
        <v>0</v>
      </c>
      <c r="E197" s="356">
        <f t="shared" si="63"/>
        <v>0</v>
      </c>
      <c r="F197" s="356">
        <f t="shared" si="63"/>
        <v>0</v>
      </c>
      <c r="G197" s="356">
        <f t="shared" si="63"/>
        <v>0</v>
      </c>
      <c r="H197" s="356">
        <f t="shared" si="63"/>
        <v>0</v>
      </c>
      <c r="I197" s="356">
        <f t="shared" si="63"/>
        <v>0</v>
      </c>
      <c r="J197" s="356">
        <f t="shared" si="63"/>
        <v>0</v>
      </c>
      <c r="K197" s="356">
        <f t="shared" si="63"/>
        <v>0</v>
      </c>
      <c r="L197" s="356">
        <f t="shared" si="63"/>
        <v>0</v>
      </c>
      <c r="M197" s="356">
        <f t="shared" si="63"/>
        <v>0</v>
      </c>
      <c r="N197" s="356">
        <f t="shared" si="63"/>
        <v>0</v>
      </c>
      <c r="O197" s="356">
        <f t="shared" si="63"/>
        <v>0</v>
      </c>
      <c r="P197" s="356">
        <f t="shared" si="63"/>
        <v>0</v>
      </c>
      <c r="Q197" s="356">
        <f t="shared" si="63"/>
        <v>0</v>
      </c>
      <c r="R197" s="356">
        <f t="shared" si="63"/>
        <v>0</v>
      </c>
      <c r="S197" s="356">
        <f t="shared" si="63"/>
        <v>0</v>
      </c>
      <c r="T197" s="356">
        <f t="shared" si="63"/>
        <v>0</v>
      </c>
      <c r="U197" s="356">
        <f t="shared" si="63"/>
        <v>0</v>
      </c>
      <c r="V197" s="356">
        <f t="shared" si="63"/>
        <v>0</v>
      </c>
      <c r="W197" s="356">
        <f t="shared" si="63"/>
        <v>0</v>
      </c>
      <c r="X197" s="356">
        <f t="shared" si="63"/>
        <v>0</v>
      </c>
      <c r="Y197" s="356">
        <f t="shared" si="63"/>
        <v>0</v>
      </c>
      <c r="Z197" s="356">
        <f t="shared" si="63"/>
        <v>0</v>
      </c>
      <c r="AA197" s="356">
        <f t="shared" si="63"/>
        <v>0</v>
      </c>
    </row>
    <row r="198" spans="2:29" x14ac:dyDescent="0.2">
      <c r="B198" s="199" t="s">
        <v>329</v>
      </c>
      <c r="C198" s="356">
        <f t="shared" si="57"/>
        <v>1392</v>
      </c>
      <c r="D198" s="356">
        <f t="shared" ref="D198:AA198" si="64">D152</f>
        <v>174</v>
      </c>
      <c r="E198" s="356">
        <f t="shared" si="64"/>
        <v>174</v>
      </c>
      <c r="F198" s="356">
        <f t="shared" si="64"/>
        <v>174</v>
      </c>
      <c r="G198" s="356">
        <f t="shared" si="64"/>
        <v>174</v>
      </c>
      <c r="H198" s="356">
        <f t="shared" si="64"/>
        <v>174</v>
      </c>
      <c r="I198" s="356">
        <f t="shared" si="64"/>
        <v>174</v>
      </c>
      <c r="J198" s="356">
        <f t="shared" si="64"/>
        <v>0</v>
      </c>
      <c r="K198" s="356">
        <f t="shared" si="64"/>
        <v>0</v>
      </c>
      <c r="L198" s="356">
        <f t="shared" si="64"/>
        <v>0</v>
      </c>
      <c r="M198" s="356">
        <f t="shared" si="64"/>
        <v>0</v>
      </c>
      <c r="N198" s="356">
        <f t="shared" si="64"/>
        <v>0</v>
      </c>
      <c r="O198" s="356">
        <f t="shared" si="64"/>
        <v>0</v>
      </c>
      <c r="P198" s="356">
        <f t="shared" si="64"/>
        <v>0</v>
      </c>
      <c r="Q198" s="356">
        <f t="shared" si="64"/>
        <v>0</v>
      </c>
      <c r="R198" s="356">
        <f t="shared" si="64"/>
        <v>0</v>
      </c>
      <c r="S198" s="356">
        <f t="shared" si="64"/>
        <v>0</v>
      </c>
      <c r="T198" s="356">
        <f t="shared" si="64"/>
        <v>0</v>
      </c>
      <c r="U198" s="356">
        <f t="shared" si="64"/>
        <v>0</v>
      </c>
      <c r="V198" s="356">
        <f t="shared" si="64"/>
        <v>0</v>
      </c>
      <c r="W198" s="356">
        <f t="shared" si="64"/>
        <v>0</v>
      </c>
      <c r="X198" s="356">
        <f t="shared" si="64"/>
        <v>0</v>
      </c>
      <c r="Y198" s="356">
        <f t="shared" si="64"/>
        <v>0</v>
      </c>
      <c r="Z198" s="356">
        <f t="shared" si="64"/>
        <v>174</v>
      </c>
      <c r="AA198" s="356">
        <f t="shared" si="64"/>
        <v>174</v>
      </c>
    </row>
    <row r="199" spans="2:29" x14ac:dyDescent="0.2">
      <c r="B199" s="199" t="s">
        <v>67</v>
      </c>
      <c r="C199" s="356">
        <f t="shared" ref="C199:AA199" si="65">SUM(C192:C198)</f>
        <v>7232</v>
      </c>
      <c r="D199" s="356">
        <f t="shared" si="65"/>
        <v>464</v>
      </c>
      <c r="E199" s="356">
        <f t="shared" si="65"/>
        <v>464</v>
      </c>
      <c r="F199" s="356">
        <f t="shared" si="65"/>
        <v>464</v>
      </c>
      <c r="G199" s="356">
        <f t="shared" si="65"/>
        <v>464</v>
      </c>
      <c r="H199" s="356">
        <f t="shared" si="65"/>
        <v>464</v>
      </c>
      <c r="I199" s="356">
        <f t="shared" si="65"/>
        <v>464</v>
      </c>
      <c r="J199" s="356">
        <f t="shared" si="65"/>
        <v>220</v>
      </c>
      <c r="K199" s="356">
        <f t="shared" si="65"/>
        <v>220</v>
      </c>
      <c r="L199" s="356">
        <f t="shared" si="65"/>
        <v>220</v>
      </c>
      <c r="M199" s="356">
        <f t="shared" si="65"/>
        <v>220</v>
      </c>
      <c r="N199" s="356">
        <f t="shared" si="65"/>
        <v>220</v>
      </c>
      <c r="O199" s="356">
        <f t="shared" si="65"/>
        <v>220</v>
      </c>
      <c r="P199" s="356">
        <f t="shared" si="65"/>
        <v>220</v>
      </c>
      <c r="Q199" s="356">
        <f t="shared" si="65"/>
        <v>220</v>
      </c>
      <c r="R199" s="356">
        <f t="shared" si="65"/>
        <v>220</v>
      </c>
      <c r="S199" s="356">
        <f t="shared" si="65"/>
        <v>220</v>
      </c>
      <c r="T199" s="356">
        <f t="shared" si="65"/>
        <v>220</v>
      </c>
      <c r="U199" s="356">
        <f t="shared" si="65"/>
        <v>220</v>
      </c>
      <c r="V199" s="356">
        <f t="shared" si="65"/>
        <v>220</v>
      </c>
      <c r="W199" s="356">
        <f t="shared" si="65"/>
        <v>220</v>
      </c>
      <c r="X199" s="356">
        <f t="shared" si="65"/>
        <v>220</v>
      </c>
      <c r="Y199" s="356">
        <f t="shared" si="65"/>
        <v>220</v>
      </c>
      <c r="Z199" s="356">
        <f t="shared" si="65"/>
        <v>464</v>
      </c>
      <c r="AA199" s="356">
        <f t="shared" si="65"/>
        <v>464</v>
      </c>
      <c r="AC199" s="357"/>
    </row>
    <row r="201" spans="2:29" x14ac:dyDescent="0.2">
      <c r="B201" s="371" t="s">
        <v>349</v>
      </c>
      <c r="C201" s="362"/>
      <c r="D201" s="362" t="s">
        <v>331</v>
      </c>
      <c r="E201" s="360">
        <v>2500</v>
      </c>
      <c r="F201" s="362" t="s">
        <v>332</v>
      </c>
      <c r="G201" s="360">
        <v>2500</v>
      </c>
      <c r="H201" s="362"/>
      <c r="I201" s="362"/>
      <c r="J201" s="362"/>
      <c r="K201" s="362"/>
      <c r="L201" s="362"/>
      <c r="M201" s="362"/>
      <c r="N201" s="362"/>
      <c r="O201" s="362"/>
      <c r="P201" s="362"/>
      <c r="Q201" s="362"/>
      <c r="R201" s="362"/>
      <c r="S201" s="362"/>
      <c r="T201" s="362"/>
      <c r="U201" s="362"/>
      <c r="V201" s="362"/>
      <c r="W201" s="362"/>
      <c r="X201" s="362"/>
      <c r="Y201" s="362"/>
      <c r="Z201" s="362"/>
      <c r="AA201" s="362"/>
    </row>
    <row r="202" spans="2:29" x14ac:dyDescent="0.2">
      <c r="B202" s="372" t="s">
        <v>333</v>
      </c>
      <c r="C202" s="364"/>
      <c r="D202" s="364"/>
      <c r="E202" s="364"/>
      <c r="F202" s="364"/>
      <c r="G202" s="364"/>
      <c r="H202" s="364"/>
      <c r="I202" s="364"/>
      <c r="J202" s="364"/>
      <c r="K202" s="364"/>
      <c r="L202" s="364"/>
      <c r="M202" s="364"/>
      <c r="N202" s="364"/>
      <c r="O202" s="364"/>
      <c r="P202" s="364"/>
      <c r="Q202" s="364"/>
      <c r="R202" s="364"/>
      <c r="S202" s="364"/>
      <c r="T202" s="364"/>
      <c r="U202" s="364"/>
      <c r="V202" s="364"/>
      <c r="W202" s="364"/>
      <c r="X202" s="364"/>
      <c r="Y202" s="364"/>
      <c r="Z202" s="364"/>
      <c r="AA202" s="364"/>
    </row>
    <row r="203" spans="2:29" x14ac:dyDescent="0.2">
      <c r="B203" s="373" t="s">
        <v>182</v>
      </c>
      <c r="C203" s="367"/>
      <c r="D203" s="367"/>
      <c r="E203" s="367"/>
      <c r="F203" s="367"/>
      <c r="G203" s="367"/>
      <c r="H203" s="367"/>
      <c r="I203" s="367"/>
      <c r="J203" s="367"/>
      <c r="K203" s="367"/>
      <c r="L203" s="367"/>
      <c r="M203" s="367"/>
      <c r="N203" s="367"/>
      <c r="O203" s="367"/>
      <c r="P203" s="367"/>
      <c r="Q203" s="367"/>
      <c r="R203" s="367"/>
      <c r="S203" s="367"/>
      <c r="T203" s="367"/>
      <c r="U203" s="367"/>
      <c r="V203" s="367"/>
      <c r="W203" s="367"/>
      <c r="X203" s="367"/>
      <c r="Y203" s="367"/>
      <c r="Z203" s="367"/>
      <c r="AA203" s="367"/>
    </row>
    <row r="204" spans="2:29" x14ac:dyDescent="0.2">
      <c r="B204" s="372" t="s">
        <v>335</v>
      </c>
      <c r="C204" s="364"/>
      <c r="D204" s="364"/>
      <c r="E204" s="364"/>
      <c r="F204" s="364"/>
      <c r="G204" s="364"/>
      <c r="H204" s="364"/>
      <c r="I204" s="364"/>
      <c r="J204" s="364"/>
      <c r="K204" s="364"/>
      <c r="L204" s="364"/>
      <c r="M204" s="364"/>
      <c r="N204" s="364"/>
      <c r="O204" s="364"/>
      <c r="P204" s="364"/>
      <c r="Q204" s="364"/>
      <c r="R204" s="364"/>
      <c r="S204" s="364"/>
      <c r="T204" s="364"/>
      <c r="U204" s="364"/>
      <c r="V204" s="364"/>
      <c r="W204" s="364"/>
      <c r="X204" s="364"/>
      <c r="Y204" s="364"/>
      <c r="Z204" s="364"/>
      <c r="AA204" s="364"/>
    </row>
    <row r="205" spans="2:29" x14ac:dyDescent="0.2">
      <c r="B205" s="373" t="s">
        <v>185</v>
      </c>
      <c r="C205" s="367"/>
      <c r="D205" s="367"/>
      <c r="E205" s="367"/>
      <c r="F205" s="367"/>
      <c r="G205" s="367"/>
      <c r="H205" s="367"/>
      <c r="I205" s="367"/>
      <c r="J205" s="367"/>
      <c r="K205" s="367"/>
      <c r="L205" s="367"/>
      <c r="M205" s="367"/>
      <c r="N205" s="367"/>
      <c r="O205" s="367"/>
      <c r="P205" s="367"/>
      <c r="Q205" s="367"/>
      <c r="R205" s="367"/>
      <c r="S205" s="367"/>
      <c r="T205" s="367"/>
      <c r="U205" s="367"/>
      <c r="V205" s="367"/>
      <c r="W205" s="367"/>
      <c r="X205" s="367"/>
      <c r="Y205" s="367"/>
      <c r="Z205" s="367"/>
      <c r="AA205" s="367"/>
    </row>
    <row r="206" spans="2:29" x14ac:dyDescent="0.2">
      <c r="B206" s="372" t="s">
        <v>337</v>
      </c>
      <c r="C206" s="364"/>
      <c r="D206" s="364"/>
      <c r="E206" s="364"/>
      <c r="F206" s="364"/>
      <c r="G206" s="364"/>
      <c r="H206" s="364"/>
      <c r="I206" s="364"/>
      <c r="J206" s="364"/>
      <c r="K206" s="364"/>
      <c r="L206" s="364"/>
      <c r="M206" s="364"/>
      <c r="N206" s="364"/>
      <c r="O206" s="364"/>
      <c r="P206" s="364"/>
      <c r="Q206" s="364"/>
      <c r="R206" s="364"/>
      <c r="S206" s="364"/>
      <c r="T206" s="364"/>
      <c r="U206" s="364"/>
      <c r="V206" s="364"/>
      <c r="W206" s="364"/>
      <c r="X206" s="364"/>
      <c r="Y206" s="364"/>
      <c r="Z206" s="364"/>
      <c r="AA206" s="364"/>
    </row>
    <row r="207" spans="2:29" x14ac:dyDescent="0.2">
      <c r="B207" s="373" t="s">
        <v>338</v>
      </c>
      <c r="C207" s="367"/>
      <c r="D207" s="367"/>
      <c r="E207" s="367"/>
      <c r="F207" s="367"/>
      <c r="G207" s="367"/>
      <c r="H207" s="367"/>
      <c r="I207" s="367"/>
      <c r="J207" s="367"/>
      <c r="K207" s="367"/>
      <c r="L207" s="367"/>
      <c r="M207" s="367"/>
      <c r="N207" s="367"/>
      <c r="O207" s="367"/>
      <c r="P207" s="367"/>
      <c r="Q207" s="367"/>
      <c r="R207" s="367"/>
      <c r="S207" s="367"/>
      <c r="T207" s="367"/>
      <c r="U207" s="367"/>
      <c r="V207" s="367"/>
      <c r="W207" s="367"/>
      <c r="X207" s="367"/>
      <c r="Y207" s="367"/>
      <c r="Z207" s="367"/>
      <c r="AA207" s="367"/>
    </row>
    <row r="208" spans="2:29" x14ac:dyDescent="0.2">
      <c r="B208" s="372" t="s">
        <v>339</v>
      </c>
      <c r="C208" s="364"/>
      <c r="D208" s="364"/>
      <c r="E208" s="364"/>
      <c r="F208" s="364"/>
      <c r="G208" s="364"/>
      <c r="H208" s="364"/>
      <c r="I208" s="364"/>
      <c r="J208" s="364"/>
      <c r="K208" s="364"/>
      <c r="L208" s="364"/>
      <c r="M208" s="364"/>
      <c r="N208" s="364"/>
      <c r="O208" s="364"/>
      <c r="P208" s="364"/>
      <c r="Q208" s="364"/>
      <c r="R208" s="364"/>
      <c r="S208" s="364"/>
      <c r="T208" s="364"/>
      <c r="U208" s="364"/>
      <c r="V208" s="364"/>
      <c r="W208" s="364"/>
      <c r="X208" s="364"/>
      <c r="Y208" s="364"/>
      <c r="Z208" s="364"/>
      <c r="AA208" s="364"/>
    </row>
    <row r="209" spans="2:29" x14ac:dyDescent="0.2">
      <c r="B209" s="373" t="s">
        <v>340</v>
      </c>
      <c r="C209" s="367"/>
      <c r="D209" s="367"/>
      <c r="E209" s="367"/>
      <c r="F209" s="367"/>
      <c r="G209" s="367"/>
      <c r="H209" s="367"/>
      <c r="I209" s="367"/>
      <c r="J209" s="367"/>
      <c r="K209" s="367"/>
      <c r="L209" s="367"/>
      <c r="M209" s="367"/>
      <c r="N209" s="367"/>
      <c r="O209" s="367"/>
      <c r="P209" s="367"/>
      <c r="Q209" s="367"/>
      <c r="R209" s="367"/>
      <c r="S209" s="367"/>
      <c r="T209" s="367"/>
      <c r="U209" s="367"/>
      <c r="V209" s="367"/>
      <c r="W209" s="367"/>
      <c r="X209" s="367"/>
      <c r="Y209" s="367"/>
      <c r="Z209" s="367"/>
      <c r="AA209" s="367"/>
      <c r="AC209" s="357"/>
    </row>
    <row r="210" spans="2:29" outlineLevel="1" x14ac:dyDescent="0.2">
      <c r="B210" s="372" t="s">
        <v>341</v>
      </c>
      <c r="C210" s="364"/>
      <c r="D210" s="364"/>
      <c r="E210" s="364"/>
      <c r="F210" s="364"/>
      <c r="G210" s="364"/>
      <c r="H210" s="364"/>
      <c r="I210" s="364"/>
      <c r="J210" s="364"/>
      <c r="K210" s="364"/>
      <c r="L210" s="364"/>
      <c r="M210" s="364"/>
      <c r="N210" s="364"/>
      <c r="O210" s="364"/>
      <c r="P210" s="364"/>
      <c r="Q210" s="364"/>
      <c r="R210" s="364"/>
      <c r="S210" s="364"/>
      <c r="T210" s="364"/>
      <c r="U210" s="364"/>
      <c r="V210" s="364"/>
      <c r="W210" s="364"/>
      <c r="X210" s="364"/>
      <c r="Y210" s="364"/>
      <c r="Z210" s="364"/>
      <c r="AA210" s="364"/>
    </row>
    <row r="211" spans="2:29" outlineLevel="1" x14ac:dyDescent="0.2">
      <c r="B211" s="373" t="s">
        <v>342</v>
      </c>
      <c r="C211" s="367"/>
      <c r="D211" s="367"/>
      <c r="E211" s="367"/>
      <c r="F211" s="367"/>
      <c r="G211" s="367"/>
      <c r="H211" s="367"/>
      <c r="I211" s="367"/>
      <c r="J211" s="367"/>
      <c r="K211" s="367"/>
      <c r="L211" s="367"/>
      <c r="M211" s="367"/>
      <c r="N211" s="367"/>
      <c r="O211" s="367"/>
      <c r="P211" s="367"/>
      <c r="Q211" s="367"/>
      <c r="R211" s="367"/>
      <c r="S211" s="367"/>
      <c r="T211" s="367"/>
      <c r="U211" s="367"/>
      <c r="V211" s="367"/>
      <c r="W211" s="367"/>
      <c r="X211" s="367"/>
      <c r="Y211" s="367"/>
      <c r="Z211" s="367"/>
      <c r="AA211" s="367"/>
      <c r="AC211" s="357"/>
    </row>
    <row r="212" spans="2:29" outlineLevel="1" x14ac:dyDescent="0.2">
      <c r="B212" s="372" t="s">
        <v>343</v>
      </c>
      <c r="C212" s="364"/>
      <c r="D212" s="364"/>
      <c r="E212" s="364"/>
      <c r="F212" s="364"/>
      <c r="G212" s="364"/>
      <c r="H212" s="364"/>
      <c r="I212" s="364"/>
      <c r="J212" s="364"/>
      <c r="K212" s="364"/>
      <c r="L212" s="364"/>
      <c r="M212" s="364"/>
      <c r="N212" s="364"/>
      <c r="O212" s="364"/>
      <c r="P212" s="364"/>
      <c r="Q212" s="364"/>
      <c r="R212" s="364"/>
      <c r="S212" s="364"/>
      <c r="T212" s="364"/>
      <c r="U212" s="364"/>
      <c r="V212" s="364"/>
      <c r="W212" s="364"/>
      <c r="X212" s="364"/>
      <c r="Y212" s="364"/>
      <c r="Z212" s="364"/>
      <c r="AA212" s="364"/>
    </row>
    <row r="213" spans="2:29" outlineLevel="1" x14ac:dyDescent="0.2">
      <c r="B213" s="373" t="s">
        <v>344</v>
      </c>
      <c r="C213" s="367"/>
      <c r="D213" s="367"/>
      <c r="E213" s="367"/>
      <c r="F213" s="367"/>
      <c r="G213" s="367"/>
      <c r="H213" s="367"/>
      <c r="I213" s="367"/>
      <c r="J213" s="367"/>
      <c r="K213" s="367"/>
      <c r="L213" s="367"/>
      <c r="M213" s="367"/>
      <c r="N213" s="367"/>
      <c r="O213" s="367"/>
      <c r="P213" s="367"/>
      <c r="Q213" s="367"/>
      <c r="R213" s="367"/>
      <c r="S213" s="367"/>
      <c r="T213" s="367"/>
      <c r="U213" s="367"/>
      <c r="V213" s="367"/>
      <c r="W213" s="367"/>
      <c r="X213" s="367"/>
      <c r="Y213" s="367"/>
      <c r="Z213" s="367"/>
      <c r="AA213" s="367"/>
      <c r="AC213" s="357"/>
    </row>
    <row r="214" spans="2:29" x14ac:dyDescent="0.2">
      <c r="B214" s="372" t="s">
        <v>345</v>
      </c>
      <c r="C214" s="364"/>
      <c r="D214" s="364">
        <f t="shared" ref="D214:I214" si="66">$G$201</f>
        <v>2500</v>
      </c>
      <c r="E214" s="364">
        <f t="shared" si="66"/>
        <v>2500</v>
      </c>
      <c r="F214" s="364">
        <f t="shared" si="66"/>
        <v>2500</v>
      </c>
      <c r="G214" s="364">
        <f t="shared" si="66"/>
        <v>2500</v>
      </c>
      <c r="H214" s="364">
        <f t="shared" si="66"/>
        <v>2500</v>
      </c>
      <c r="I214" s="364">
        <f t="shared" si="66"/>
        <v>2500</v>
      </c>
      <c r="J214" s="364">
        <f t="shared" ref="J214:Y214" si="67">$E$201</f>
        <v>2500</v>
      </c>
      <c r="K214" s="364">
        <f t="shared" si="67"/>
        <v>2500</v>
      </c>
      <c r="L214" s="364">
        <f t="shared" si="67"/>
        <v>2500</v>
      </c>
      <c r="M214" s="364">
        <f t="shared" si="67"/>
        <v>2500</v>
      </c>
      <c r="N214" s="364">
        <f t="shared" si="67"/>
        <v>2500</v>
      </c>
      <c r="O214" s="364">
        <f t="shared" si="67"/>
        <v>2500</v>
      </c>
      <c r="P214" s="364">
        <f t="shared" si="67"/>
        <v>2500</v>
      </c>
      <c r="Q214" s="364">
        <f t="shared" si="67"/>
        <v>2500</v>
      </c>
      <c r="R214" s="364">
        <f t="shared" si="67"/>
        <v>2500</v>
      </c>
      <c r="S214" s="364">
        <f t="shared" si="67"/>
        <v>2500</v>
      </c>
      <c r="T214" s="364">
        <f t="shared" si="67"/>
        <v>2500</v>
      </c>
      <c r="U214" s="364">
        <f t="shared" si="67"/>
        <v>2500</v>
      </c>
      <c r="V214" s="364">
        <f t="shared" si="67"/>
        <v>2500</v>
      </c>
      <c r="W214" s="364">
        <f t="shared" si="67"/>
        <v>2500</v>
      </c>
      <c r="X214" s="364">
        <f t="shared" si="67"/>
        <v>2500</v>
      </c>
      <c r="Y214" s="364">
        <f t="shared" si="67"/>
        <v>2500</v>
      </c>
      <c r="Z214" s="364">
        <f>$G$201</f>
        <v>2500</v>
      </c>
      <c r="AA214" s="364">
        <f>$G$201</f>
        <v>2500</v>
      </c>
    </row>
    <row r="215" spans="2:29" x14ac:dyDescent="0.2">
      <c r="B215" s="373" t="s">
        <v>346</v>
      </c>
      <c r="C215" s="367"/>
      <c r="D215" s="367">
        <f t="shared" ref="D215:AA215" si="68">D199-D203-D205-D207-D209-D211-D213</f>
        <v>464</v>
      </c>
      <c r="E215" s="367">
        <f t="shared" si="68"/>
        <v>464</v>
      </c>
      <c r="F215" s="367">
        <f t="shared" si="68"/>
        <v>464</v>
      </c>
      <c r="G215" s="367">
        <f t="shared" si="68"/>
        <v>464</v>
      </c>
      <c r="H215" s="367">
        <f t="shared" si="68"/>
        <v>464</v>
      </c>
      <c r="I215" s="367">
        <f t="shared" si="68"/>
        <v>464</v>
      </c>
      <c r="J215" s="367">
        <f t="shared" si="68"/>
        <v>220</v>
      </c>
      <c r="K215" s="367">
        <f t="shared" si="68"/>
        <v>220</v>
      </c>
      <c r="L215" s="367">
        <f t="shared" si="68"/>
        <v>220</v>
      </c>
      <c r="M215" s="367">
        <f t="shared" si="68"/>
        <v>220</v>
      </c>
      <c r="N215" s="367">
        <f t="shared" si="68"/>
        <v>220</v>
      </c>
      <c r="O215" s="367">
        <f t="shared" si="68"/>
        <v>220</v>
      </c>
      <c r="P215" s="367">
        <f t="shared" si="68"/>
        <v>220</v>
      </c>
      <c r="Q215" s="367">
        <f t="shared" si="68"/>
        <v>220</v>
      </c>
      <c r="R215" s="367">
        <f t="shared" si="68"/>
        <v>220</v>
      </c>
      <c r="S215" s="367">
        <f t="shared" si="68"/>
        <v>220</v>
      </c>
      <c r="T215" s="367">
        <f t="shared" si="68"/>
        <v>220</v>
      </c>
      <c r="U215" s="367">
        <f t="shared" si="68"/>
        <v>220</v>
      </c>
      <c r="V215" s="367">
        <f t="shared" si="68"/>
        <v>220</v>
      </c>
      <c r="W215" s="367">
        <f t="shared" si="68"/>
        <v>220</v>
      </c>
      <c r="X215" s="367">
        <f t="shared" si="68"/>
        <v>220</v>
      </c>
      <c r="Y215" s="367">
        <f t="shared" si="68"/>
        <v>220</v>
      </c>
      <c r="Z215" s="367">
        <f t="shared" si="68"/>
        <v>464</v>
      </c>
      <c r="AA215" s="367">
        <f t="shared" si="68"/>
        <v>464</v>
      </c>
      <c r="AC215" s="357"/>
    </row>
    <row r="217" spans="2:29" x14ac:dyDescent="0.2">
      <c r="D217" s="357"/>
      <c r="E217" s="357"/>
      <c r="F217" s="357"/>
      <c r="G217" s="357"/>
      <c r="H217" s="357"/>
      <c r="I217" s="357"/>
    </row>
    <row r="221" spans="2:29" x14ac:dyDescent="0.2">
      <c r="C221" s="374"/>
      <c r="D221" s="375"/>
      <c r="E221" s="375"/>
      <c r="F221" s="375"/>
      <c r="G221" s="375"/>
      <c r="H221" s="376"/>
      <c r="I221" s="376"/>
      <c r="J221" s="375"/>
      <c r="K221" s="375"/>
      <c r="L221" s="375"/>
      <c r="M221" s="375"/>
      <c r="N221" s="375"/>
      <c r="O221" s="375"/>
      <c r="P221" s="375"/>
      <c r="Q221" s="375"/>
      <c r="R221" s="375"/>
      <c r="S221" s="375"/>
      <c r="T221" s="375"/>
      <c r="U221" s="375"/>
      <c r="V221" s="375"/>
      <c r="W221" s="375"/>
      <c r="X221" s="375"/>
      <c r="Y221" s="375"/>
      <c r="Z221" s="375"/>
      <c r="AA221" s="375"/>
    </row>
    <row r="223" spans="2:29" x14ac:dyDescent="0.2">
      <c r="C223" s="374"/>
    </row>
    <row r="224" spans="2:29" x14ac:dyDescent="0.2">
      <c r="C224" s="374"/>
      <c r="D224" s="185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  <c r="AA224" s="185"/>
    </row>
  </sheetData>
  <phoneticPr fontId="0" type="noConversion"/>
  <printOptions horizontalCentered="1"/>
  <pageMargins left="0.5" right="0.5" top="0.17" bottom="0.5" header="0.5" footer="0.25"/>
  <pageSetup paperSize="5" scale="51" fitToHeight="3" orientation="landscape" r:id="rId1"/>
  <headerFooter alignWithMargins="0">
    <oddFooter>&amp;R&amp;A</oddFooter>
  </headerFooter>
  <rowBreaks count="1" manualBreakCount="1">
    <brk id="10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A114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25" width="9.7109375" customWidth="1"/>
    <col min="26" max="26" width="9.42578125" customWidth="1"/>
    <col min="27" max="32" width="9.7109375" customWidth="1"/>
  </cols>
  <sheetData>
    <row r="1" spans="1:26" ht="26.25" x14ac:dyDescent="0.4">
      <c r="A1" s="377" t="s">
        <v>197</v>
      </c>
      <c r="B1" s="377"/>
    </row>
    <row r="2" spans="1:26" x14ac:dyDescent="0.2">
      <c r="D2" s="379"/>
      <c r="E2" s="378"/>
      <c r="F2" s="380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</row>
    <row r="3" spans="1:26" x14ac:dyDescent="0.2">
      <c r="A3" s="381" t="s">
        <v>350</v>
      </c>
      <c r="B3" s="382" t="s">
        <v>67</v>
      </c>
      <c r="C3" s="381">
        <v>100</v>
      </c>
      <c r="D3" s="381">
        <v>200</v>
      </c>
      <c r="E3" s="381">
        <v>300</v>
      </c>
      <c r="F3" s="381">
        <v>400</v>
      </c>
      <c r="G3" s="381">
        <v>500</v>
      </c>
      <c r="H3" s="381">
        <v>600</v>
      </c>
      <c r="I3" s="381">
        <v>700</v>
      </c>
      <c r="J3" s="381">
        <v>800</v>
      </c>
      <c r="K3" s="381">
        <v>900</v>
      </c>
      <c r="L3" s="381">
        <v>1000</v>
      </c>
      <c r="M3" s="381">
        <v>1100</v>
      </c>
      <c r="N3" s="381">
        <v>1200</v>
      </c>
      <c r="O3" s="381">
        <v>1300</v>
      </c>
      <c r="P3" s="381">
        <v>1400</v>
      </c>
      <c r="Q3" s="381">
        <v>1500</v>
      </c>
      <c r="R3" s="381">
        <v>1600</v>
      </c>
      <c r="S3" s="381">
        <v>1700</v>
      </c>
      <c r="T3" s="381">
        <v>1800</v>
      </c>
      <c r="U3" s="381">
        <v>1900</v>
      </c>
      <c r="V3" s="381">
        <v>2000</v>
      </c>
      <c r="W3" s="381">
        <v>2100</v>
      </c>
      <c r="X3" s="381">
        <v>2200</v>
      </c>
      <c r="Y3" s="381">
        <v>2300</v>
      </c>
      <c r="Z3" s="381">
        <v>2400</v>
      </c>
    </row>
    <row r="4" spans="1:26" x14ac:dyDescent="0.2">
      <c r="A4" s="383"/>
      <c r="B4" s="384"/>
      <c r="C4" s="385"/>
      <c r="D4" s="385"/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5"/>
      <c r="X4" s="385"/>
      <c r="Y4" s="385"/>
      <c r="Z4" s="385"/>
    </row>
    <row r="5" spans="1:26" x14ac:dyDescent="0.2">
      <c r="A5" s="386" t="s">
        <v>351</v>
      </c>
      <c r="B5" s="387">
        <f>SUM(C5:Z5)</f>
        <v>5840</v>
      </c>
      <c r="C5" s="385">
        <f>TotalCalifornia!D119</f>
        <v>290</v>
      </c>
      <c r="D5" s="385">
        <f>TotalCalifornia!E119</f>
        <v>290</v>
      </c>
      <c r="E5" s="385">
        <f>TotalCalifornia!F119</f>
        <v>290</v>
      </c>
      <c r="F5" s="385">
        <f>TotalCalifornia!G119</f>
        <v>290</v>
      </c>
      <c r="G5" s="385">
        <f>TotalCalifornia!H119</f>
        <v>290</v>
      </c>
      <c r="H5" s="385">
        <f>TotalCalifornia!I119</f>
        <v>290</v>
      </c>
      <c r="I5" s="385">
        <f>TotalCalifornia!J119</f>
        <v>220</v>
      </c>
      <c r="J5" s="385">
        <f>TotalCalifornia!K119</f>
        <v>220</v>
      </c>
      <c r="K5" s="385">
        <f>TotalCalifornia!L119</f>
        <v>220</v>
      </c>
      <c r="L5" s="385">
        <f>TotalCalifornia!M119</f>
        <v>220</v>
      </c>
      <c r="M5" s="385">
        <f>TotalCalifornia!N119</f>
        <v>220</v>
      </c>
      <c r="N5" s="385">
        <f>TotalCalifornia!O119</f>
        <v>220</v>
      </c>
      <c r="O5" s="385">
        <f>TotalCalifornia!P119</f>
        <v>220</v>
      </c>
      <c r="P5" s="385">
        <f>TotalCalifornia!Q119</f>
        <v>220</v>
      </c>
      <c r="Q5" s="385">
        <f>TotalCalifornia!R119</f>
        <v>220</v>
      </c>
      <c r="R5" s="385">
        <f>TotalCalifornia!S119</f>
        <v>220</v>
      </c>
      <c r="S5" s="385">
        <f>TotalCalifornia!T119</f>
        <v>220</v>
      </c>
      <c r="T5" s="385">
        <f>TotalCalifornia!U119</f>
        <v>220</v>
      </c>
      <c r="U5" s="385">
        <f>TotalCalifornia!V119</f>
        <v>220</v>
      </c>
      <c r="V5" s="385">
        <f>TotalCalifornia!W119</f>
        <v>220</v>
      </c>
      <c r="W5" s="385">
        <f>TotalCalifornia!X119</f>
        <v>220</v>
      </c>
      <c r="X5" s="385">
        <f>TotalCalifornia!Y119</f>
        <v>220</v>
      </c>
      <c r="Y5" s="385">
        <f>TotalCalifornia!Z119</f>
        <v>290</v>
      </c>
      <c r="Z5" s="385">
        <f>TotalCalifornia!AA119</f>
        <v>290</v>
      </c>
    </row>
    <row r="6" spans="1:26" x14ac:dyDescent="0.2">
      <c r="A6" s="386" t="s">
        <v>352</v>
      </c>
      <c r="B6" s="387">
        <f>SUM(C6:Z6)</f>
        <v>0</v>
      </c>
      <c r="C6" s="385">
        <f>TotalCalifornia!D120</f>
        <v>0</v>
      </c>
      <c r="D6" s="385">
        <f>TotalCalifornia!E120</f>
        <v>0</v>
      </c>
      <c r="E6" s="385">
        <f>TotalCalifornia!F120</f>
        <v>0</v>
      </c>
      <c r="F6" s="385">
        <f>TotalCalifornia!G120</f>
        <v>0</v>
      </c>
      <c r="G6" s="385">
        <f>TotalCalifornia!H120</f>
        <v>0</v>
      </c>
      <c r="H6" s="385">
        <f>TotalCalifornia!I120</f>
        <v>0</v>
      </c>
      <c r="I6" s="385">
        <f>TotalCalifornia!J120</f>
        <v>0</v>
      </c>
      <c r="J6" s="385">
        <f>TotalCalifornia!K120</f>
        <v>0</v>
      </c>
      <c r="K6" s="385">
        <f>TotalCalifornia!L120</f>
        <v>0</v>
      </c>
      <c r="L6" s="385">
        <f>TotalCalifornia!M120</f>
        <v>0</v>
      </c>
      <c r="M6" s="385">
        <f>TotalCalifornia!N120</f>
        <v>0</v>
      </c>
      <c r="N6" s="385">
        <f>TotalCalifornia!O120</f>
        <v>0</v>
      </c>
      <c r="O6" s="385">
        <f>TotalCalifornia!P120</f>
        <v>0</v>
      </c>
      <c r="P6" s="385">
        <f>TotalCalifornia!Q120</f>
        <v>0</v>
      </c>
      <c r="Q6" s="385">
        <f>TotalCalifornia!R120</f>
        <v>0</v>
      </c>
      <c r="R6" s="385">
        <f>TotalCalifornia!S120</f>
        <v>0</v>
      </c>
      <c r="S6" s="385">
        <f>TotalCalifornia!T120</f>
        <v>0</v>
      </c>
      <c r="T6" s="385">
        <f>TotalCalifornia!U120</f>
        <v>0</v>
      </c>
      <c r="U6" s="385">
        <f>TotalCalifornia!V120</f>
        <v>0</v>
      </c>
      <c r="V6" s="385">
        <f>TotalCalifornia!W120</f>
        <v>0</v>
      </c>
      <c r="W6" s="385">
        <f>TotalCalifornia!X120</f>
        <v>0</v>
      </c>
      <c r="X6" s="385">
        <f>TotalCalifornia!Y120</f>
        <v>0</v>
      </c>
      <c r="Y6" s="385">
        <f>TotalCalifornia!Z120</f>
        <v>0</v>
      </c>
      <c r="Z6" s="385">
        <f>TotalCalifornia!AA120</f>
        <v>0</v>
      </c>
    </row>
    <row r="7" spans="1:26" x14ac:dyDescent="0.2">
      <c r="A7" s="386" t="s">
        <v>353</v>
      </c>
      <c r="B7" s="387">
        <f>SUM(C7:Z7)</f>
        <v>0</v>
      </c>
      <c r="C7" s="385">
        <f>TotalCalifornia!D121</f>
        <v>0</v>
      </c>
      <c r="D7" s="385">
        <f>TotalCalifornia!E121</f>
        <v>0</v>
      </c>
      <c r="E7" s="385">
        <f>TotalCalifornia!F121</f>
        <v>0</v>
      </c>
      <c r="F7" s="385">
        <f>TotalCalifornia!G121</f>
        <v>0</v>
      </c>
      <c r="G7" s="385">
        <f>TotalCalifornia!H121</f>
        <v>0</v>
      </c>
      <c r="H7" s="385">
        <f>TotalCalifornia!I121</f>
        <v>0</v>
      </c>
      <c r="I7" s="385">
        <f>TotalCalifornia!J121</f>
        <v>0</v>
      </c>
      <c r="J7" s="385">
        <f>TotalCalifornia!K121</f>
        <v>0</v>
      </c>
      <c r="K7" s="385">
        <f>TotalCalifornia!L121</f>
        <v>0</v>
      </c>
      <c r="L7" s="385">
        <f>TotalCalifornia!M121</f>
        <v>0</v>
      </c>
      <c r="M7" s="385">
        <f>TotalCalifornia!N121</f>
        <v>0</v>
      </c>
      <c r="N7" s="385">
        <f>TotalCalifornia!O121</f>
        <v>0</v>
      </c>
      <c r="O7" s="385">
        <f>TotalCalifornia!P121</f>
        <v>0</v>
      </c>
      <c r="P7" s="385">
        <f>TotalCalifornia!Q121</f>
        <v>0</v>
      </c>
      <c r="Q7" s="385">
        <f>TotalCalifornia!R121</f>
        <v>0</v>
      </c>
      <c r="R7" s="385">
        <f>TotalCalifornia!S121</f>
        <v>0</v>
      </c>
      <c r="S7" s="385">
        <f>TotalCalifornia!T121</f>
        <v>0</v>
      </c>
      <c r="T7" s="385">
        <f>TotalCalifornia!U121</f>
        <v>0</v>
      </c>
      <c r="U7" s="385">
        <f>TotalCalifornia!V121</f>
        <v>0</v>
      </c>
      <c r="V7" s="385">
        <f>TotalCalifornia!W121</f>
        <v>0</v>
      </c>
      <c r="W7" s="385">
        <f>TotalCalifornia!X121</f>
        <v>0</v>
      </c>
      <c r="X7" s="385">
        <f>TotalCalifornia!Y121</f>
        <v>0</v>
      </c>
      <c r="Y7" s="385">
        <f>TotalCalifornia!Z121</f>
        <v>0</v>
      </c>
      <c r="Z7" s="385">
        <f>TotalCalifornia!AA121</f>
        <v>0</v>
      </c>
    </row>
    <row r="8" spans="1:26" x14ac:dyDescent="0.2">
      <c r="A8" s="386" t="s">
        <v>354</v>
      </c>
      <c r="B8" s="387">
        <f>SUM(C8:Z8)</f>
        <v>0</v>
      </c>
      <c r="C8" s="385">
        <f>TotalCalifornia!D122</f>
        <v>0</v>
      </c>
      <c r="D8" s="385">
        <f>TotalCalifornia!E122</f>
        <v>0</v>
      </c>
      <c r="E8" s="385">
        <f>TotalCalifornia!F122</f>
        <v>0</v>
      </c>
      <c r="F8" s="385">
        <f>TotalCalifornia!G122</f>
        <v>0</v>
      </c>
      <c r="G8" s="385">
        <f>TotalCalifornia!H122</f>
        <v>0</v>
      </c>
      <c r="H8" s="385">
        <f>TotalCalifornia!I122</f>
        <v>0</v>
      </c>
      <c r="I8" s="385">
        <f>TotalCalifornia!J122</f>
        <v>0</v>
      </c>
      <c r="J8" s="385">
        <f>TotalCalifornia!K122</f>
        <v>0</v>
      </c>
      <c r="K8" s="385">
        <f>TotalCalifornia!L122</f>
        <v>0</v>
      </c>
      <c r="L8" s="385">
        <f>TotalCalifornia!M122</f>
        <v>0</v>
      </c>
      <c r="M8" s="385">
        <f>TotalCalifornia!N122</f>
        <v>0</v>
      </c>
      <c r="N8" s="385">
        <f>TotalCalifornia!O122</f>
        <v>0</v>
      </c>
      <c r="O8" s="385">
        <f>TotalCalifornia!P122</f>
        <v>0</v>
      </c>
      <c r="P8" s="385">
        <f>TotalCalifornia!Q122</f>
        <v>0</v>
      </c>
      <c r="Q8" s="385">
        <f>TotalCalifornia!R122</f>
        <v>0</v>
      </c>
      <c r="R8" s="385">
        <f>TotalCalifornia!S122</f>
        <v>0</v>
      </c>
      <c r="S8" s="385">
        <f>TotalCalifornia!T122</f>
        <v>0</v>
      </c>
      <c r="T8" s="385">
        <f>TotalCalifornia!U122</f>
        <v>0</v>
      </c>
      <c r="U8" s="385">
        <f>TotalCalifornia!V122</f>
        <v>0</v>
      </c>
      <c r="V8" s="385">
        <f>TotalCalifornia!W122</f>
        <v>0</v>
      </c>
      <c r="W8" s="385">
        <f>TotalCalifornia!X122</f>
        <v>0</v>
      </c>
      <c r="X8" s="385">
        <f>TotalCalifornia!Y122</f>
        <v>0</v>
      </c>
      <c r="Y8" s="385">
        <f>TotalCalifornia!Z122</f>
        <v>0</v>
      </c>
      <c r="Z8" s="385">
        <f>TotalCalifornia!AA122</f>
        <v>0</v>
      </c>
    </row>
    <row r="9" spans="1:26" x14ac:dyDescent="0.2">
      <c r="A9" s="383"/>
      <c r="B9" s="384"/>
      <c r="C9" s="385"/>
      <c r="D9" s="385"/>
      <c r="E9" s="385"/>
      <c r="F9" s="385"/>
      <c r="G9" s="385"/>
      <c r="H9" s="385"/>
      <c r="I9" s="385"/>
      <c r="J9" s="385"/>
      <c r="K9" s="385"/>
      <c r="L9" s="385"/>
      <c r="M9" s="385"/>
      <c r="N9" s="385"/>
      <c r="O9" s="385"/>
      <c r="P9" s="385"/>
      <c r="Q9" s="385"/>
      <c r="R9" s="385"/>
      <c r="S9" s="385"/>
      <c r="T9" s="385"/>
      <c r="U9" s="385"/>
      <c r="V9" s="385"/>
      <c r="W9" s="385"/>
      <c r="X9" s="385"/>
      <c r="Y9" s="385"/>
      <c r="Z9" s="385"/>
    </row>
    <row r="10" spans="1:26" x14ac:dyDescent="0.2">
      <c r="A10" s="386" t="s">
        <v>355</v>
      </c>
      <c r="B10" s="387">
        <f>SUM('SP15'!C10:Z10)</f>
        <v>0</v>
      </c>
    </row>
    <row r="11" spans="1:26" x14ac:dyDescent="0.2">
      <c r="A11" s="386" t="s">
        <v>355</v>
      </c>
      <c r="B11" s="387">
        <f t="shared" ref="B11:B19" si="0">SUM(C11:Z11)</f>
        <v>0</v>
      </c>
      <c r="C11" s="388"/>
      <c r="D11" s="388"/>
      <c r="E11" s="388"/>
      <c r="F11" s="388"/>
      <c r="G11" s="388"/>
      <c r="H11" s="388"/>
      <c r="I11" s="388"/>
      <c r="J11" s="388"/>
      <c r="K11" s="388"/>
      <c r="L11" s="388"/>
      <c r="M11" s="388"/>
      <c r="N11" s="388"/>
      <c r="O11" s="388"/>
      <c r="P11" s="388"/>
      <c r="Q11" s="388"/>
      <c r="R11" s="388"/>
      <c r="S11" s="388"/>
      <c r="T11" s="388"/>
      <c r="U11" s="388"/>
      <c r="V11" s="388"/>
      <c r="W11" s="388"/>
      <c r="X11" s="388"/>
      <c r="Y11" s="388"/>
      <c r="Z11" s="388"/>
    </row>
    <row r="12" spans="1:26" x14ac:dyDescent="0.2">
      <c r="A12" s="386" t="s">
        <v>355</v>
      </c>
      <c r="B12" s="387">
        <f t="shared" si="0"/>
        <v>0</v>
      </c>
      <c r="C12" s="388"/>
      <c r="D12" s="388"/>
      <c r="E12" s="388"/>
      <c r="F12" s="388"/>
      <c r="G12" s="388"/>
      <c r="H12" s="388"/>
      <c r="I12" s="388"/>
      <c r="J12" s="388"/>
      <c r="K12" s="388"/>
      <c r="L12" s="388"/>
      <c r="M12" s="388"/>
      <c r="N12" s="388"/>
      <c r="O12" s="388"/>
      <c r="P12" s="388"/>
      <c r="Q12" s="388"/>
      <c r="R12" s="388"/>
      <c r="S12" s="388"/>
      <c r="T12" s="388"/>
      <c r="U12" s="388"/>
      <c r="V12" s="388"/>
      <c r="W12" s="388"/>
      <c r="X12" s="388"/>
      <c r="Y12" s="388"/>
      <c r="Z12" s="388"/>
    </row>
    <row r="13" spans="1:26" x14ac:dyDescent="0.2">
      <c r="A13" s="386" t="s">
        <v>355</v>
      </c>
      <c r="B13" s="387">
        <f t="shared" si="0"/>
        <v>0</v>
      </c>
      <c r="C13" s="388"/>
      <c r="D13" s="388"/>
      <c r="E13" s="388"/>
      <c r="F13" s="388"/>
      <c r="G13" s="388"/>
      <c r="H13" s="388"/>
      <c r="I13" s="388"/>
      <c r="J13" s="388"/>
      <c r="K13" s="388"/>
      <c r="L13" s="388"/>
      <c r="M13" s="388"/>
      <c r="N13" s="388"/>
      <c r="O13" s="388"/>
      <c r="P13" s="388"/>
      <c r="Q13" s="388"/>
      <c r="R13" s="388"/>
      <c r="S13" s="388"/>
      <c r="T13" s="388"/>
      <c r="U13" s="388"/>
      <c r="V13" s="388"/>
      <c r="W13" s="388"/>
      <c r="X13" s="388"/>
      <c r="Y13" s="388"/>
      <c r="Z13" s="388"/>
    </row>
    <row r="14" spans="1:26" x14ac:dyDescent="0.2">
      <c r="A14" s="386" t="s">
        <v>355</v>
      </c>
      <c r="B14" s="387">
        <f t="shared" si="0"/>
        <v>0</v>
      </c>
      <c r="C14" s="388"/>
      <c r="D14" s="388"/>
      <c r="E14" s="388"/>
      <c r="F14" s="388"/>
      <c r="G14" s="388"/>
      <c r="H14" s="388"/>
      <c r="I14" s="388"/>
      <c r="J14" s="388"/>
      <c r="K14" s="388"/>
      <c r="L14" s="388"/>
      <c r="M14" s="388"/>
      <c r="N14" s="388"/>
      <c r="O14" s="388"/>
      <c r="P14" s="388"/>
      <c r="Q14" s="388"/>
      <c r="R14" s="388"/>
      <c r="S14" s="388"/>
      <c r="T14" s="388"/>
      <c r="U14" s="388"/>
      <c r="V14" s="388"/>
      <c r="W14" s="388"/>
      <c r="X14" s="388"/>
      <c r="Y14" s="388"/>
      <c r="Z14" s="388"/>
    </row>
    <row r="15" spans="1:26" x14ac:dyDescent="0.2">
      <c r="A15" s="386" t="s">
        <v>355</v>
      </c>
      <c r="B15" s="387">
        <f t="shared" si="0"/>
        <v>0</v>
      </c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388"/>
      <c r="O15" s="388"/>
      <c r="P15" s="388"/>
      <c r="Q15" s="388"/>
      <c r="R15" s="388"/>
      <c r="S15" s="388"/>
      <c r="T15" s="388"/>
      <c r="U15" s="388"/>
      <c r="V15" s="388"/>
      <c r="W15" s="388"/>
      <c r="X15" s="388"/>
      <c r="Y15" s="388"/>
      <c r="Z15" s="388"/>
    </row>
    <row r="16" spans="1:26" x14ac:dyDescent="0.2">
      <c r="A16" s="386" t="s">
        <v>355</v>
      </c>
      <c r="B16" s="387">
        <f t="shared" si="0"/>
        <v>0</v>
      </c>
      <c r="C16" s="388"/>
      <c r="D16" s="388"/>
      <c r="E16" s="388"/>
      <c r="F16" s="388"/>
      <c r="G16" s="388"/>
      <c r="H16" s="388"/>
      <c r="I16" s="388"/>
      <c r="J16" s="388"/>
      <c r="K16" s="388"/>
      <c r="L16" s="388"/>
      <c r="M16" s="388"/>
      <c r="N16" s="388"/>
      <c r="O16" s="388"/>
      <c r="P16" s="388"/>
      <c r="Q16" s="388"/>
      <c r="R16" s="388"/>
      <c r="S16" s="388"/>
      <c r="T16" s="388"/>
      <c r="U16" s="388"/>
      <c r="V16" s="388"/>
      <c r="W16" s="388"/>
      <c r="X16" s="388"/>
      <c r="Y16" s="388"/>
      <c r="Z16" s="388"/>
    </row>
    <row r="17" spans="1:26" x14ac:dyDescent="0.2">
      <c r="A17" s="386" t="s">
        <v>355</v>
      </c>
      <c r="B17" s="387">
        <f t="shared" si="0"/>
        <v>0</v>
      </c>
      <c r="C17" s="388"/>
      <c r="D17" s="388"/>
      <c r="E17" s="388"/>
      <c r="F17" s="388"/>
      <c r="G17" s="388"/>
      <c r="H17" s="388"/>
      <c r="I17" s="388"/>
      <c r="J17" s="388"/>
      <c r="K17" s="388"/>
      <c r="L17" s="388"/>
      <c r="M17" s="388"/>
      <c r="N17" s="388"/>
      <c r="O17" s="388"/>
      <c r="P17" s="388"/>
      <c r="Q17" s="388"/>
      <c r="R17" s="388"/>
      <c r="S17" s="388"/>
      <c r="T17" s="388"/>
      <c r="U17" s="388"/>
      <c r="V17" s="388"/>
      <c r="W17" s="388"/>
      <c r="X17" s="388"/>
      <c r="Y17" s="388"/>
      <c r="Z17" s="388"/>
    </row>
    <row r="18" spans="1:26" x14ac:dyDescent="0.2">
      <c r="A18" s="386" t="s">
        <v>355</v>
      </c>
      <c r="B18" s="387">
        <f t="shared" si="0"/>
        <v>0</v>
      </c>
      <c r="C18" s="388"/>
      <c r="D18" s="388"/>
      <c r="E18" s="388"/>
      <c r="F18" s="388"/>
      <c r="G18" s="388"/>
      <c r="H18" s="388"/>
      <c r="I18" s="388"/>
      <c r="J18" s="388"/>
      <c r="K18" s="388"/>
      <c r="L18" s="388"/>
      <c r="M18" s="388"/>
      <c r="N18" s="388"/>
      <c r="O18" s="388"/>
      <c r="P18" s="388"/>
      <c r="Q18" s="388"/>
      <c r="R18" s="388"/>
      <c r="S18" s="388"/>
      <c r="T18" s="388"/>
      <c r="U18" s="388"/>
      <c r="V18" s="388"/>
      <c r="W18" s="388"/>
      <c r="X18" s="388"/>
      <c r="Y18" s="388"/>
      <c r="Z18" s="388"/>
    </row>
    <row r="19" spans="1:26" x14ac:dyDescent="0.2">
      <c r="A19" s="386" t="s">
        <v>355</v>
      </c>
      <c r="B19" s="387">
        <f t="shared" si="0"/>
        <v>0</v>
      </c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388"/>
      <c r="Y19" s="388"/>
      <c r="Z19" s="388"/>
    </row>
    <row r="20" spans="1:26" x14ac:dyDescent="0.2">
      <c r="A20" s="383"/>
      <c r="B20" s="384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5"/>
    </row>
    <row r="21" spans="1:26" x14ac:dyDescent="0.2">
      <c r="A21" s="386" t="s">
        <v>356</v>
      </c>
      <c r="B21" s="387">
        <f t="shared" ref="B21:B30" si="1">SUM(C21:Z21)</f>
        <v>-6022.8700000000008</v>
      </c>
      <c r="C21" s="389">
        <f>EES_Load!C25</f>
        <v>-287.11</v>
      </c>
      <c r="D21" s="389">
        <f>EES_Load!D25</f>
        <v>-275.62</v>
      </c>
      <c r="E21" s="389">
        <f>EES_Load!E25</f>
        <v>-264.99</v>
      </c>
      <c r="F21" s="389">
        <f>EES_Load!F25</f>
        <v>-265.54000000000002</v>
      </c>
      <c r="G21" s="389">
        <f>EES_Load!G25</f>
        <v>-283.89999999999998</v>
      </c>
      <c r="H21" s="389">
        <f>EES_Load!H25</f>
        <v>-324.38</v>
      </c>
      <c r="I21" s="389">
        <f>EES_Load!I25</f>
        <v>-143.74</v>
      </c>
      <c r="J21" s="389">
        <f>EES_Load!J25</f>
        <v>-182.78999999999996</v>
      </c>
      <c r="K21" s="389">
        <f>EES_Load!K25</f>
        <v>-215.55999999999995</v>
      </c>
      <c r="L21" s="389">
        <f>EES_Load!L25</f>
        <v>-246.77999999999997</v>
      </c>
      <c r="M21" s="389">
        <f>EES_Load!M25</f>
        <v>-261.59000000000003</v>
      </c>
      <c r="N21" s="389">
        <f>EES_Load!N25</f>
        <v>-268.34000000000003</v>
      </c>
      <c r="O21" s="389">
        <f>EES_Load!O25</f>
        <v>-285.07000000000005</v>
      </c>
      <c r="P21" s="389">
        <f>EES_Load!P25</f>
        <v>-291.41999999999996</v>
      </c>
      <c r="Q21" s="389">
        <f>EES_Load!Q25</f>
        <v>-283.52</v>
      </c>
      <c r="R21" s="389">
        <f>EES_Load!R25</f>
        <v>-271.94000000000005</v>
      </c>
      <c r="S21" s="389">
        <f>EES_Load!S25</f>
        <v>-257.89</v>
      </c>
      <c r="T21" s="389">
        <f>EES_Load!T25</f>
        <v>-236.82000000000005</v>
      </c>
      <c r="U21" s="389">
        <f>EES_Load!U25</f>
        <v>-214.5</v>
      </c>
      <c r="V21" s="389">
        <f>EES_Load!V25</f>
        <v>-182.94000000000005</v>
      </c>
      <c r="W21" s="389">
        <f>EES_Load!W25</f>
        <v>-174.14999999999998</v>
      </c>
      <c r="X21" s="389">
        <f>EES_Load!X25</f>
        <v>-147.34000000000003</v>
      </c>
      <c r="Y21" s="389">
        <f>EES_Load!Y25</f>
        <v>-344.22</v>
      </c>
      <c r="Z21" s="389">
        <f>EES_Load!Z25</f>
        <v>-312.72000000000003</v>
      </c>
    </row>
    <row r="22" spans="1:26" ht="15.75" x14ac:dyDescent="0.25">
      <c r="A22" s="386" t="s">
        <v>357</v>
      </c>
      <c r="B22" s="387">
        <f t="shared" si="1"/>
        <v>0</v>
      </c>
      <c r="C22" s="324"/>
      <c r="D22" s="326"/>
      <c r="E22" s="326"/>
      <c r="F22" s="326"/>
      <c r="G22" s="326"/>
      <c r="H22" s="390"/>
      <c r="I22" s="326"/>
      <c r="J22" s="326"/>
      <c r="K22" s="326"/>
      <c r="L22" s="326"/>
      <c r="M22" s="325"/>
      <c r="N22" s="325"/>
      <c r="O22" s="325"/>
      <c r="P22" s="325"/>
      <c r="Q22" s="325"/>
      <c r="R22" s="326"/>
      <c r="S22" s="326"/>
      <c r="T22" s="326"/>
      <c r="U22" s="326"/>
      <c r="V22" s="326"/>
      <c r="W22" s="326"/>
      <c r="X22" s="326"/>
      <c r="Y22" s="324"/>
      <c r="Z22" s="340"/>
    </row>
    <row r="23" spans="1:26" x14ac:dyDescent="0.2">
      <c r="A23" s="386" t="s">
        <v>358</v>
      </c>
      <c r="B23" s="387">
        <f t="shared" si="1"/>
        <v>0</v>
      </c>
      <c r="C23" s="385"/>
      <c r="D23" s="385"/>
      <c r="E23" s="385"/>
      <c r="F23" s="385"/>
      <c r="G23" s="385"/>
      <c r="H23" s="385"/>
      <c r="I23" s="385"/>
      <c r="J23" s="385"/>
      <c r="K23" s="385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  <c r="X23" s="385"/>
      <c r="Y23" s="385"/>
      <c r="Z23" s="385"/>
    </row>
    <row r="24" spans="1:26" x14ac:dyDescent="0.2">
      <c r="A24" s="386" t="s">
        <v>359</v>
      </c>
      <c r="B24" s="387">
        <f t="shared" si="1"/>
        <v>0</v>
      </c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5"/>
    </row>
    <row r="25" spans="1:26" x14ac:dyDescent="0.2">
      <c r="A25" s="386" t="s">
        <v>360</v>
      </c>
      <c r="B25" s="387">
        <f t="shared" si="1"/>
        <v>0</v>
      </c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5"/>
    </row>
    <row r="26" spans="1:26" x14ac:dyDescent="0.2">
      <c r="A26" s="386" t="s">
        <v>361</v>
      </c>
      <c r="B26" s="387">
        <f t="shared" si="1"/>
        <v>0</v>
      </c>
      <c r="C26" s="385"/>
      <c r="D26" s="385"/>
      <c r="E26" s="385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5"/>
    </row>
    <row r="27" spans="1:26" x14ac:dyDescent="0.2">
      <c r="A27" s="386" t="s">
        <v>362</v>
      </c>
      <c r="B27" s="387">
        <f t="shared" si="1"/>
        <v>0</v>
      </c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5"/>
    </row>
    <row r="28" spans="1:26" x14ac:dyDescent="0.2">
      <c r="A28" s="386" t="s">
        <v>363</v>
      </c>
      <c r="B28" s="387">
        <f t="shared" si="1"/>
        <v>0</v>
      </c>
      <c r="C28" s="385"/>
      <c r="D28" s="385"/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5"/>
    </row>
    <row r="29" spans="1:26" x14ac:dyDescent="0.2">
      <c r="A29" s="386" t="s">
        <v>364</v>
      </c>
      <c r="B29" s="387">
        <f t="shared" si="1"/>
        <v>0</v>
      </c>
      <c r="C29" s="385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5"/>
    </row>
    <row r="30" spans="1:26" x14ac:dyDescent="0.2">
      <c r="A30" s="386" t="s">
        <v>365</v>
      </c>
      <c r="B30" s="387">
        <f t="shared" si="1"/>
        <v>0</v>
      </c>
      <c r="C30" s="385"/>
      <c r="D30" s="385"/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5"/>
    </row>
    <row r="31" spans="1:26" x14ac:dyDescent="0.2">
      <c r="A31" s="383"/>
      <c r="B31" s="384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5"/>
    </row>
    <row r="32" spans="1:26" x14ac:dyDescent="0.2">
      <c r="A32" s="386" t="s">
        <v>17</v>
      </c>
      <c r="B32" s="387">
        <f>SUM(C32:Z32)</f>
        <v>0</v>
      </c>
      <c r="C32" s="385">
        <f>MEGA!B135</f>
        <v>0</v>
      </c>
      <c r="D32" s="385">
        <f>MEGA!C135</f>
        <v>0</v>
      </c>
      <c r="E32" s="385">
        <f>MEGA!D135</f>
        <v>0</v>
      </c>
      <c r="F32" s="385">
        <f>MEGA!E135</f>
        <v>0</v>
      </c>
      <c r="G32" s="385">
        <f>MEGA!F135</f>
        <v>0</v>
      </c>
      <c r="H32" s="385">
        <f>MEGA!G135</f>
        <v>0</v>
      </c>
      <c r="I32" s="385">
        <f>MEGA!H135</f>
        <v>0</v>
      </c>
      <c r="J32" s="385">
        <f>MEGA!I135</f>
        <v>0</v>
      </c>
      <c r="K32" s="385">
        <f>MEGA!J135</f>
        <v>0</v>
      </c>
      <c r="L32" s="385">
        <f>MEGA!K135</f>
        <v>0</v>
      </c>
      <c r="M32" s="385">
        <f>MEGA!L135</f>
        <v>0</v>
      </c>
      <c r="N32" s="385">
        <f>MEGA!M135</f>
        <v>0</v>
      </c>
      <c r="O32" s="385">
        <f>MEGA!N135</f>
        <v>0</v>
      </c>
      <c r="P32" s="385">
        <f>MEGA!O135</f>
        <v>0</v>
      </c>
      <c r="Q32" s="385">
        <f>MEGA!P135</f>
        <v>0</v>
      </c>
      <c r="R32" s="385">
        <f>MEGA!Q135</f>
        <v>0</v>
      </c>
      <c r="S32" s="385">
        <f>MEGA!R135</f>
        <v>0</v>
      </c>
      <c r="T32" s="385">
        <f>MEGA!S135</f>
        <v>0</v>
      </c>
      <c r="U32" s="385">
        <f>MEGA!T135</f>
        <v>0</v>
      </c>
      <c r="V32" s="385">
        <f>MEGA!U135</f>
        <v>0</v>
      </c>
      <c r="W32" s="385">
        <f>MEGA!V135</f>
        <v>0</v>
      </c>
      <c r="X32" s="385">
        <f>MEGA!W135</f>
        <v>0</v>
      </c>
      <c r="Y32" s="385">
        <f>MEGA!X135</f>
        <v>0</v>
      </c>
      <c r="Z32" s="385">
        <f>MEGA!Y135</f>
        <v>0</v>
      </c>
    </row>
    <row r="33" spans="1:26" x14ac:dyDescent="0.2">
      <c r="A33" s="386" t="s">
        <v>16</v>
      </c>
      <c r="B33" s="387">
        <f>SUM(C33:Z33)</f>
        <v>0</v>
      </c>
      <c r="C33" s="385">
        <f>PNM!B135</f>
        <v>0</v>
      </c>
      <c r="D33" s="385">
        <f>PNM!C135</f>
        <v>0</v>
      </c>
      <c r="E33" s="385">
        <f>PNM!D135</f>
        <v>0</v>
      </c>
      <c r="F33" s="385">
        <f>PNM!E135</f>
        <v>0</v>
      </c>
      <c r="G33" s="385">
        <f>PNM!F135</f>
        <v>0</v>
      </c>
      <c r="H33" s="385">
        <f>PNM!G135</f>
        <v>0</v>
      </c>
      <c r="I33" s="385">
        <f>PNM!H135</f>
        <v>0</v>
      </c>
      <c r="J33" s="385">
        <f>PNM!I135</f>
        <v>0</v>
      </c>
      <c r="K33" s="385">
        <f>PNM!J135</f>
        <v>0</v>
      </c>
      <c r="L33" s="385">
        <f>PNM!K135</f>
        <v>0</v>
      </c>
      <c r="M33" s="385">
        <f>PNM!L135</f>
        <v>0</v>
      </c>
      <c r="N33" s="385">
        <f>PNM!M135</f>
        <v>0</v>
      </c>
      <c r="O33" s="385">
        <f>PNM!N135</f>
        <v>0</v>
      </c>
      <c r="P33" s="385">
        <f>PNM!O135</f>
        <v>0</v>
      </c>
      <c r="Q33" s="385">
        <f>PNM!P135</f>
        <v>0</v>
      </c>
      <c r="R33" s="385">
        <f>PNM!Q135</f>
        <v>0</v>
      </c>
      <c r="S33" s="385">
        <f>PNM!R135</f>
        <v>0</v>
      </c>
      <c r="T33" s="385">
        <f>PNM!S135</f>
        <v>0</v>
      </c>
      <c r="U33" s="385">
        <f>PNM!T135</f>
        <v>0</v>
      </c>
      <c r="V33" s="385">
        <f>PNM!U135</f>
        <v>0</v>
      </c>
      <c r="W33" s="385">
        <f>PNM!V135</f>
        <v>0</v>
      </c>
      <c r="X33" s="385">
        <f>PNM!W135</f>
        <v>0</v>
      </c>
      <c r="Y33" s="385">
        <f>PNM!X135</f>
        <v>0</v>
      </c>
      <c r="Z33" s="385">
        <f>PNM!Y135</f>
        <v>0</v>
      </c>
    </row>
    <row r="34" spans="1:26" x14ac:dyDescent="0.2">
      <c r="A34" s="386" t="s">
        <v>366</v>
      </c>
      <c r="B34" s="387">
        <f>SUM(C34:Z34)</f>
        <v>0</v>
      </c>
      <c r="C34" s="385"/>
      <c r="D34" s="385"/>
      <c r="E34" s="385"/>
      <c r="F34" s="385"/>
      <c r="G34" s="385"/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  <c r="X34" s="385"/>
      <c r="Y34" s="385"/>
      <c r="Z34" s="385"/>
    </row>
    <row r="35" spans="1:26" x14ac:dyDescent="0.2">
      <c r="A35" s="386" t="s">
        <v>367</v>
      </c>
      <c r="B35" s="387">
        <f>SUM(C35:Z35)</f>
        <v>0</v>
      </c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</row>
    <row r="36" spans="1:26" x14ac:dyDescent="0.2">
      <c r="A36" s="386" t="s">
        <v>368</v>
      </c>
      <c r="B36" s="387">
        <f>SUM(C36:Z36)</f>
        <v>0</v>
      </c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</row>
    <row r="37" spans="1:26" x14ac:dyDescent="0.2">
      <c r="A37" s="383"/>
      <c r="B37" s="387"/>
      <c r="C37" s="385"/>
      <c r="D37" s="385"/>
      <c r="E37" s="385"/>
      <c r="F37" s="385"/>
      <c r="G37" s="385"/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5"/>
    </row>
    <row r="38" spans="1:26" x14ac:dyDescent="0.2">
      <c r="A38" s="386" t="s">
        <v>369</v>
      </c>
      <c r="B38" s="387">
        <f>SUM(C38:Z38)</f>
        <v>0</v>
      </c>
      <c r="C38" s="385"/>
      <c r="D38" s="385"/>
      <c r="E38" s="385"/>
      <c r="F38" s="385"/>
      <c r="G38" s="385"/>
      <c r="H38" s="385"/>
      <c r="I38" s="385"/>
      <c r="J38" s="385"/>
      <c r="K38" s="385"/>
      <c r="L38" s="385"/>
      <c r="M38" s="385"/>
      <c r="N38" s="385"/>
      <c r="O38" s="385"/>
      <c r="P38" s="385"/>
      <c r="Q38" s="385"/>
      <c r="R38" s="385"/>
      <c r="S38" s="385"/>
      <c r="T38" s="385"/>
      <c r="U38" s="385"/>
      <c r="V38" s="385"/>
      <c r="W38" s="385"/>
      <c r="X38" s="385"/>
      <c r="Y38" s="385"/>
      <c r="Z38" s="385"/>
    </row>
    <row r="39" spans="1:26" x14ac:dyDescent="0.2">
      <c r="A39" s="386" t="s">
        <v>370</v>
      </c>
      <c r="B39" s="387">
        <f>SUM(C39:Z39)</f>
        <v>0</v>
      </c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  <c r="W39" s="385"/>
      <c r="X39" s="385"/>
      <c r="Y39" s="385"/>
      <c r="Z39" s="385"/>
    </row>
    <row r="40" spans="1:26" x14ac:dyDescent="0.2">
      <c r="A40" s="383"/>
      <c r="B40" s="384"/>
      <c r="C40" s="385"/>
      <c r="D40" s="385"/>
      <c r="E40" s="385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  <c r="X40" s="385"/>
      <c r="Y40" s="385"/>
      <c r="Z40" s="385"/>
    </row>
    <row r="41" spans="1:26" x14ac:dyDescent="0.2">
      <c r="A41" s="391"/>
      <c r="B41" s="392">
        <f t="shared" ref="B41:B72" si="2">SUM(C41:Z41)</f>
        <v>0</v>
      </c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  <c r="Y41" s="393"/>
      <c r="Z41" s="393"/>
    </row>
    <row r="42" spans="1:26" x14ac:dyDescent="0.2">
      <c r="A42" s="391"/>
      <c r="B42" s="392">
        <f t="shared" si="2"/>
        <v>0</v>
      </c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</row>
    <row r="43" spans="1:26" x14ac:dyDescent="0.2">
      <c r="A43" s="394"/>
      <c r="B43" s="393">
        <f t="shared" si="2"/>
        <v>0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  <c r="Y43" s="393"/>
      <c r="Z43" s="393"/>
    </row>
    <row r="44" spans="1:26" x14ac:dyDescent="0.2">
      <c r="A44" s="394"/>
      <c r="B44" s="393">
        <f t="shared" si="2"/>
        <v>0</v>
      </c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</row>
    <row r="45" spans="1:26" x14ac:dyDescent="0.2">
      <c r="A45" s="391"/>
      <c r="B45" s="392">
        <f t="shared" si="2"/>
        <v>0</v>
      </c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  <c r="Y45" s="393"/>
      <c r="Z45" s="393"/>
    </row>
    <row r="46" spans="1:26" x14ac:dyDescent="0.2">
      <c r="A46" s="9"/>
      <c r="B46" s="392">
        <f t="shared" si="2"/>
        <v>0</v>
      </c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</row>
    <row r="47" spans="1:26" x14ac:dyDescent="0.2">
      <c r="A47" s="394"/>
      <c r="B47" s="393">
        <f t="shared" si="2"/>
        <v>0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  <c r="Y47" s="393"/>
      <c r="Z47" s="393"/>
    </row>
    <row r="48" spans="1:26" x14ac:dyDescent="0.2">
      <c r="A48" s="391"/>
      <c r="B48" s="392">
        <f t="shared" si="2"/>
        <v>0</v>
      </c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</row>
    <row r="49" spans="1:26" x14ac:dyDescent="0.2">
      <c r="A49" s="391"/>
      <c r="B49" s="392">
        <f t="shared" si="2"/>
        <v>0</v>
      </c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</row>
    <row r="50" spans="1:26" x14ac:dyDescent="0.2">
      <c r="A50" s="9"/>
      <c r="B50" s="392">
        <f t="shared" si="2"/>
        <v>0</v>
      </c>
      <c r="C50" s="393"/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</row>
    <row r="51" spans="1:26" x14ac:dyDescent="0.2">
      <c r="A51" s="395"/>
      <c r="B51" s="393">
        <f t="shared" si="2"/>
        <v>0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</row>
    <row r="52" spans="1:26" x14ac:dyDescent="0.2">
      <c r="A52" s="395"/>
      <c r="B52" s="393">
        <f t="shared" si="2"/>
        <v>0</v>
      </c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</row>
    <row r="53" spans="1:26" x14ac:dyDescent="0.2">
      <c r="A53" s="395"/>
      <c r="B53" s="393">
        <f t="shared" si="2"/>
        <v>0</v>
      </c>
      <c r="C53" s="393"/>
      <c r="D53" s="393"/>
      <c r="E53" s="393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</row>
    <row r="54" spans="1:26" x14ac:dyDescent="0.2">
      <c r="A54" s="9"/>
      <c r="B54" s="392">
        <f t="shared" si="2"/>
        <v>0</v>
      </c>
      <c r="C54" s="393"/>
      <c r="D54" s="393"/>
      <c r="E54" s="393"/>
      <c r="F54" s="393"/>
      <c r="G54" s="393"/>
      <c r="H54" s="393"/>
      <c r="I54" s="393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</row>
    <row r="55" spans="1:26" x14ac:dyDescent="0.2">
      <c r="A55" s="9"/>
      <c r="B55" s="392">
        <f t="shared" si="2"/>
        <v>0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</row>
    <row r="56" spans="1:26" x14ac:dyDescent="0.2">
      <c r="A56" s="9"/>
      <c r="B56" s="392">
        <f t="shared" si="2"/>
        <v>0</v>
      </c>
      <c r="C56" s="393"/>
      <c r="D56" s="393"/>
      <c r="E56" s="393"/>
      <c r="F56" s="393"/>
      <c r="G56" s="393"/>
      <c r="H56" s="393"/>
      <c r="I56" s="393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</row>
    <row r="57" spans="1:26" x14ac:dyDescent="0.2">
      <c r="A57" s="9"/>
      <c r="B57" s="392">
        <f t="shared" si="2"/>
        <v>0</v>
      </c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</row>
    <row r="58" spans="1:26" x14ac:dyDescent="0.2">
      <c r="A58" s="9"/>
      <c r="B58" s="392">
        <f t="shared" si="2"/>
        <v>0</v>
      </c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</row>
    <row r="59" spans="1:26" x14ac:dyDescent="0.2">
      <c r="A59" s="9"/>
      <c r="B59" s="392">
        <f t="shared" si="2"/>
        <v>0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</row>
    <row r="60" spans="1:26" x14ac:dyDescent="0.2">
      <c r="A60" s="9"/>
      <c r="B60" s="392">
        <f t="shared" si="2"/>
        <v>0</v>
      </c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</row>
    <row r="61" spans="1:26" x14ac:dyDescent="0.2">
      <c r="A61" s="9"/>
      <c r="B61" s="393">
        <f t="shared" si="2"/>
        <v>0</v>
      </c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</row>
    <row r="62" spans="1:26" x14ac:dyDescent="0.2">
      <c r="A62" s="9"/>
      <c r="B62" s="393">
        <f t="shared" si="2"/>
        <v>0</v>
      </c>
      <c r="C62" s="393"/>
      <c r="D62" s="393"/>
      <c r="E62" s="393"/>
      <c r="F62" s="393"/>
      <c r="G62" s="393"/>
      <c r="H62" s="393"/>
      <c r="I62" s="393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</row>
    <row r="63" spans="1:26" x14ac:dyDescent="0.2">
      <c r="A63" s="395"/>
      <c r="B63" s="393">
        <f t="shared" si="2"/>
        <v>0</v>
      </c>
      <c r="C63" s="393"/>
      <c r="D63" s="393"/>
      <c r="E63" s="393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393"/>
    </row>
    <row r="64" spans="1:26" x14ac:dyDescent="0.2">
      <c r="A64" s="9"/>
      <c r="B64" s="393">
        <f t="shared" si="2"/>
        <v>0</v>
      </c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393"/>
    </row>
    <row r="65" spans="1:26" x14ac:dyDescent="0.2">
      <c r="A65" s="9"/>
      <c r="B65" s="393">
        <f t="shared" si="2"/>
        <v>0</v>
      </c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393"/>
    </row>
    <row r="66" spans="1:26" x14ac:dyDescent="0.2">
      <c r="A66" s="395"/>
      <c r="B66" s="393">
        <f t="shared" si="2"/>
        <v>0</v>
      </c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</row>
    <row r="67" spans="1:26" x14ac:dyDescent="0.2">
      <c r="A67" s="395"/>
      <c r="B67" s="393">
        <f t="shared" si="2"/>
        <v>0</v>
      </c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</row>
    <row r="68" spans="1:26" x14ac:dyDescent="0.2">
      <c r="A68" s="395"/>
      <c r="B68" s="393">
        <f t="shared" si="2"/>
        <v>0</v>
      </c>
      <c r="C68" s="393"/>
      <c r="D68" s="393"/>
      <c r="E68" s="393"/>
      <c r="F68" s="393"/>
      <c r="G68" s="393"/>
      <c r="H68" s="393"/>
      <c r="I68" s="393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  <c r="Y68" s="393"/>
      <c r="Z68" s="393"/>
    </row>
    <row r="69" spans="1:26" x14ac:dyDescent="0.2">
      <c r="A69" s="395"/>
      <c r="B69" s="393">
        <f t="shared" si="2"/>
        <v>0</v>
      </c>
      <c r="C69" s="393"/>
      <c r="D69" s="393"/>
      <c r="E69" s="393"/>
      <c r="F69" s="393"/>
      <c r="G69" s="393"/>
      <c r="H69" s="393"/>
      <c r="I69" s="393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393"/>
    </row>
    <row r="70" spans="1:26" x14ac:dyDescent="0.2">
      <c r="A70" s="395"/>
      <c r="B70" s="393">
        <f t="shared" si="2"/>
        <v>0</v>
      </c>
      <c r="C70" s="393"/>
      <c r="D70" s="393"/>
      <c r="E70" s="393"/>
      <c r="F70" s="393"/>
      <c r="G70" s="393"/>
      <c r="H70" s="393"/>
      <c r="I70" s="393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393"/>
    </row>
    <row r="71" spans="1:26" x14ac:dyDescent="0.2">
      <c r="A71" s="395"/>
      <c r="B71" s="393">
        <f t="shared" si="2"/>
        <v>0</v>
      </c>
      <c r="C71" s="393"/>
      <c r="D71" s="393"/>
      <c r="E71" s="393"/>
      <c r="F71" s="393"/>
      <c r="G71" s="393"/>
      <c r="H71" s="393"/>
      <c r="I71" s="393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393"/>
    </row>
    <row r="72" spans="1:26" x14ac:dyDescent="0.2">
      <c r="A72" s="395"/>
      <c r="B72" s="393">
        <f t="shared" si="2"/>
        <v>0</v>
      </c>
      <c r="C72" s="393"/>
      <c r="D72" s="393"/>
      <c r="E72" s="393"/>
      <c r="F72" s="393"/>
      <c r="G72" s="393"/>
      <c r="H72" s="393"/>
      <c r="I72" s="393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393"/>
    </row>
    <row r="73" spans="1:26" x14ac:dyDescent="0.2">
      <c r="A73" s="395"/>
      <c r="B73" s="393">
        <f t="shared" ref="B73:B104" si="3">SUM(C73:Z73)</f>
        <v>0</v>
      </c>
      <c r="C73" s="393"/>
      <c r="D73" s="393"/>
      <c r="E73" s="393"/>
      <c r="F73" s="393"/>
      <c r="G73" s="393"/>
      <c r="H73" s="393"/>
      <c r="I73" s="393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393"/>
    </row>
    <row r="74" spans="1:26" x14ac:dyDescent="0.2">
      <c r="A74" s="395"/>
      <c r="B74" s="393">
        <f t="shared" si="3"/>
        <v>0</v>
      </c>
      <c r="C74" s="393"/>
      <c r="D74" s="393"/>
      <c r="E74" s="393"/>
      <c r="F74" s="393"/>
      <c r="G74" s="393"/>
      <c r="H74" s="393"/>
      <c r="I74" s="393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393"/>
    </row>
    <row r="75" spans="1:26" x14ac:dyDescent="0.2">
      <c r="A75" s="395"/>
      <c r="B75" s="393">
        <f t="shared" si="3"/>
        <v>0</v>
      </c>
      <c r="C75" s="393"/>
      <c r="D75" s="393"/>
      <c r="E75" s="393"/>
      <c r="F75" s="393"/>
      <c r="G75" s="393"/>
      <c r="H75" s="393"/>
      <c r="I75" s="393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393"/>
    </row>
    <row r="76" spans="1:26" x14ac:dyDescent="0.2">
      <c r="A76" s="395"/>
      <c r="B76" s="393">
        <f t="shared" si="3"/>
        <v>0</v>
      </c>
      <c r="C76" s="393"/>
      <c r="D76" s="393"/>
      <c r="E76" s="393"/>
      <c r="F76" s="393"/>
      <c r="G76" s="393"/>
      <c r="H76" s="393"/>
      <c r="I76" s="393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393"/>
    </row>
    <row r="77" spans="1:26" x14ac:dyDescent="0.2">
      <c r="A77" s="395"/>
      <c r="B77" s="393">
        <f t="shared" si="3"/>
        <v>0</v>
      </c>
      <c r="C77" s="393"/>
      <c r="D77" s="393"/>
      <c r="E77" s="393"/>
      <c r="F77" s="393"/>
      <c r="G77" s="393"/>
      <c r="H77" s="393"/>
      <c r="I77" s="393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393"/>
    </row>
    <row r="78" spans="1:26" x14ac:dyDescent="0.2">
      <c r="A78" s="395"/>
      <c r="B78" s="393">
        <f t="shared" si="3"/>
        <v>0</v>
      </c>
      <c r="C78" s="393"/>
      <c r="D78" s="393"/>
      <c r="E78" s="393"/>
      <c r="F78" s="393"/>
      <c r="G78" s="393"/>
      <c r="H78" s="393"/>
      <c r="I78" s="393"/>
      <c r="J78" s="393"/>
      <c r="K78" s="393"/>
      <c r="L78" s="393"/>
      <c r="M78" s="393"/>
      <c r="N78" s="393"/>
      <c r="O78" s="393"/>
      <c r="P78" s="393"/>
      <c r="Q78" s="393"/>
      <c r="R78" s="393"/>
      <c r="S78" s="393"/>
      <c r="T78" s="393"/>
      <c r="U78" s="393"/>
      <c r="V78" s="393"/>
      <c r="W78" s="393"/>
      <c r="X78" s="393"/>
      <c r="Y78" s="393"/>
      <c r="Z78" s="393"/>
    </row>
    <row r="79" spans="1:26" x14ac:dyDescent="0.2">
      <c r="A79" s="395"/>
      <c r="B79" s="393">
        <f t="shared" si="3"/>
        <v>0</v>
      </c>
      <c r="C79" s="393"/>
      <c r="D79" s="393"/>
      <c r="E79" s="393"/>
      <c r="F79" s="393"/>
      <c r="G79" s="393"/>
      <c r="H79" s="393"/>
      <c r="I79" s="393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  <c r="Y79" s="393"/>
      <c r="Z79" s="393"/>
    </row>
    <row r="80" spans="1:26" x14ac:dyDescent="0.2">
      <c r="A80" s="395"/>
      <c r="B80" s="393">
        <f t="shared" si="3"/>
        <v>0</v>
      </c>
      <c r="C80" s="393"/>
      <c r="D80" s="393"/>
      <c r="E80" s="393"/>
      <c r="F80" s="393"/>
      <c r="G80" s="393"/>
      <c r="H80" s="393"/>
      <c r="I80" s="393"/>
      <c r="J80" s="393"/>
      <c r="K80" s="393"/>
      <c r="L80" s="393"/>
      <c r="M80" s="393"/>
      <c r="N80" s="393"/>
      <c r="O80" s="393"/>
      <c r="P80" s="393"/>
      <c r="Q80" s="393"/>
      <c r="R80" s="393"/>
      <c r="S80" s="393"/>
      <c r="T80" s="393"/>
      <c r="U80" s="393"/>
      <c r="V80" s="393"/>
      <c r="W80" s="393"/>
      <c r="X80" s="393"/>
      <c r="Y80" s="393"/>
      <c r="Z80" s="393"/>
    </row>
    <row r="81" spans="1:26" x14ac:dyDescent="0.2">
      <c r="A81" s="395"/>
      <c r="B81" s="393">
        <f t="shared" si="3"/>
        <v>0</v>
      </c>
      <c r="C81" s="393"/>
      <c r="D81" s="393"/>
      <c r="E81" s="393"/>
      <c r="F81" s="393"/>
      <c r="G81" s="393"/>
      <c r="H81" s="393"/>
      <c r="I81" s="393"/>
      <c r="J81" s="393"/>
      <c r="K81" s="393"/>
      <c r="L81" s="393"/>
      <c r="M81" s="393"/>
      <c r="N81" s="393"/>
      <c r="O81" s="393"/>
      <c r="P81" s="393"/>
      <c r="Q81" s="393"/>
      <c r="R81" s="393"/>
      <c r="S81" s="393"/>
      <c r="T81" s="393"/>
      <c r="U81" s="393"/>
      <c r="V81" s="393"/>
      <c r="W81" s="393"/>
      <c r="X81" s="393"/>
      <c r="Y81" s="393"/>
      <c r="Z81" s="393"/>
    </row>
    <row r="82" spans="1:26" x14ac:dyDescent="0.2">
      <c r="A82" s="395"/>
      <c r="B82" s="393">
        <f t="shared" si="3"/>
        <v>0</v>
      </c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93"/>
      <c r="V82" s="393"/>
      <c r="W82" s="393"/>
      <c r="X82" s="393"/>
      <c r="Y82" s="393"/>
      <c r="Z82" s="393"/>
    </row>
    <row r="83" spans="1:26" x14ac:dyDescent="0.2">
      <c r="A83" s="395"/>
      <c r="B83" s="393">
        <f t="shared" si="3"/>
        <v>0</v>
      </c>
      <c r="C83" s="393"/>
      <c r="D83" s="393"/>
      <c r="E83" s="393"/>
      <c r="F83" s="393"/>
      <c r="G83" s="393"/>
      <c r="H83" s="393"/>
      <c r="I83" s="393"/>
      <c r="J83" s="393"/>
      <c r="K83" s="393"/>
      <c r="L83" s="393"/>
      <c r="M83" s="393"/>
      <c r="N83" s="393"/>
      <c r="O83" s="393"/>
      <c r="P83" s="393"/>
      <c r="Q83" s="393"/>
      <c r="R83" s="393"/>
      <c r="S83" s="393"/>
      <c r="T83" s="393"/>
      <c r="U83" s="393"/>
      <c r="V83" s="393"/>
      <c r="W83" s="393"/>
      <c r="X83" s="393"/>
      <c r="Y83" s="393"/>
      <c r="Z83" s="393"/>
    </row>
    <row r="84" spans="1:26" x14ac:dyDescent="0.2">
      <c r="A84" s="395"/>
      <c r="B84" s="393">
        <f t="shared" si="3"/>
        <v>0</v>
      </c>
      <c r="C84" s="393"/>
      <c r="D84" s="393"/>
      <c r="E84" s="393"/>
      <c r="F84" s="393"/>
      <c r="G84" s="393"/>
      <c r="H84" s="393"/>
      <c r="I84" s="393"/>
      <c r="J84" s="393"/>
      <c r="K84" s="393"/>
      <c r="L84" s="393"/>
      <c r="M84" s="393"/>
      <c r="N84" s="393"/>
      <c r="O84" s="393"/>
      <c r="P84" s="393"/>
      <c r="Q84" s="393"/>
      <c r="R84" s="393"/>
      <c r="S84" s="393"/>
      <c r="T84" s="393"/>
      <c r="U84" s="393"/>
      <c r="V84" s="393"/>
      <c r="W84" s="393"/>
      <c r="X84" s="393"/>
      <c r="Y84" s="393"/>
      <c r="Z84" s="393"/>
    </row>
    <row r="85" spans="1:26" x14ac:dyDescent="0.2">
      <c r="A85" s="395"/>
      <c r="B85" s="393">
        <f t="shared" si="3"/>
        <v>0</v>
      </c>
      <c r="C85" s="393"/>
      <c r="D85" s="393"/>
      <c r="E85" s="393"/>
      <c r="F85" s="393"/>
      <c r="G85" s="393"/>
      <c r="H85" s="393"/>
      <c r="I85" s="393"/>
      <c r="J85" s="393"/>
      <c r="K85" s="393"/>
      <c r="L85" s="393"/>
      <c r="M85" s="393"/>
      <c r="N85" s="393"/>
      <c r="O85" s="393"/>
      <c r="P85" s="393"/>
      <c r="Q85" s="393"/>
      <c r="R85" s="393"/>
      <c r="S85" s="393"/>
      <c r="T85" s="393"/>
      <c r="U85" s="393"/>
      <c r="V85" s="393"/>
      <c r="W85" s="393"/>
      <c r="X85" s="393"/>
      <c r="Y85" s="393"/>
      <c r="Z85" s="393"/>
    </row>
    <row r="86" spans="1:26" x14ac:dyDescent="0.2">
      <c r="A86" s="395"/>
      <c r="B86" s="393">
        <f t="shared" si="3"/>
        <v>0</v>
      </c>
      <c r="C86" s="393"/>
      <c r="D86" s="393"/>
      <c r="E86" s="393"/>
      <c r="F86" s="393"/>
      <c r="G86" s="393"/>
      <c r="H86" s="393"/>
      <c r="I86" s="393"/>
      <c r="J86" s="393"/>
      <c r="K86" s="393"/>
      <c r="L86" s="393"/>
      <c r="M86" s="393"/>
      <c r="N86" s="393"/>
      <c r="O86" s="393"/>
      <c r="P86" s="393"/>
      <c r="Q86" s="393"/>
      <c r="R86" s="393"/>
      <c r="S86" s="393"/>
      <c r="T86" s="393"/>
      <c r="U86" s="393"/>
      <c r="V86" s="393"/>
      <c r="W86" s="393"/>
      <c r="X86" s="393"/>
      <c r="Y86" s="393"/>
      <c r="Z86" s="393"/>
    </row>
    <row r="87" spans="1:26" x14ac:dyDescent="0.2">
      <c r="A87" s="395"/>
      <c r="B87" s="393">
        <f t="shared" si="3"/>
        <v>0</v>
      </c>
      <c r="C87" s="393"/>
      <c r="D87" s="393"/>
      <c r="E87" s="393"/>
      <c r="F87" s="393"/>
      <c r="G87" s="393"/>
      <c r="H87" s="393"/>
      <c r="I87" s="393"/>
      <c r="J87" s="393"/>
      <c r="K87" s="393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3"/>
    </row>
    <row r="88" spans="1:26" x14ac:dyDescent="0.2">
      <c r="A88" s="395"/>
      <c r="B88" s="393">
        <f t="shared" si="3"/>
        <v>0</v>
      </c>
      <c r="C88" s="393"/>
      <c r="D88" s="393"/>
      <c r="E88" s="393"/>
      <c r="F88" s="393"/>
      <c r="G88" s="393"/>
      <c r="H88" s="393"/>
      <c r="I88" s="393"/>
      <c r="J88" s="393"/>
      <c r="K88" s="393"/>
      <c r="L88" s="393"/>
      <c r="M88" s="393"/>
      <c r="N88" s="393"/>
      <c r="O88" s="393"/>
      <c r="P88" s="393"/>
      <c r="Q88" s="393"/>
      <c r="R88" s="393"/>
      <c r="S88" s="393"/>
      <c r="T88" s="393"/>
      <c r="U88" s="393"/>
      <c r="V88" s="393"/>
      <c r="W88" s="393"/>
      <c r="X88" s="393"/>
      <c r="Y88" s="393"/>
      <c r="Z88" s="393"/>
    </row>
    <row r="89" spans="1:26" x14ac:dyDescent="0.2">
      <c r="A89" s="395"/>
      <c r="B89" s="393">
        <f t="shared" si="3"/>
        <v>0</v>
      </c>
      <c r="C89" s="393"/>
      <c r="D89" s="393"/>
      <c r="E89" s="393"/>
      <c r="F89" s="393"/>
      <c r="G89" s="393"/>
      <c r="H89" s="393"/>
      <c r="I89" s="393"/>
      <c r="J89" s="393"/>
      <c r="K89" s="393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3"/>
    </row>
    <row r="90" spans="1:26" x14ac:dyDescent="0.2">
      <c r="A90" s="395"/>
      <c r="B90" s="393">
        <f t="shared" si="3"/>
        <v>0</v>
      </c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3"/>
    </row>
    <row r="91" spans="1:26" x14ac:dyDescent="0.2">
      <c r="A91" s="395"/>
      <c r="B91" s="393">
        <f t="shared" si="3"/>
        <v>0</v>
      </c>
      <c r="C91" s="393"/>
      <c r="D91" s="393"/>
      <c r="E91" s="393"/>
      <c r="F91" s="393"/>
      <c r="G91" s="393"/>
      <c r="H91" s="393"/>
      <c r="I91" s="393"/>
      <c r="J91" s="393"/>
      <c r="K91" s="393"/>
      <c r="L91" s="393"/>
      <c r="M91" s="393"/>
      <c r="N91" s="393"/>
      <c r="O91" s="393"/>
      <c r="P91" s="393"/>
      <c r="Q91" s="393"/>
      <c r="R91" s="393"/>
      <c r="S91" s="393"/>
      <c r="T91" s="393"/>
      <c r="U91" s="393"/>
      <c r="V91" s="393"/>
      <c r="W91" s="393"/>
      <c r="X91" s="393"/>
      <c r="Y91" s="393"/>
      <c r="Z91" s="393"/>
    </row>
    <row r="92" spans="1:26" x14ac:dyDescent="0.2">
      <c r="A92" s="395"/>
      <c r="B92" s="393">
        <f t="shared" si="3"/>
        <v>0</v>
      </c>
      <c r="C92" s="393"/>
      <c r="D92" s="393"/>
      <c r="E92" s="393"/>
      <c r="F92" s="393"/>
      <c r="G92" s="393"/>
      <c r="H92" s="393"/>
      <c r="I92" s="393"/>
      <c r="J92" s="393"/>
      <c r="K92" s="393"/>
      <c r="L92" s="393"/>
      <c r="M92" s="393"/>
      <c r="N92" s="393"/>
      <c r="O92" s="393"/>
      <c r="P92" s="393"/>
      <c r="Q92" s="393"/>
      <c r="R92" s="393"/>
      <c r="S92" s="393"/>
      <c r="T92" s="393"/>
      <c r="U92" s="393"/>
      <c r="V92" s="393"/>
      <c r="W92" s="393"/>
      <c r="X92" s="393"/>
      <c r="Y92" s="393"/>
      <c r="Z92" s="393"/>
    </row>
    <row r="93" spans="1:26" x14ac:dyDescent="0.2">
      <c r="A93" s="395"/>
      <c r="B93" s="393">
        <f t="shared" si="3"/>
        <v>0</v>
      </c>
      <c r="C93" s="393"/>
      <c r="D93" s="393"/>
      <c r="E93" s="393"/>
      <c r="F93" s="393"/>
      <c r="G93" s="393"/>
      <c r="H93" s="393"/>
      <c r="I93" s="393"/>
      <c r="J93" s="393"/>
      <c r="K93" s="393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3"/>
    </row>
    <row r="94" spans="1:26" x14ac:dyDescent="0.2">
      <c r="A94" s="395"/>
      <c r="B94" s="393">
        <f t="shared" si="3"/>
        <v>0</v>
      </c>
      <c r="C94" s="393"/>
      <c r="D94" s="393"/>
      <c r="E94" s="393"/>
      <c r="F94" s="393"/>
      <c r="G94" s="393"/>
      <c r="H94" s="393"/>
      <c r="I94" s="393"/>
      <c r="J94" s="393"/>
      <c r="K94" s="393"/>
      <c r="L94" s="393"/>
      <c r="M94" s="393"/>
      <c r="N94" s="393"/>
      <c r="O94" s="393"/>
      <c r="P94" s="393"/>
      <c r="Q94" s="393"/>
      <c r="R94" s="393"/>
      <c r="S94" s="393"/>
      <c r="T94" s="393"/>
      <c r="U94" s="393"/>
      <c r="V94" s="393"/>
      <c r="W94" s="393"/>
      <c r="X94" s="393"/>
      <c r="Y94" s="393"/>
      <c r="Z94" s="393"/>
    </row>
    <row r="95" spans="1:26" x14ac:dyDescent="0.2">
      <c r="A95" s="395"/>
      <c r="B95" s="393">
        <f t="shared" si="3"/>
        <v>0</v>
      </c>
      <c r="C95" s="393"/>
      <c r="D95" s="393"/>
      <c r="E95" s="393"/>
      <c r="F95" s="393"/>
      <c r="G95" s="393"/>
      <c r="H95" s="393"/>
      <c r="I95" s="393"/>
      <c r="J95" s="393"/>
      <c r="K95" s="393"/>
      <c r="L95" s="393"/>
      <c r="M95" s="393"/>
      <c r="N95" s="393"/>
      <c r="O95" s="393"/>
      <c r="P95" s="393"/>
      <c r="Q95" s="393"/>
      <c r="R95" s="393"/>
      <c r="S95" s="393"/>
      <c r="T95" s="393"/>
      <c r="U95" s="393"/>
      <c r="V95" s="393"/>
      <c r="W95" s="393"/>
      <c r="X95" s="393"/>
      <c r="Y95" s="393"/>
      <c r="Z95" s="393"/>
    </row>
    <row r="96" spans="1:26" x14ac:dyDescent="0.2">
      <c r="A96" s="395"/>
      <c r="B96" s="393">
        <f t="shared" si="3"/>
        <v>0</v>
      </c>
      <c r="C96" s="393"/>
      <c r="D96" s="393"/>
      <c r="E96" s="393"/>
      <c r="F96" s="393"/>
      <c r="G96" s="393"/>
      <c r="H96" s="393"/>
      <c r="I96" s="393"/>
      <c r="J96" s="393"/>
      <c r="K96" s="393"/>
      <c r="L96" s="393"/>
      <c r="M96" s="393"/>
      <c r="N96" s="393"/>
      <c r="O96" s="393"/>
      <c r="P96" s="393"/>
      <c r="Q96" s="393"/>
      <c r="R96" s="393"/>
      <c r="S96" s="393"/>
      <c r="T96" s="393"/>
      <c r="U96" s="393"/>
      <c r="V96" s="393"/>
      <c r="W96" s="393"/>
      <c r="X96" s="393"/>
      <c r="Y96" s="393"/>
      <c r="Z96" s="393"/>
    </row>
    <row r="97" spans="1:27" x14ac:dyDescent="0.2">
      <c r="A97" s="395"/>
      <c r="B97" s="393">
        <f t="shared" si="3"/>
        <v>0</v>
      </c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93"/>
      <c r="V97" s="393"/>
      <c r="W97" s="393"/>
      <c r="X97" s="393"/>
      <c r="Y97" s="393"/>
      <c r="Z97" s="393"/>
    </row>
    <row r="98" spans="1:27" x14ac:dyDescent="0.2">
      <c r="A98" s="395"/>
      <c r="B98" s="393">
        <f t="shared" si="3"/>
        <v>0</v>
      </c>
      <c r="C98" s="393"/>
      <c r="D98" s="393"/>
      <c r="E98" s="393"/>
      <c r="F98" s="393"/>
      <c r="G98" s="393"/>
      <c r="H98" s="393"/>
      <c r="I98" s="393"/>
      <c r="J98" s="393"/>
      <c r="K98" s="393"/>
      <c r="L98" s="393"/>
      <c r="M98" s="393"/>
      <c r="N98" s="393"/>
      <c r="O98" s="393"/>
      <c r="P98" s="393"/>
      <c r="Q98" s="393"/>
      <c r="R98" s="393"/>
      <c r="S98" s="393"/>
      <c r="T98" s="393"/>
      <c r="U98" s="393"/>
      <c r="V98" s="393"/>
      <c r="W98" s="393"/>
      <c r="X98" s="393"/>
      <c r="Y98" s="393"/>
      <c r="Z98" s="393"/>
    </row>
    <row r="99" spans="1:27" x14ac:dyDescent="0.2">
      <c r="A99" s="395"/>
      <c r="B99" s="393">
        <f t="shared" si="3"/>
        <v>0</v>
      </c>
      <c r="C99" s="393"/>
      <c r="D99" s="393"/>
      <c r="E99" s="393"/>
      <c r="F99" s="393"/>
      <c r="G99" s="393"/>
      <c r="H99" s="393"/>
      <c r="I99" s="393"/>
      <c r="J99" s="393"/>
      <c r="K99" s="393"/>
      <c r="L99" s="393"/>
      <c r="M99" s="393"/>
      <c r="N99" s="393"/>
      <c r="O99" s="393"/>
      <c r="P99" s="393"/>
      <c r="Q99" s="393"/>
      <c r="R99" s="393"/>
      <c r="S99" s="393"/>
      <c r="T99" s="393"/>
      <c r="U99" s="393"/>
      <c r="V99" s="393"/>
      <c r="W99" s="393"/>
      <c r="X99" s="393"/>
      <c r="Y99" s="393"/>
      <c r="Z99" s="393"/>
    </row>
    <row r="100" spans="1:27" x14ac:dyDescent="0.2">
      <c r="A100" s="395"/>
      <c r="B100" s="393">
        <f t="shared" si="3"/>
        <v>0</v>
      </c>
      <c r="C100" s="393"/>
      <c r="D100" s="393"/>
      <c r="E100" s="393"/>
      <c r="F100" s="393"/>
      <c r="G100" s="393"/>
      <c r="H100" s="393"/>
      <c r="I100" s="393"/>
      <c r="J100" s="393"/>
      <c r="K100" s="393"/>
      <c r="L100" s="393"/>
      <c r="M100" s="393"/>
      <c r="N100" s="393"/>
      <c r="O100" s="393"/>
      <c r="P100" s="393"/>
      <c r="Q100" s="393"/>
      <c r="R100" s="393"/>
      <c r="S100" s="393"/>
      <c r="T100" s="393"/>
      <c r="U100" s="393"/>
      <c r="V100" s="393"/>
      <c r="W100" s="393"/>
      <c r="X100" s="393"/>
      <c r="Y100" s="393"/>
      <c r="Z100" s="393"/>
    </row>
    <row r="101" spans="1:27" x14ac:dyDescent="0.2">
      <c r="A101" t="s">
        <v>371</v>
      </c>
      <c r="B101" s="387">
        <f t="shared" si="3"/>
        <v>0</v>
      </c>
      <c r="C101" s="301">
        <v>0</v>
      </c>
      <c r="D101" s="301">
        <v>0</v>
      </c>
      <c r="E101" s="301">
        <v>0</v>
      </c>
      <c r="F101" s="301">
        <v>0</v>
      </c>
      <c r="G101" s="301">
        <v>0</v>
      </c>
      <c r="H101" s="301">
        <v>0</v>
      </c>
      <c r="I101" s="301">
        <v>0</v>
      </c>
      <c r="J101" s="301">
        <v>0</v>
      </c>
      <c r="K101" s="301">
        <v>0</v>
      </c>
      <c r="L101" s="301">
        <v>0</v>
      </c>
      <c r="M101" s="301">
        <v>0</v>
      </c>
      <c r="N101" s="301">
        <v>0</v>
      </c>
      <c r="O101" s="301">
        <v>0</v>
      </c>
      <c r="P101" s="301">
        <v>0</v>
      </c>
      <c r="Q101" s="301">
        <v>0</v>
      </c>
      <c r="R101" s="301">
        <v>0</v>
      </c>
      <c r="S101" s="301">
        <v>0</v>
      </c>
      <c r="T101" s="301">
        <v>0</v>
      </c>
      <c r="U101" s="301">
        <v>0</v>
      </c>
      <c r="V101" s="301">
        <v>0</v>
      </c>
      <c r="W101" s="301">
        <v>0</v>
      </c>
      <c r="X101" s="301">
        <v>0</v>
      </c>
      <c r="Y101" s="301">
        <v>0</v>
      </c>
      <c r="Z101" s="301">
        <v>0</v>
      </c>
    </row>
    <row r="102" spans="1:27" x14ac:dyDescent="0.2">
      <c r="A102" t="s">
        <v>372</v>
      </c>
      <c r="B102" s="387">
        <f t="shared" si="3"/>
        <v>0</v>
      </c>
      <c r="C102" s="301">
        <v>0</v>
      </c>
      <c r="D102" s="301">
        <v>0</v>
      </c>
      <c r="E102" s="301">
        <v>0</v>
      </c>
      <c r="F102" s="301">
        <v>0</v>
      </c>
      <c r="G102" s="301">
        <v>0</v>
      </c>
      <c r="H102" s="301">
        <v>0</v>
      </c>
      <c r="I102" s="301">
        <v>0</v>
      </c>
      <c r="J102" s="301">
        <v>0</v>
      </c>
      <c r="K102" s="301">
        <v>0</v>
      </c>
      <c r="L102" s="301">
        <v>0</v>
      </c>
      <c r="M102" s="301">
        <v>0</v>
      </c>
      <c r="N102" s="301">
        <v>0</v>
      </c>
      <c r="O102" s="301">
        <v>0</v>
      </c>
      <c r="P102" s="301">
        <v>0</v>
      </c>
      <c r="Q102" s="301">
        <v>0</v>
      </c>
      <c r="R102" s="301">
        <v>0</v>
      </c>
      <c r="S102" s="301">
        <v>0</v>
      </c>
      <c r="T102" s="301">
        <v>0</v>
      </c>
      <c r="U102" s="301">
        <v>0</v>
      </c>
      <c r="V102" s="301">
        <v>0</v>
      </c>
      <c r="W102" s="301">
        <v>0</v>
      </c>
      <c r="X102" s="301">
        <v>0</v>
      </c>
      <c r="Y102" s="301">
        <v>0</v>
      </c>
      <c r="Z102" s="301">
        <v>0</v>
      </c>
      <c r="AA102" t="s">
        <v>373</v>
      </c>
    </row>
    <row r="103" spans="1:27" x14ac:dyDescent="0.2">
      <c r="A103" t="s">
        <v>374</v>
      </c>
      <c r="B103" s="387">
        <f t="shared" si="3"/>
        <v>0</v>
      </c>
      <c r="C103" s="301">
        <v>0</v>
      </c>
      <c r="D103" s="301">
        <v>0</v>
      </c>
      <c r="E103" s="301">
        <v>0</v>
      </c>
      <c r="F103" s="301">
        <v>0</v>
      </c>
      <c r="G103" s="301">
        <v>0</v>
      </c>
      <c r="H103" s="301">
        <v>0</v>
      </c>
      <c r="I103" s="301">
        <v>0</v>
      </c>
      <c r="J103" s="301">
        <v>0</v>
      </c>
      <c r="K103" s="301">
        <v>0</v>
      </c>
      <c r="L103" s="301">
        <v>0</v>
      </c>
      <c r="M103" s="301">
        <v>0</v>
      </c>
      <c r="N103" s="301">
        <v>0</v>
      </c>
      <c r="O103" s="301">
        <v>0</v>
      </c>
      <c r="P103" s="301">
        <v>0</v>
      </c>
      <c r="Q103" s="301">
        <v>0</v>
      </c>
      <c r="R103" s="301">
        <v>0</v>
      </c>
      <c r="S103" s="301">
        <v>0</v>
      </c>
      <c r="T103" s="301">
        <v>0</v>
      </c>
      <c r="U103" s="301">
        <v>0</v>
      </c>
      <c r="V103" s="301">
        <v>0</v>
      </c>
      <c r="W103" s="301">
        <v>0</v>
      </c>
      <c r="X103" s="301">
        <v>0</v>
      </c>
      <c r="Y103" s="301">
        <v>0</v>
      </c>
      <c r="Z103" s="301">
        <v>0</v>
      </c>
    </row>
    <row r="104" spans="1:27" x14ac:dyDescent="0.2">
      <c r="A104" t="s">
        <v>375</v>
      </c>
      <c r="B104" s="387">
        <f t="shared" si="3"/>
        <v>0</v>
      </c>
      <c r="C104" s="301">
        <v>0</v>
      </c>
      <c r="D104" s="301">
        <v>0</v>
      </c>
      <c r="E104" s="301">
        <v>0</v>
      </c>
      <c r="F104" s="301">
        <v>0</v>
      </c>
      <c r="G104" s="301">
        <v>0</v>
      </c>
      <c r="H104" s="301">
        <v>0</v>
      </c>
      <c r="I104" s="301">
        <v>0</v>
      </c>
      <c r="J104" s="301">
        <v>0</v>
      </c>
      <c r="K104" s="301">
        <v>0</v>
      </c>
      <c r="L104" s="301">
        <v>0</v>
      </c>
      <c r="M104" s="301">
        <v>0</v>
      </c>
      <c r="N104" s="301">
        <v>0</v>
      </c>
      <c r="O104" s="301">
        <v>0</v>
      </c>
      <c r="P104" s="301">
        <v>0</v>
      </c>
      <c r="Q104" s="301">
        <v>0</v>
      </c>
      <c r="R104" s="301">
        <v>0</v>
      </c>
      <c r="S104" s="301">
        <v>0</v>
      </c>
      <c r="T104" s="301">
        <v>0</v>
      </c>
      <c r="U104" s="301">
        <v>0</v>
      </c>
      <c r="V104" s="301">
        <v>0</v>
      </c>
      <c r="W104" s="301">
        <v>0</v>
      </c>
      <c r="X104" s="301">
        <v>0</v>
      </c>
      <c r="Y104" s="301">
        <v>0</v>
      </c>
      <c r="Z104" s="301">
        <v>0</v>
      </c>
    </row>
    <row r="105" spans="1:27" x14ac:dyDescent="0.2">
      <c r="A105" t="s">
        <v>376</v>
      </c>
      <c r="B105" s="387">
        <f>SUM(C105:Z105)</f>
        <v>0</v>
      </c>
      <c r="C105" s="301">
        <v>0</v>
      </c>
      <c r="D105" s="301">
        <v>0</v>
      </c>
      <c r="E105" s="301">
        <v>0</v>
      </c>
      <c r="F105" s="301">
        <v>0</v>
      </c>
      <c r="G105" s="301">
        <v>0</v>
      </c>
      <c r="H105" s="301">
        <v>0</v>
      </c>
      <c r="I105" s="301">
        <v>0</v>
      </c>
      <c r="J105" s="301">
        <v>0</v>
      </c>
      <c r="K105" s="301">
        <v>0</v>
      </c>
      <c r="L105" s="301">
        <v>0</v>
      </c>
      <c r="M105" s="301">
        <v>0</v>
      </c>
      <c r="N105" s="301">
        <v>0</v>
      </c>
      <c r="O105" s="301">
        <v>0</v>
      </c>
      <c r="P105" s="301">
        <v>0</v>
      </c>
      <c r="Q105" s="301">
        <v>0</v>
      </c>
      <c r="R105" s="301">
        <v>0</v>
      </c>
      <c r="S105" s="301">
        <v>0</v>
      </c>
      <c r="T105" s="301">
        <v>0</v>
      </c>
      <c r="U105" s="301">
        <v>0</v>
      </c>
      <c r="V105" s="301">
        <v>0</v>
      </c>
      <c r="W105" s="301">
        <v>0</v>
      </c>
      <c r="X105" s="301">
        <v>0</v>
      </c>
      <c r="Y105" s="301">
        <v>0</v>
      </c>
      <c r="Z105" s="301">
        <v>0</v>
      </c>
    </row>
    <row r="106" spans="1:27" x14ac:dyDescent="0.2">
      <c r="A106" t="s">
        <v>377</v>
      </c>
      <c r="B106" s="387">
        <f>SUM(C106:Z106)</f>
        <v>0</v>
      </c>
      <c r="C106" s="301">
        <v>0</v>
      </c>
      <c r="D106" s="301">
        <v>0</v>
      </c>
      <c r="E106" s="301">
        <v>0</v>
      </c>
      <c r="F106" s="301">
        <v>0</v>
      </c>
      <c r="G106" s="301">
        <v>0</v>
      </c>
      <c r="H106" s="301">
        <v>0</v>
      </c>
      <c r="I106" s="301">
        <v>0</v>
      </c>
      <c r="J106" s="301">
        <v>0</v>
      </c>
      <c r="K106" s="301">
        <v>0</v>
      </c>
      <c r="L106" s="301">
        <v>0</v>
      </c>
      <c r="M106" s="301">
        <v>0</v>
      </c>
      <c r="N106" s="301">
        <v>0</v>
      </c>
      <c r="O106" s="301">
        <v>0</v>
      </c>
      <c r="P106" s="301">
        <v>0</v>
      </c>
      <c r="Q106" s="301">
        <v>0</v>
      </c>
      <c r="R106" s="301">
        <v>0</v>
      </c>
      <c r="S106" s="301">
        <v>0</v>
      </c>
      <c r="T106" s="301">
        <v>0</v>
      </c>
      <c r="U106" s="301">
        <v>0</v>
      </c>
      <c r="V106" s="301">
        <v>0</v>
      </c>
      <c r="W106" s="301">
        <v>0</v>
      </c>
      <c r="X106" s="301">
        <v>0</v>
      </c>
      <c r="Y106" s="301">
        <v>0</v>
      </c>
      <c r="Z106" s="301">
        <v>0</v>
      </c>
    </row>
    <row r="107" spans="1:27" x14ac:dyDescent="0.2">
      <c r="A107" t="s">
        <v>377</v>
      </c>
      <c r="B107" s="387">
        <f>SUM(C107:Z107)</f>
        <v>0</v>
      </c>
      <c r="C107" s="301">
        <v>0</v>
      </c>
      <c r="D107" s="301">
        <v>0</v>
      </c>
      <c r="E107" s="301">
        <v>0</v>
      </c>
      <c r="F107" s="301">
        <v>0</v>
      </c>
      <c r="G107" s="301">
        <v>0</v>
      </c>
      <c r="H107" s="301">
        <v>0</v>
      </c>
      <c r="I107" s="301">
        <v>0</v>
      </c>
      <c r="J107" s="301">
        <v>0</v>
      </c>
      <c r="K107" s="301">
        <v>0</v>
      </c>
      <c r="L107" s="301">
        <v>0</v>
      </c>
      <c r="M107" s="301">
        <v>0</v>
      </c>
      <c r="N107" s="301">
        <v>0</v>
      </c>
      <c r="O107" s="301">
        <v>0</v>
      </c>
      <c r="P107" s="301">
        <v>0</v>
      </c>
      <c r="Q107" s="301">
        <v>0</v>
      </c>
      <c r="R107" s="301">
        <v>0</v>
      </c>
      <c r="S107" s="301">
        <v>0</v>
      </c>
      <c r="T107" s="301">
        <v>0</v>
      </c>
      <c r="U107" s="301">
        <v>0</v>
      </c>
      <c r="V107" s="301">
        <v>0</v>
      </c>
      <c r="W107" s="301">
        <v>0</v>
      </c>
      <c r="X107" s="301">
        <v>0</v>
      </c>
      <c r="Y107" s="301">
        <v>0</v>
      </c>
      <c r="Z107" s="301">
        <v>0</v>
      </c>
    </row>
    <row r="108" spans="1:27" x14ac:dyDescent="0.2">
      <c r="B108" s="387"/>
      <c r="C108" s="387"/>
      <c r="D108" s="387"/>
      <c r="E108" s="387"/>
      <c r="F108" s="387"/>
      <c r="G108" s="387"/>
      <c r="H108" s="387"/>
      <c r="I108" s="387"/>
      <c r="J108" s="387"/>
      <c r="K108" s="387"/>
      <c r="L108" s="387"/>
      <c r="M108" s="387"/>
      <c r="N108" s="387"/>
      <c r="O108" s="387"/>
      <c r="P108" s="387"/>
      <c r="Q108" s="387"/>
      <c r="R108" s="387"/>
      <c r="S108" s="387"/>
      <c r="T108" s="387"/>
      <c r="U108" s="387"/>
      <c r="V108" s="387"/>
      <c r="W108" s="387"/>
      <c r="X108" s="387"/>
      <c r="Y108" s="387"/>
      <c r="Z108" s="387"/>
    </row>
    <row r="109" spans="1:27" x14ac:dyDescent="0.2">
      <c r="A109" s="1" t="s">
        <v>378</v>
      </c>
      <c r="B109" s="396">
        <f>SUM(B4:B88)</f>
        <v>-182.8700000000008</v>
      </c>
      <c r="C109" s="396">
        <f t="shared" ref="C109:Z109" si="4">SUM(C4:C108)</f>
        <v>2.8899999999999864</v>
      </c>
      <c r="D109" s="396">
        <f t="shared" si="4"/>
        <v>14.379999999999995</v>
      </c>
      <c r="E109" s="396">
        <f t="shared" si="4"/>
        <v>25.009999999999991</v>
      </c>
      <c r="F109" s="396">
        <f t="shared" si="4"/>
        <v>24.45999999999998</v>
      </c>
      <c r="G109" s="396">
        <f t="shared" si="4"/>
        <v>6.1000000000000227</v>
      </c>
      <c r="H109" s="396">
        <f t="shared" si="4"/>
        <v>-34.379999999999995</v>
      </c>
      <c r="I109" s="396">
        <f t="shared" si="4"/>
        <v>76.259999999999991</v>
      </c>
      <c r="J109" s="396">
        <f t="shared" si="4"/>
        <v>37.210000000000036</v>
      </c>
      <c r="K109" s="396">
        <f t="shared" si="4"/>
        <v>4.4400000000000546</v>
      </c>
      <c r="L109" s="396">
        <f t="shared" si="4"/>
        <v>-26.779999999999973</v>
      </c>
      <c r="M109" s="396">
        <f t="shared" si="4"/>
        <v>-41.590000000000032</v>
      </c>
      <c r="N109" s="396">
        <f t="shared" si="4"/>
        <v>-48.340000000000032</v>
      </c>
      <c r="O109" s="396">
        <f t="shared" si="4"/>
        <v>-65.07000000000005</v>
      </c>
      <c r="P109" s="396">
        <f t="shared" si="4"/>
        <v>-71.419999999999959</v>
      </c>
      <c r="Q109" s="396">
        <f t="shared" si="4"/>
        <v>-63.519999999999982</v>
      </c>
      <c r="R109" s="396">
        <f t="shared" si="4"/>
        <v>-51.940000000000055</v>
      </c>
      <c r="S109" s="396">
        <f t="shared" si="4"/>
        <v>-37.889999999999986</v>
      </c>
      <c r="T109" s="396">
        <f t="shared" si="4"/>
        <v>-16.82000000000005</v>
      </c>
      <c r="U109" s="396">
        <f t="shared" si="4"/>
        <v>5.5</v>
      </c>
      <c r="V109" s="396">
        <f t="shared" si="4"/>
        <v>37.059999999999945</v>
      </c>
      <c r="W109" s="396">
        <f t="shared" si="4"/>
        <v>45.850000000000023</v>
      </c>
      <c r="X109" s="396">
        <f t="shared" si="4"/>
        <v>72.659999999999968</v>
      </c>
      <c r="Y109" s="396">
        <f t="shared" si="4"/>
        <v>-54.220000000000027</v>
      </c>
      <c r="Z109" s="396">
        <f t="shared" si="4"/>
        <v>-22.720000000000027</v>
      </c>
    </row>
    <row r="111" spans="1:27" x14ac:dyDescent="0.2">
      <c r="B111" s="1"/>
    </row>
    <row r="114" spans="3:26" x14ac:dyDescent="0.2"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  <c r="L114">
        <v>10</v>
      </c>
      <c r="M114">
        <v>11</v>
      </c>
      <c r="N114">
        <v>12</v>
      </c>
      <c r="O114">
        <v>13</v>
      </c>
      <c r="P114">
        <v>14</v>
      </c>
      <c r="Q114">
        <v>15</v>
      </c>
      <c r="R114">
        <v>16</v>
      </c>
      <c r="S114">
        <v>17</v>
      </c>
      <c r="T114">
        <v>18</v>
      </c>
      <c r="U114">
        <v>19</v>
      </c>
      <c r="V114">
        <v>20</v>
      </c>
      <c r="W114">
        <v>21</v>
      </c>
      <c r="X114">
        <v>22</v>
      </c>
      <c r="Y114">
        <v>23</v>
      </c>
      <c r="Z114">
        <v>24</v>
      </c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3:AF154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3" spans="1:32" x14ac:dyDescent="0.2">
      <c r="A3" s="397" t="s">
        <v>379</v>
      </c>
      <c r="B3" s="397" t="s">
        <v>380</v>
      </c>
      <c r="C3" s="397" t="s">
        <v>381</v>
      </c>
      <c r="D3" s="397" t="s">
        <v>382</v>
      </c>
      <c r="E3" s="386" t="s">
        <v>350</v>
      </c>
      <c r="F3" s="397" t="s">
        <v>383</v>
      </c>
      <c r="G3" s="397" t="s">
        <v>384</v>
      </c>
      <c r="H3" s="397" t="s">
        <v>385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398">
        <v>37117.342361111114</v>
      </c>
      <c r="B4" s="399">
        <v>37118</v>
      </c>
      <c r="C4" s="399">
        <v>37118</v>
      </c>
      <c r="D4" s="399">
        <v>37118</v>
      </c>
      <c r="E4" t="s">
        <v>386</v>
      </c>
      <c r="F4">
        <v>730011</v>
      </c>
      <c r="G4">
        <v>1</v>
      </c>
      <c r="H4">
        <v>3769224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0</v>
      </c>
      <c r="AF4">
        <v>0</v>
      </c>
    </row>
    <row r="5" spans="1:32" x14ac:dyDescent="0.2">
      <c r="A5" s="398">
        <v>37117.351388888892</v>
      </c>
      <c r="B5" s="399">
        <v>37118</v>
      </c>
      <c r="C5" s="399">
        <v>37118</v>
      </c>
      <c r="D5" s="399">
        <v>37118</v>
      </c>
      <c r="E5" t="s">
        <v>386</v>
      </c>
      <c r="F5">
        <v>730125</v>
      </c>
      <c r="G5">
        <v>1</v>
      </c>
      <c r="H5">
        <v>3769414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0</v>
      </c>
      <c r="AF5">
        <v>0</v>
      </c>
    </row>
    <row r="6" spans="1:32" x14ac:dyDescent="0.2">
      <c r="A6" s="398">
        <v>37117.334722222222</v>
      </c>
      <c r="B6" s="399">
        <v>37118</v>
      </c>
      <c r="C6" s="399">
        <v>37118</v>
      </c>
      <c r="D6" s="399">
        <v>37118</v>
      </c>
      <c r="E6" t="s">
        <v>387</v>
      </c>
      <c r="F6">
        <v>729873</v>
      </c>
      <c r="G6">
        <v>1</v>
      </c>
      <c r="H6">
        <v>3768984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-25</v>
      </c>
      <c r="P6">
        <v>-25</v>
      </c>
      <c r="Q6">
        <v>-25</v>
      </c>
      <c r="R6">
        <v>-25</v>
      </c>
      <c r="S6">
        <v>-25</v>
      </c>
      <c r="T6">
        <v>-25</v>
      </c>
      <c r="U6">
        <v>-25</v>
      </c>
      <c r="V6">
        <v>-25</v>
      </c>
      <c r="W6">
        <v>-25</v>
      </c>
      <c r="X6">
        <v>-25</v>
      </c>
      <c r="Y6">
        <v>-25</v>
      </c>
      <c r="Z6">
        <v>-25</v>
      </c>
      <c r="AA6">
        <v>-25</v>
      </c>
      <c r="AB6">
        <v>-25</v>
      </c>
      <c r="AC6">
        <v>-25</v>
      </c>
      <c r="AD6">
        <v>-25</v>
      </c>
      <c r="AE6">
        <v>0</v>
      </c>
      <c r="AF6">
        <v>0</v>
      </c>
    </row>
    <row r="7" spans="1:32" x14ac:dyDescent="0.2">
      <c r="A7" s="398">
        <v>37117.336805555555</v>
      </c>
      <c r="B7" s="399">
        <v>37118</v>
      </c>
      <c r="C7" s="399">
        <v>37118</v>
      </c>
      <c r="D7" s="399">
        <v>37118</v>
      </c>
      <c r="E7" t="s">
        <v>388</v>
      </c>
      <c r="F7">
        <v>729915</v>
      </c>
      <c r="G7">
        <v>1</v>
      </c>
      <c r="H7">
        <v>3769056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-25</v>
      </c>
      <c r="P7">
        <v>-25</v>
      </c>
      <c r="Q7">
        <v>-25</v>
      </c>
      <c r="R7">
        <v>-25</v>
      </c>
      <c r="S7">
        <v>-25</v>
      </c>
      <c r="T7">
        <v>-25</v>
      </c>
      <c r="U7">
        <v>-25</v>
      </c>
      <c r="V7">
        <v>-25</v>
      </c>
      <c r="W7">
        <v>-25</v>
      </c>
      <c r="X7">
        <v>-25</v>
      </c>
      <c r="Y7">
        <v>-25</v>
      </c>
      <c r="Z7">
        <v>-25</v>
      </c>
      <c r="AA7">
        <v>-25</v>
      </c>
      <c r="AB7">
        <v>-25</v>
      </c>
      <c r="AC7">
        <v>-25</v>
      </c>
      <c r="AD7">
        <v>-25</v>
      </c>
      <c r="AE7">
        <v>0</v>
      </c>
      <c r="AF7">
        <v>0</v>
      </c>
    </row>
    <row r="8" spans="1:32" x14ac:dyDescent="0.2">
      <c r="A8" s="398">
        <v>37117.334722222222</v>
      </c>
      <c r="B8" s="399">
        <v>37118</v>
      </c>
      <c r="C8" s="399">
        <v>37118</v>
      </c>
      <c r="D8" s="399">
        <v>37118</v>
      </c>
      <c r="E8" t="s">
        <v>388</v>
      </c>
      <c r="F8">
        <v>729877</v>
      </c>
      <c r="G8">
        <v>1</v>
      </c>
      <c r="H8">
        <v>3768991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25</v>
      </c>
      <c r="AF8">
        <v>25</v>
      </c>
    </row>
    <row r="9" spans="1:32" x14ac:dyDescent="0.2">
      <c r="A9" s="398">
        <v>37117.34097222222</v>
      </c>
      <c r="B9" s="399">
        <v>37118</v>
      </c>
      <c r="C9" s="399">
        <v>37118</v>
      </c>
      <c r="D9" s="399">
        <v>37118</v>
      </c>
      <c r="E9" t="s">
        <v>388</v>
      </c>
      <c r="F9">
        <v>729996</v>
      </c>
      <c r="G9">
        <v>1</v>
      </c>
      <c r="H9">
        <v>3769198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25</v>
      </c>
      <c r="AF9">
        <v>25</v>
      </c>
    </row>
    <row r="10" spans="1:32" x14ac:dyDescent="0.2">
      <c r="A10" s="398">
        <v>37117.343055555553</v>
      </c>
      <c r="B10" s="399">
        <v>37118</v>
      </c>
      <c r="C10" s="399">
        <v>37118</v>
      </c>
      <c r="D10" s="399">
        <v>37118</v>
      </c>
      <c r="E10" t="s">
        <v>388</v>
      </c>
      <c r="F10">
        <v>730016</v>
      </c>
      <c r="G10">
        <v>1</v>
      </c>
      <c r="H10">
        <v>3769235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</v>
      </c>
      <c r="AF10">
        <v>25</v>
      </c>
    </row>
    <row r="11" spans="1:32" x14ac:dyDescent="0.2">
      <c r="A11" s="398">
        <v>37117.65347222222</v>
      </c>
      <c r="B11" s="399">
        <v>37118</v>
      </c>
      <c r="C11" s="399">
        <v>37118</v>
      </c>
      <c r="D11" s="399">
        <v>37118</v>
      </c>
      <c r="E11" t="s">
        <v>388</v>
      </c>
      <c r="F11">
        <v>730322</v>
      </c>
      <c r="G11">
        <v>1</v>
      </c>
      <c r="H11">
        <v>3769768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</v>
      </c>
      <c r="AF11">
        <v>25</v>
      </c>
    </row>
    <row r="12" spans="1:32" x14ac:dyDescent="0.2">
      <c r="A12" s="398">
        <v>37117.65347222222</v>
      </c>
      <c r="B12" s="399">
        <v>37118</v>
      </c>
      <c r="C12" s="399">
        <v>37118</v>
      </c>
      <c r="D12" s="399">
        <v>37118</v>
      </c>
      <c r="E12" t="s">
        <v>388</v>
      </c>
      <c r="F12">
        <v>730327</v>
      </c>
      <c r="G12">
        <v>1</v>
      </c>
      <c r="H12">
        <v>3769781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25</v>
      </c>
      <c r="AF12">
        <v>25</v>
      </c>
    </row>
    <row r="13" spans="1:32" x14ac:dyDescent="0.2">
      <c r="A13" s="398">
        <v>37117.334722222222</v>
      </c>
      <c r="B13" s="399">
        <v>37118</v>
      </c>
      <c r="C13" s="399">
        <v>37118</v>
      </c>
      <c r="D13" s="399">
        <v>37118</v>
      </c>
      <c r="E13" t="s">
        <v>388</v>
      </c>
      <c r="F13">
        <v>729877</v>
      </c>
      <c r="G13">
        <v>1</v>
      </c>
      <c r="H13">
        <v>3768990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398">
        <v>37117.34097222222</v>
      </c>
      <c r="B14" s="399">
        <v>37118</v>
      </c>
      <c r="C14" s="399">
        <v>37118</v>
      </c>
      <c r="D14" s="399">
        <v>37118</v>
      </c>
      <c r="E14" t="s">
        <v>388</v>
      </c>
      <c r="F14">
        <v>729996</v>
      </c>
      <c r="G14">
        <v>1</v>
      </c>
      <c r="H14">
        <v>3769197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398">
        <v>37117.343055555553</v>
      </c>
      <c r="B15" s="399">
        <v>37118</v>
      </c>
      <c r="C15" s="399">
        <v>37118</v>
      </c>
      <c r="D15" s="399">
        <v>37118</v>
      </c>
      <c r="E15" t="s">
        <v>388</v>
      </c>
      <c r="F15">
        <v>730016</v>
      </c>
      <c r="G15">
        <v>1</v>
      </c>
      <c r="H15">
        <v>3769233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398">
        <v>37117.65347222222</v>
      </c>
      <c r="B16" s="399">
        <v>37118</v>
      </c>
      <c r="C16" s="399">
        <v>37118</v>
      </c>
      <c r="D16" s="399">
        <v>37118</v>
      </c>
      <c r="E16" t="s">
        <v>388</v>
      </c>
      <c r="F16">
        <v>730322</v>
      </c>
      <c r="G16">
        <v>1</v>
      </c>
      <c r="H16">
        <v>3769767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398">
        <v>37117.65347222222</v>
      </c>
      <c r="B17" s="399">
        <v>37118</v>
      </c>
      <c r="C17" s="399">
        <v>37118</v>
      </c>
      <c r="D17" s="399">
        <v>37118</v>
      </c>
      <c r="E17" t="s">
        <v>388</v>
      </c>
      <c r="F17">
        <v>730327</v>
      </c>
      <c r="G17">
        <v>1</v>
      </c>
      <c r="H17">
        <v>3769780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398">
        <v>37117.338194444441</v>
      </c>
      <c r="B18" s="399">
        <v>37118</v>
      </c>
      <c r="C18" s="399">
        <v>37118</v>
      </c>
      <c r="D18" s="399">
        <v>37118</v>
      </c>
      <c r="E18" t="s">
        <v>389</v>
      </c>
      <c r="F18">
        <v>729951</v>
      </c>
      <c r="G18">
        <v>1</v>
      </c>
      <c r="H18">
        <v>3769119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0</v>
      </c>
      <c r="AF18">
        <v>0</v>
      </c>
    </row>
    <row r="19" spans="1:32" x14ac:dyDescent="0.2">
      <c r="A19" s="398">
        <v>37117.377083333333</v>
      </c>
      <c r="B19" s="399">
        <v>37118</v>
      </c>
      <c r="C19" s="399">
        <v>37118</v>
      </c>
      <c r="D19" s="399">
        <v>37118</v>
      </c>
      <c r="E19" t="s">
        <v>389</v>
      </c>
      <c r="F19">
        <v>730276</v>
      </c>
      <c r="G19">
        <v>1</v>
      </c>
      <c r="H19">
        <v>3769681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0</v>
      </c>
      <c r="AF19">
        <v>0</v>
      </c>
    </row>
    <row r="20" spans="1:32" x14ac:dyDescent="0.2">
      <c r="A20" s="398">
        <v>37117.340277777781</v>
      </c>
      <c r="B20" s="399">
        <v>37118</v>
      </c>
      <c r="C20" s="399">
        <v>37118</v>
      </c>
      <c r="D20" s="399">
        <v>37118</v>
      </c>
      <c r="E20" t="s">
        <v>390</v>
      </c>
      <c r="F20">
        <v>729989</v>
      </c>
      <c r="G20">
        <v>1</v>
      </c>
      <c r="H20">
        <v>3769184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0</v>
      </c>
      <c r="AF20">
        <v>0</v>
      </c>
    </row>
    <row r="21" spans="1:32" x14ac:dyDescent="0.2">
      <c r="A21" s="398">
        <v>37117.342361111114</v>
      </c>
      <c r="B21" s="399">
        <v>37118</v>
      </c>
      <c r="C21" s="399">
        <v>37118</v>
      </c>
      <c r="D21" s="399">
        <v>37118</v>
      </c>
      <c r="E21" t="s">
        <v>390</v>
      </c>
      <c r="F21">
        <v>730007</v>
      </c>
      <c r="G21">
        <v>1</v>
      </c>
      <c r="H21">
        <v>3769218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0</v>
      </c>
      <c r="AF21">
        <v>0</v>
      </c>
    </row>
    <row r="22" spans="1:32" x14ac:dyDescent="0.2">
      <c r="A22" s="398">
        <v>37117.343055555553</v>
      </c>
      <c r="B22" s="399">
        <v>37118</v>
      </c>
      <c r="C22" s="399">
        <v>37118</v>
      </c>
      <c r="D22" s="399">
        <v>37118</v>
      </c>
      <c r="E22" t="s">
        <v>390</v>
      </c>
      <c r="F22">
        <v>730013</v>
      </c>
      <c r="G22">
        <v>1</v>
      </c>
      <c r="H22">
        <v>3769227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0</v>
      </c>
      <c r="AF22">
        <v>0</v>
      </c>
    </row>
    <row r="23" spans="1:32" x14ac:dyDescent="0.2">
      <c r="A23" s="398">
        <v>37117.342361111114</v>
      </c>
      <c r="B23" s="399">
        <v>37118</v>
      </c>
      <c r="C23" s="399">
        <v>37118</v>
      </c>
      <c r="D23" s="399">
        <v>37118</v>
      </c>
      <c r="E23" t="s">
        <v>391</v>
      </c>
      <c r="F23">
        <v>730009</v>
      </c>
      <c r="G23">
        <v>1</v>
      </c>
      <c r="H23">
        <v>3769222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25</v>
      </c>
      <c r="W23">
        <v>25</v>
      </c>
      <c r="X23">
        <v>25</v>
      </c>
      <c r="Y23">
        <v>25</v>
      </c>
      <c r="Z23">
        <v>25</v>
      </c>
      <c r="AA23">
        <v>25</v>
      </c>
      <c r="AB23">
        <v>25</v>
      </c>
      <c r="AC23">
        <v>25</v>
      </c>
      <c r="AD23">
        <v>25</v>
      </c>
      <c r="AE23">
        <v>0</v>
      </c>
      <c r="AF23">
        <v>0</v>
      </c>
    </row>
    <row r="24" spans="1:32" x14ac:dyDescent="0.2">
      <c r="A24" s="398">
        <v>37117.65347222222</v>
      </c>
      <c r="B24" s="399">
        <v>37118</v>
      </c>
      <c r="C24" s="399">
        <v>37118</v>
      </c>
      <c r="D24" s="399">
        <v>37118</v>
      </c>
      <c r="E24" t="s">
        <v>392</v>
      </c>
      <c r="F24">
        <v>730319</v>
      </c>
      <c r="G24">
        <v>1</v>
      </c>
      <c r="H24">
        <v>3769762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50</v>
      </c>
    </row>
    <row r="25" spans="1:32" x14ac:dyDescent="0.2">
      <c r="A25" s="398">
        <v>37117.65347222222</v>
      </c>
      <c r="B25" s="399">
        <v>37118</v>
      </c>
      <c r="C25" s="399">
        <v>37118</v>
      </c>
      <c r="D25" s="399">
        <v>37118</v>
      </c>
      <c r="E25" t="s">
        <v>392</v>
      </c>
      <c r="F25">
        <v>730333</v>
      </c>
      <c r="G25">
        <v>1</v>
      </c>
      <c r="H25">
        <v>3769802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25</v>
      </c>
      <c r="AF25">
        <v>25</v>
      </c>
    </row>
    <row r="26" spans="1:32" x14ac:dyDescent="0.2">
      <c r="A26" s="398">
        <v>37117.65347222222</v>
      </c>
      <c r="B26" s="399">
        <v>37118</v>
      </c>
      <c r="C26" s="399">
        <v>37118</v>
      </c>
      <c r="D26" s="399">
        <v>37118</v>
      </c>
      <c r="E26" t="s">
        <v>392</v>
      </c>
      <c r="F26">
        <v>730319</v>
      </c>
      <c r="G26">
        <v>1</v>
      </c>
      <c r="H26">
        <v>3769761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s="398">
        <v>37117.65347222222</v>
      </c>
      <c r="B27" s="399">
        <v>37118</v>
      </c>
      <c r="C27" s="399">
        <v>37118</v>
      </c>
      <c r="D27" s="399">
        <v>37118</v>
      </c>
      <c r="E27" t="s">
        <v>392</v>
      </c>
      <c r="F27">
        <v>730333</v>
      </c>
      <c r="G27">
        <v>1</v>
      </c>
      <c r="H27">
        <v>3769801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398">
        <v>37117.343055555553</v>
      </c>
      <c r="B28" s="399">
        <v>37118</v>
      </c>
      <c r="C28" s="399">
        <v>37118</v>
      </c>
      <c r="D28" s="399">
        <v>37118</v>
      </c>
      <c r="E28" t="s">
        <v>393</v>
      </c>
      <c r="F28">
        <v>730012</v>
      </c>
      <c r="G28">
        <v>1</v>
      </c>
      <c r="H28">
        <v>3769226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</row>
    <row r="29" spans="1:32" x14ac:dyDescent="0.2">
      <c r="A29" s="398">
        <v>37117.336805555555</v>
      </c>
      <c r="B29" s="399">
        <v>37118</v>
      </c>
      <c r="C29" s="399">
        <v>37118</v>
      </c>
      <c r="D29" s="399">
        <v>37118</v>
      </c>
      <c r="E29" t="s">
        <v>393</v>
      </c>
      <c r="F29">
        <v>729918</v>
      </c>
      <c r="G29">
        <v>1</v>
      </c>
      <c r="H29">
        <v>3769060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</row>
    <row r="30" spans="1:32" x14ac:dyDescent="0.2">
      <c r="A30" s="398">
        <v>37117.337500000001</v>
      </c>
      <c r="B30" s="399">
        <v>37118</v>
      </c>
      <c r="C30" s="399">
        <v>37118</v>
      </c>
      <c r="D30" s="399">
        <v>37118</v>
      </c>
      <c r="E30" t="s">
        <v>393</v>
      </c>
      <c r="F30">
        <v>729936</v>
      </c>
      <c r="G30">
        <v>1</v>
      </c>
      <c r="H30">
        <v>3769098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-25</v>
      </c>
      <c r="AF30">
        <v>-25</v>
      </c>
    </row>
    <row r="31" spans="1:32" x14ac:dyDescent="0.2">
      <c r="A31" s="398">
        <v>37117.339583333334</v>
      </c>
      <c r="B31" s="399">
        <v>37118</v>
      </c>
      <c r="C31" s="399">
        <v>37118</v>
      </c>
      <c r="D31" s="399">
        <v>37118</v>
      </c>
      <c r="E31" t="s">
        <v>393</v>
      </c>
      <c r="F31">
        <v>729968</v>
      </c>
      <c r="G31">
        <v>1</v>
      </c>
      <c r="H31">
        <v>3769153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-25</v>
      </c>
      <c r="AF31">
        <v>-25</v>
      </c>
    </row>
    <row r="32" spans="1:32" x14ac:dyDescent="0.2">
      <c r="A32" s="398">
        <v>37117.340277777781</v>
      </c>
      <c r="B32" s="399">
        <v>37118</v>
      </c>
      <c r="C32" s="399">
        <v>37118</v>
      </c>
      <c r="D32" s="399">
        <v>37118</v>
      </c>
      <c r="E32" t="s">
        <v>393</v>
      </c>
      <c r="F32">
        <v>729990</v>
      </c>
      <c r="G32">
        <v>1</v>
      </c>
      <c r="H32">
        <v>3769186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-25</v>
      </c>
      <c r="AF32">
        <v>-25</v>
      </c>
    </row>
    <row r="33" spans="1:32" x14ac:dyDescent="0.2">
      <c r="A33" s="398">
        <v>37117.65347222222</v>
      </c>
      <c r="B33" s="399">
        <v>37118</v>
      </c>
      <c r="C33" s="399">
        <v>37118</v>
      </c>
      <c r="D33" s="399">
        <v>37118</v>
      </c>
      <c r="E33" t="s">
        <v>393</v>
      </c>
      <c r="F33">
        <v>730320</v>
      </c>
      <c r="G33">
        <v>1</v>
      </c>
      <c r="H33">
        <v>3769765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</v>
      </c>
      <c r="AF33">
        <v>25</v>
      </c>
    </row>
    <row r="34" spans="1:32" x14ac:dyDescent="0.2">
      <c r="A34" s="398">
        <v>37117.336805555555</v>
      </c>
      <c r="B34" s="399">
        <v>37118</v>
      </c>
      <c r="C34" s="399">
        <v>37118</v>
      </c>
      <c r="D34" s="399">
        <v>37118</v>
      </c>
      <c r="E34" t="s">
        <v>393</v>
      </c>
      <c r="F34">
        <v>729918</v>
      </c>
      <c r="G34">
        <v>1</v>
      </c>
      <c r="H34">
        <v>3769059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s="398">
        <v>37117.337500000001</v>
      </c>
      <c r="B35" s="399">
        <v>37118</v>
      </c>
      <c r="C35" s="399">
        <v>37118</v>
      </c>
      <c r="D35" s="399">
        <v>37118</v>
      </c>
      <c r="E35" t="s">
        <v>393</v>
      </c>
      <c r="F35">
        <v>729936</v>
      </c>
      <c r="G35">
        <v>1</v>
      </c>
      <c r="H35">
        <v>3769097</v>
      </c>
      <c r="I35">
        <v>-25</v>
      </c>
      <c r="J35">
        <v>-25</v>
      </c>
      <c r="K35">
        <v>-25</v>
      </c>
      <c r="L35">
        <v>-25</v>
      </c>
      <c r="M35">
        <v>-25</v>
      </c>
      <c r="N35">
        <v>-25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 s="398">
        <v>37117.339583333334</v>
      </c>
      <c r="B36" s="399">
        <v>37118</v>
      </c>
      <c r="C36" s="399">
        <v>37118</v>
      </c>
      <c r="D36" s="399">
        <v>37118</v>
      </c>
      <c r="E36" t="s">
        <v>393</v>
      </c>
      <c r="F36">
        <v>729968</v>
      </c>
      <c r="G36">
        <v>1</v>
      </c>
      <c r="H36">
        <v>3769150</v>
      </c>
      <c r="I36">
        <v>-25</v>
      </c>
      <c r="J36">
        <v>-25</v>
      </c>
      <c r="K36">
        <v>-25</v>
      </c>
      <c r="L36">
        <v>-25</v>
      </c>
      <c r="M36">
        <v>-25</v>
      </c>
      <c r="N36">
        <v>-25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s="398">
        <v>37117.340277777781</v>
      </c>
      <c r="B37" s="399">
        <v>37118</v>
      </c>
      <c r="C37" s="399">
        <v>37118</v>
      </c>
      <c r="D37" s="399">
        <v>37118</v>
      </c>
      <c r="E37" t="s">
        <v>393</v>
      </c>
      <c r="F37">
        <v>729990</v>
      </c>
      <c r="G37">
        <v>1</v>
      </c>
      <c r="H37">
        <v>3769185</v>
      </c>
      <c r="I37">
        <v>-25</v>
      </c>
      <c r="J37">
        <v>-25</v>
      </c>
      <c r="K37">
        <v>-25</v>
      </c>
      <c r="L37">
        <v>-25</v>
      </c>
      <c r="M37">
        <v>-25</v>
      </c>
      <c r="N37">
        <v>-25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s="398">
        <v>37117.65347222222</v>
      </c>
      <c r="B38" s="399">
        <v>37118</v>
      </c>
      <c r="C38" s="399">
        <v>37118</v>
      </c>
      <c r="D38" s="399">
        <v>37118</v>
      </c>
      <c r="E38" t="s">
        <v>393</v>
      </c>
      <c r="F38">
        <v>730320</v>
      </c>
      <c r="G38">
        <v>1</v>
      </c>
      <c r="H38">
        <v>3769764</v>
      </c>
      <c r="I38">
        <v>25</v>
      </c>
      <c r="J38">
        <v>25</v>
      </c>
      <c r="K38">
        <v>25</v>
      </c>
      <c r="L38">
        <v>25</v>
      </c>
      <c r="M38">
        <v>25</v>
      </c>
      <c r="N38">
        <v>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 s="398">
        <v>37117.359722222223</v>
      </c>
      <c r="B39" s="399">
        <v>37118</v>
      </c>
      <c r="C39" s="399">
        <v>37118</v>
      </c>
      <c r="D39" s="399">
        <v>37118</v>
      </c>
      <c r="E39" t="s">
        <v>394</v>
      </c>
      <c r="F39">
        <v>730167</v>
      </c>
      <c r="G39">
        <v>1</v>
      </c>
      <c r="H39">
        <v>3769514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1.5</v>
      </c>
      <c r="P39">
        <v>1.5</v>
      </c>
      <c r="Q39">
        <v>1.5</v>
      </c>
      <c r="R39">
        <v>1.5</v>
      </c>
      <c r="S39">
        <v>1.5</v>
      </c>
      <c r="T39">
        <v>1.5</v>
      </c>
      <c r="U39">
        <v>1.5</v>
      </c>
      <c r="V39">
        <v>1.5</v>
      </c>
      <c r="W39">
        <v>1.5</v>
      </c>
      <c r="X39">
        <v>1.5</v>
      </c>
      <c r="Y39">
        <v>1.5</v>
      </c>
      <c r="Z39">
        <v>1.5</v>
      </c>
      <c r="AA39">
        <v>1.5</v>
      </c>
      <c r="AB39">
        <v>1.5</v>
      </c>
      <c r="AC39">
        <v>1.5</v>
      </c>
      <c r="AD39">
        <v>1.5</v>
      </c>
      <c r="AE39">
        <v>0</v>
      </c>
      <c r="AF39">
        <v>0</v>
      </c>
    </row>
    <row r="40" spans="1:32" x14ac:dyDescent="0.2">
      <c r="A40" s="398">
        <v>37117.359722222223</v>
      </c>
      <c r="B40" s="399">
        <v>37118</v>
      </c>
      <c r="C40" s="399">
        <v>37118</v>
      </c>
      <c r="D40" s="399">
        <v>37118</v>
      </c>
      <c r="E40" t="s">
        <v>394</v>
      </c>
      <c r="F40">
        <v>730167</v>
      </c>
      <c r="G40">
        <v>1</v>
      </c>
      <c r="H40">
        <v>3769525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1.5</v>
      </c>
      <c r="AF40">
        <v>1.5</v>
      </c>
    </row>
    <row r="41" spans="1:32" x14ac:dyDescent="0.2">
      <c r="A41" s="398">
        <v>37117.359722222223</v>
      </c>
      <c r="B41" s="399">
        <v>37118</v>
      </c>
      <c r="C41" s="399">
        <v>37118</v>
      </c>
      <c r="D41" s="399">
        <v>37118</v>
      </c>
      <c r="E41" t="s">
        <v>394</v>
      </c>
      <c r="F41">
        <v>730167</v>
      </c>
      <c r="G41">
        <v>1</v>
      </c>
      <c r="H41">
        <v>3769524</v>
      </c>
      <c r="I41">
        <v>1.5</v>
      </c>
      <c r="J41">
        <v>1.5</v>
      </c>
      <c r="K41">
        <v>1.5</v>
      </c>
      <c r="L41">
        <v>1.5</v>
      </c>
      <c r="M41">
        <v>1.5</v>
      </c>
      <c r="N41">
        <v>1.5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s="398">
        <v>37117.530555555553</v>
      </c>
      <c r="B42" s="399">
        <v>37118</v>
      </c>
      <c r="C42" s="399">
        <v>37118</v>
      </c>
      <c r="D42" s="399">
        <v>37118</v>
      </c>
      <c r="E42" t="s">
        <v>395</v>
      </c>
      <c r="F42">
        <v>730870</v>
      </c>
      <c r="G42">
        <v>1</v>
      </c>
      <c r="H42">
        <v>3771945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-100</v>
      </c>
      <c r="P42">
        <v>-100</v>
      </c>
      <c r="Q42">
        <v>-100</v>
      </c>
      <c r="R42">
        <v>-100</v>
      </c>
      <c r="S42">
        <v>-100</v>
      </c>
      <c r="T42">
        <v>-100</v>
      </c>
      <c r="U42">
        <v>-100</v>
      </c>
      <c r="V42">
        <v>-100</v>
      </c>
      <c r="W42">
        <v>-100</v>
      </c>
      <c r="X42">
        <v>-100</v>
      </c>
      <c r="Y42">
        <v>-100</v>
      </c>
      <c r="Z42">
        <v>-100</v>
      </c>
      <c r="AA42">
        <v>-100</v>
      </c>
      <c r="AB42">
        <v>-100</v>
      </c>
      <c r="AC42">
        <v>-100</v>
      </c>
      <c r="AD42">
        <v>-100</v>
      </c>
      <c r="AE42">
        <v>0</v>
      </c>
      <c r="AF42">
        <v>0</v>
      </c>
    </row>
    <row r="43" spans="1:32" x14ac:dyDescent="0.2">
      <c r="A43" s="398">
        <v>37117.530555555553</v>
      </c>
      <c r="B43" s="399">
        <v>37118</v>
      </c>
      <c r="C43" s="399">
        <v>37118</v>
      </c>
      <c r="D43" s="399">
        <v>37118</v>
      </c>
      <c r="E43" t="s">
        <v>395</v>
      </c>
      <c r="F43">
        <v>730870</v>
      </c>
      <c r="G43">
        <v>1</v>
      </c>
      <c r="H43">
        <v>3771941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-210</v>
      </c>
      <c r="AF43">
        <v>-210</v>
      </c>
    </row>
    <row r="44" spans="1:32" x14ac:dyDescent="0.2">
      <c r="A44" s="398">
        <v>37117.530555555553</v>
      </c>
      <c r="B44" s="399">
        <v>37118</v>
      </c>
      <c r="C44" s="399">
        <v>37118</v>
      </c>
      <c r="D44" s="399">
        <v>37118</v>
      </c>
      <c r="E44" t="s">
        <v>395</v>
      </c>
      <c r="F44">
        <v>730870</v>
      </c>
      <c r="G44">
        <v>1</v>
      </c>
      <c r="H44">
        <v>3771889</v>
      </c>
      <c r="I44">
        <v>-210</v>
      </c>
      <c r="J44">
        <v>-210</v>
      </c>
      <c r="K44">
        <v>-210</v>
      </c>
      <c r="L44">
        <v>-210</v>
      </c>
      <c r="M44">
        <v>-210</v>
      </c>
      <c r="N44">
        <v>-210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s="398">
        <v>37117.340277777781</v>
      </c>
      <c r="B45" s="399">
        <v>37118</v>
      </c>
      <c r="C45" s="399">
        <v>37118</v>
      </c>
      <c r="D45" s="399">
        <v>37118</v>
      </c>
      <c r="E45" t="s">
        <v>396</v>
      </c>
      <c r="F45">
        <v>729980</v>
      </c>
      <c r="G45">
        <v>1</v>
      </c>
      <c r="H45">
        <v>3769168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-5</v>
      </c>
      <c r="P45">
        <v>-5</v>
      </c>
      <c r="Q45">
        <v>-5</v>
      </c>
      <c r="R45">
        <v>-5</v>
      </c>
      <c r="S45">
        <v>-5</v>
      </c>
      <c r="T45">
        <v>-5</v>
      </c>
      <c r="U45">
        <v>-5</v>
      </c>
      <c r="V45">
        <v>-5</v>
      </c>
      <c r="W45">
        <v>-5</v>
      </c>
      <c r="X45">
        <v>-5</v>
      </c>
      <c r="Y45">
        <v>-5</v>
      </c>
      <c r="Z45">
        <v>-5</v>
      </c>
      <c r="AA45">
        <v>-5</v>
      </c>
      <c r="AB45">
        <v>-5</v>
      </c>
      <c r="AC45">
        <v>-5</v>
      </c>
      <c r="AD45">
        <v>-5</v>
      </c>
      <c r="AE45">
        <v>0</v>
      </c>
      <c r="AF45">
        <v>0</v>
      </c>
    </row>
    <row r="46" spans="1:32" x14ac:dyDescent="0.2">
      <c r="A46" s="398">
        <v>37117.338194444441</v>
      </c>
      <c r="B46" s="399">
        <v>37118</v>
      </c>
      <c r="C46" s="399">
        <v>37118</v>
      </c>
      <c r="D46" s="399">
        <v>37118</v>
      </c>
      <c r="E46" t="s">
        <v>396</v>
      </c>
      <c r="F46">
        <v>729950</v>
      </c>
      <c r="G46">
        <v>1</v>
      </c>
      <c r="H46">
        <v>3769121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-5</v>
      </c>
      <c r="AF46">
        <v>-5</v>
      </c>
    </row>
    <row r="47" spans="1:32" x14ac:dyDescent="0.2">
      <c r="A47" s="398">
        <v>37117.341666666667</v>
      </c>
      <c r="B47" s="399">
        <v>37118</v>
      </c>
      <c r="C47" s="399">
        <v>37118</v>
      </c>
      <c r="D47" s="399">
        <v>37118</v>
      </c>
      <c r="E47" t="s">
        <v>396</v>
      </c>
      <c r="F47">
        <v>730005</v>
      </c>
      <c r="G47">
        <v>1</v>
      </c>
      <c r="H47">
        <v>3769213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25</v>
      </c>
      <c r="AF47">
        <v>25</v>
      </c>
    </row>
    <row r="48" spans="1:32" x14ac:dyDescent="0.2">
      <c r="A48" s="398">
        <v>37117.338194444441</v>
      </c>
      <c r="B48" s="399">
        <v>37118</v>
      </c>
      <c r="C48" s="399">
        <v>37118</v>
      </c>
      <c r="D48" s="399">
        <v>37118</v>
      </c>
      <c r="E48" t="s">
        <v>396</v>
      </c>
      <c r="F48">
        <v>729950</v>
      </c>
      <c r="G48">
        <v>1</v>
      </c>
      <c r="H48">
        <v>3769120</v>
      </c>
      <c r="I48">
        <v>-5</v>
      </c>
      <c r="J48">
        <v>-5</v>
      </c>
      <c r="K48">
        <v>-5</v>
      </c>
      <c r="L48">
        <v>-5</v>
      </c>
      <c r="M48">
        <v>-5</v>
      </c>
      <c r="N48">
        <v>-5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s="398">
        <v>37117.341666666667</v>
      </c>
      <c r="B49" s="399">
        <v>37118</v>
      </c>
      <c r="C49" s="399">
        <v>37118</v>
      </c>
      <c r="D49" s="399">
        <v>37118</v>
      </c>
      <c r="E49" t="s">
        <v>396</v>
      </c>
      <c r="F49">
        <v>730005</v>
      </c>
      <c r="G49">
        <v>1</v>
      </c>
      <c r="H49">
        <v>3769212</v>
      </c>
      <c r="I49">
        <v>25</v>
      </c>
      <c r="J49">
        <v>25</v>
      </c>
      <c r="K49">
        <v>25</v>
      </c>
      <c r="L49">
        <v>25</v>
      </c>
      <c r="M49">
        <v>25</v>
      </c>
      <c r="N49">
        <v>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s="398">
        <v>37117.459722222222</v>
      </c>
      <c r="B50" s="399">
        <v>37118</v>
      </c>
      <c r="C50" s="399">
        <v>37118</v>
      </c>
      <c r="D50" s="399">
        <v>37118</v>
      </c>
      <c r="E50" t="s">
        <v>397</v>
      </c>
      <c r="F50">
        <v>730632</v>
      </c>
      <c r="G50">
        <v>1</v>
      </c>
      <c r="H50">
        <v>3771458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-249</v>
      </c>
      <c r="P50">
        <v>-249</v>
      </c>
      <c r="Q50">
        <v>-249</v>
      </c>
      <c r="R50">
        <v>-249</v>
      </c>
      <c r="S50">
        <v>-249</v>
      </c>
      <c r="T50">
        <v>-249</v>
      </c>
      <c r="U50">
        <v>-249</v>
      </c>
      <c r="V50">
        <v>-249</v>
      </c>
      <c r="W50">
        <v>-249</v>
      </c>
      <c r="X50">
        <v>-249</v>
      </c>
      <c r="Y50">
        <v>-249</v>
      </c>
      <c r="Z50">
        <v>-249</v>
      </c>
      <c r="AA50">
        <v>-249</v>
      </c>
      <c r="AB50">
        <v>-249</v>
      </c>
      <c r="AC50">
        <v>-249</v>
      </c>
      <c r="AD50">
        <v>-249</v>
      </c>
      <c r="AE50">
        <v>0</v>
      </c>
      <c r="AF50">
        <v>0</v>
      </c>
    </row>
    <row r="51" spans="1:32" x14ac:dyDescent="0.2">
      <c r="A51" s="398">
        <v>37117.336111111108</v>
      </c>
      <c r="B51" s="399">
        <v>37118</v>
      </c>
      <c r="C51" s="399">
        <v>37118</v>
      </c>
      <c r="D51" s="399">
        <v>37118</v>
      </c>
      <c r="E51" t="s">
        <v>398</v>
      </c>
      <c r="F51">
        <v>729903</v>
      </c>
      <c r="G51">
        <v>1</v>
      </c>
      <c r="H51">
        <v>3769042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0</v>
      </c>
      <c r="AF51">
        <v>0</v>
      </c>
    </row>
    <row r="52" spans="1:32" x14ac:dyDescent="0.2">
      <c r="A52" s="398">
        <v>37117.338888888888</v>
      </c>
      <c r="B52" s="399">
        <v>37118</v>
      </c>
      <c r="C52" s="399">
        <v>37118</v>
      </c>
      <c r="D52" s="399">
        <v>37118</v>
      </c>
      <c r="E52" t="s">
        <v>398</v>
      </c>
      <c r="F52">
        <v>729962</v>
      </c>
      <c r="G52">
        <v>1</v>
      </c>
      <c r="H52">
        <v>3769143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  <c r="U52">
        <v>25</v>
      </c>
      <c r="V52">
        <v>25</v>
      </c>
      <c r="W52">
        <v>25</v>
      </c>
      <c r="X52">
        <v>25</v>
      </c>
      <c r="Y52">
        <v>25</v>
      </c>
      <c r="Z52">
        <v>25</v>
      </c>
      <c r="AA52">
        <v>25</v>
      </c>
      <c r="AB52">
        <v>25</v>
      </c>
      <c r="AC52">
        <v>25</v>
      </c>
      <c r="AD52">
        <v>25</v>
      </c>
      <c r="AE52">
        <v>0</v>
      </c>
      <c r="AF52">
        <v>0</v>
      </c>
    </row>
    <row r="53" spans="1:32" x14ac:dyDescent="0.2">
      <c r="A53" s="398">
        <v>37117.351388888892</v>
      </c>
      <c r="B53" s="399">
        <v>37118</v>
      </c>
      <c r="C53" s="399">
        <v>37118</v>
      </c>
      <c r="D53" s="399">
        <v>37118</v>
      </c>
      <c r="E53" t="s">
        <v>398</v>
      </c>
      <c r="F53">
        <v>730121</v>
      </c>
      <c r="G53">
        <v>1</v>
      </c>
      <c r="H53">
        <v>3769410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-25</v>
      </c>
      <c r="P53">
        <v>-25</v>
      </c>
      <c r="Q53">
        <v>-25</v>
      </c>
      <c r="R53">
        <v>-25</v>
      </c>
      <c r="S53">
        <v>-25</v>
      </c>
      <c r="T53">
        <v>-25</v>
      </c>
      <c r="U53">
        <v>-25</v>
      </c>
      <c r="V53">
        <v>-25</v>
      </c>
      <c r="W53">
        <v>-25</v>
      </c>
      <c r="X53">
        <v>-25</v>
      </c>
      <c r="Y53">
        <v>-25</v>
      </c>
      <c r="Z53">
        <v>-25</v>
      </c>
      <c r="AA53">
        <v>-25</v>
      </c>
      <c r="AB53">
        <v>-25</v>
      </c>
      <c r="AC53">
        <v>-25</v>
      </c>
      <c r="AD53">
        <v>-25</v>
      </c>
      <c r="AE53">
        <v>0</v>
      </c>
      <c r="AF53">
        <v>0</v>
      </c>
    </row>
    <row r="54" spans="1:32" x14ac:dyDescent="0.2">
      <c r="A54" s="398">
        <v>37117.34652777778</v>
      </c>
      <c r="B54" s="399">
        <v>37118</v>
      </c>
      <c r="C54" s="399">
        <v>37118</v>
      </c>
      <c r="D54" s="399">
        <v>37118</v>
      </c>
      <c r="E54" t="s">
        <v>398</v>
      </c>
      <c r="F54">
        <v>730072</v>
      </c>
      <c r="G54">
        <v>1</v>
      </c>
      <c r="H54">
        <v>3769333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25</v>
      </c>
      <c r="AF54">
        <v>25</v>
      </c>
    </row>
    <row r="55" spans="1:32" x14ac:dyDescent="0.2">
      <c r="A55" s="398">
        <v>37117.34652777778</v>
      </c>
      <c r="B55" s="399">
        <v>37118</v>
      </c>
      <c r="C55" s="399">
        <v>37118</v>
      </c>
      <c r="D55" s="399">
        <v>37118</v>
      </c>
      <c r="E55" t="s">
        <v>398</v>
      </c>
      <c r="F55">
        <v>730072</v>
      </c>
      <c r="G55">
        <v>1</v>
      </c>
      <c r="H55">
        <v>3769332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s="398">
        <v>37117.339583333334</v>
      </c>
      <c r="B56" s="399">
        <v>37118</v>
      </c>
      <c r="C56" s="399">
        <v>37118</v>
      </c>
      <c r="D56" s="399">
        <v>37118</v>
      </c>
      <c r="E56" t="s">
        <v>399</v>
      </c>
      <c r="F56">
        <v>729969</v>
      </c>
      <c r="G56">
        <v>1</v>
      </c>
      <c r="H56">
        <v>3769151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-25</v>
      </c>
      <c r="P56">
        <v>-25</v>
      </c>
      <c r="Q56">
        <v>-25</v>
      </c>
      <c r="R56">
        <v>-25</v>
      </c>
      <c r="S56">
        <v>-25</v>
      </c>
      <c r="T56">
        <v>-25</v>
      </c>
      <c r="U56">
        <v>-25</v>
      </c>
      <c r="V56">
        <v>-25</v>
      </c>
      <c r="W56">
        <v>-25</v>
      </c>
      <c r="X56">
        <v>-25</v>
      </c>
      <c r="Y56">
        <v>-25</v>
      </c>
      <c r="Z56">
        <v>-25</v>
      </c>
      <c r="AA56">
        <v>-25</v>
      </c>
      <c r="AB56">
        <v>-25</v>
      </c>
      <c r="AC56">
        <v>-25</v>
      </c>
      <c r="AD56">
        <v>-25</v>
      </c>
      <c r="AE56">
        <v>0</v>
      </c>
      <c r="AF56">
        <v>0</v>
      </c>
    </row>
    <row r="57" spans="1:32" x14ac:dyDescent="0.2">
      <c r="A57" s="398">
        <v>37117.338888888888</v>
      </c>
      <c r="B57" s="399">
        <v>37118</v>
      </c>
      <c r="C57" s="399">
        <v>37118</v>
      </c>
      <c r="D57" s="399">
        <v>37118</v>
      </c>
      <c r="E57" t="s">
        <v>399</v>
      </c>
      <c r="F57">
        <v>729955</v>
      </c>
      <c r="G57">
        <v>1</v>
      </c>
      <c r="H57">
        <v>3769130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-25</v>
      </c>
      <c r="AF57">
        <v>-25</v>
      </c>
    </row>
    <row r="58" spans="1:32" x14ac:dyDescent="0.2">
      <c r="A58" s="398">
        <v>37117.65347222222</v>
      </c>
      <c r="B58" s="399">
        <v>37118</v>
      </c>
      <c r="C58" s="399">
        <v>37118</v>
      </c>
      <c r="D58" s="399">
        <v>37118</v>
      </c>
      <c r="E58" t="s">
        <v>399</v>
      </c>
      <c r="F58">
        <v>730332</v>
      </c>
      <c r="G58">
        <v>1</v>
      </c>
      <c r="H58">
        <v>3769797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</v>
      </c>
      <c r="AF58">
        <v>25</v>
      </c>
    </row>
    <row r="59" spans="1:32" x14ac:dyDescent="0.2">
      <c r="A59" s="398">
        <v>37117.338888888888</v>
      </c>
      <c r="B59" s="399">
        <v>37118</v>
      </c>
      <c r="C59" s="399">
        <v>37118</v>
      </c>
      <c r="D59" s="399">
        <v>37118</v>
      </c>
      <c r="E59" t="s">
        <v>399</v>
      </c>
      <c r="F59">
        <v>729955</v>
      </c>
      <c r="G59">
        <v>1</v>
      </c>
      <c r="H59">
        <v>3769129</v>
      </c>
      <c r="I59">
        <v>-25</v>
      </c>
      <c r="J59">
        <v>-25</v>
      </c>
      <c r="K59">
        <v>-25</v>
      </c>
      <c r="L59">
        <v>-25</v>
      </c>
      <c r="M59">
        <v>-25</v>
      </c>
      <c r="N59">
        <v>-25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 s="398">
        <v>37117.65347222222</v>
      </c>
      <c r="B60" s="399">
        <v>37118</v>
      </c>
      <c r="C60" s="399">
        <v>37118</v>
      </c>
      <c r="D60" s="399">
        <v>37118</v>
      </c>
      <c r="E60" t="s">
        <v>399</v>
      </c>
      <c r="F60">
        <v>730332</v>
      </c>
      <c r="G60">
        <v>1</v>
      </c>
      <c r="H60">
        <v>3769796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s="398">
        <v>37117.333333333336</v>
      </c>
      <c r="B61" s="399">
        <v>37118</v>
      </c>
      <c r="C61" s="399">
        <v>37118</v>
      </c>
      <c r="D61" s="399">
        <v>37118</v>
      </c>
      <c r="E61" t="s">
        <v>400</v>
      </c>
      <c r="F61">
        <v>729849</v>
      </c>
      <c r="G61">
        <v>1</v>
      </c>
      <c r="H61">
        <v>3768946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  <c r="U61">
        <v>25</v>
      </c>
      <c r="V61">
        <v>25</v>
      </c>
      <c r="W61">
        <v>25</v>
      </c>
      <c r="X61">
        <v>25</v>
      </c>
      <c r="Y61">
        <v>25</v>
      </c>
      <c r="Z61">
        <v>25</v>
      </c>
      <c r="AA61">
        <v>25</v>
      </c>
      <c r="AB61">
        <v>25</v>
      </c>
      <c r="AC61">
        <v>25</v>
      </c>
      <c r="AD61">
        <v>25</v>
      </c>
      <c r="AE61">
        <v>0</v>
      </c>
      <c r="AF61">
        <v>0</v>
      </c>
    </row>
    <row r="62" spans="1:32" x14ac:dyDescent="0.2">
      <c r="A62" s="398">
        <v>37117.336111111108</v>
      </c>
      <c r="B62" s="399">
        <v>37118</v>
      </c>
      <c r="C62" s="399">
        <v>37118</v>
      </c>
      <c r="D62" s="399">
        <v>37118</v>
      </c>
      <c r="E62" t="s">
        <v>400</v>
      </c>
      <c r="F62">
        <v>729892</v>
      </c>
      <c r="G62">
        <v>1</v>
      </c>
      <c r="H62">
        <v>3769021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</v>
      </c>
      <c r="P62">
        <v>25</v>
      </c>
      <c r="Q62">
        <v>25</v>
      </c>
      <c r="R62">
        <v>25</v>
      </c>
      <c r="S62">
        <v>25</v>
      </c>
      <c r="T62">
        <v>25</v>
      </c>
      <c r="U62">
        <v>25</v>
      </c>
      <c r="V62">
        <v>25</v>
      </c>
      <c r="W62">
        <v>25</v>
      </c>
      <c r="X62">
        <v>25</v>
      </c>
      <c r="Y62">
        <v>25</v>
      </c>
      <c r="Z62">
        <v>25</v>
      </c>
      <c r="AA62">
        <v>25</v>
      </c>
      <c r="AB62">
        <v>25</v>
      </c>
      <c r="AC62">
        <v>25</v>
      </c>
      <c r="AD62">
        <v>25</v>
      </c>
      <c r="AE62">
        <v>0</v>
      </c>
      <c r="AF62">
        <v>0</v>
      </c>
    </row>
    <row r="63" spans="1:32" x14ac:dyDescent="0.2">
      <c r="A63" s="398">
        <v>37117.348611111112</v>
      </c>
      <c r="B63" s="399">
        <v>37118</v>
      </c>
      <c r="C63" s="399">
        <v>37118</v>
      </c>
      <c r="D63" s="399">
        <v>37118</v>
      </c>
      <c r="E63" t="s">
        <v>401</v>
      </c>
      <c r="F63">
        <v>730094</v>
      </c>
      <c r="G63">
        <v>1</v>
      </c>
      <c r="H63">
        <v>3769373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25</v>
      </c>
      <c r="V63">
        <v>25</v>
      </c>
      <c r="W63">
        <v>25</v>
      </c>
      <c r="X63">
        <v>25</v>
      </c>
      <c r="Y63">
        <v>25</v>
      </c>
      <c r="Z63">
        <v>25</v>
      </c>
      <c r="AA63">
        <v>25</v>
      </c>
      <c r="AB63">
        <v>25</v>
      </c>
      <c r="AC63">
        <v>25</v>
      </c>
      <c r="AD63">
        <v>25</v>
      </c>
      <c r="AE63">
        <v>0</v>
      </c>
      <c r="AF63">
        <v>0</v>
      </c>
    </row>
    <row r="64" spans="1:32" x14ac:dyDescent="0.2">
      <c r="A64" s="398">
        <v>37117.388888888891</v>
      </c>
      <c r="B64" s="399">
        <v>37118</v>
      </c>
      <c r="C64" s="399">
        <v>37118</v>
      </c>
      <c r="D64" s="399">
        <v>37118</v>
      </c>
      <c r="E64" t="s">
        <v>401</v>
      </c>
      <c r="F64">
        <v>730323</v>
      </c>
      <c r="G64">
        <v>1</v>
      </c>
      <c r="H64">
        <v>3769772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25</v>
      </c>
      <c r="AF64">
        <v>25</v>
      </c>
    </row>
    <row r="65" spans="1:32" x14ac:dyDescent="0.2">
      <c r="A65" s="398">
        <v>37117.388888888891</v>
      </c>
      <c r="B65" s="399">
        <v>37118</v>
      </c>
      <c r="C65" s="399">
        <v>37118</v>
      </c>
      <c r="D65" s="399">
        <v>37118</v>
      </c>
      <c r="E65" t="s">
        <v>401</v>
      </c>
      <c r="F65">
        <v>730323</v>
      </c>
      <c r="G65">
        <v>1</v>
      </c>
      <c r="H65">
        <v>3769771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s="398">
        <v>37117.344444444447</v>
      </c>
      <c r="B66" s="399">
        <v>37118</v>
      </c>
      <c r="C66" s="399">
        <v>37118</v>
      </c>
      <c r="D66" s="399">
        <v>37118</v>
      </c>
      <c r="E66" t="s">
        <v>402</v>
      </c>
      <c r="F66">
        <v>730034</v>
      </c>
      <c r="G66">
        <v>1</v>
      </c>
      <c r="H66">
        <v>3769269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25</v>
      </c>
      <c r="AF66">
        <v>25</v>
      </c>
    </row>
    <row r="67" spans="1:32" x14ac:dyDescent="0.2">
      <c r="A67" s="398">
        <v>37117.344444444447</v>
      </c>
      <c r="B67" s="399">
        <v>37118</v>
      </c>
      <c r="C67" s="399">
        <v>37118</v>
      </c>
      <c r="D67" s="399">
        <v>37118</v>
      </c>
      <c r="E67" t="s">
        <v>402</v>
      </c>
      <c r="F67">
        <v>730034</v>
      </c>
      <c r="G67">
        <v>1</v>
      </c>
      <c r="H67">
        <v>3769268</v>
      </c>
      <c r="I67">
        <v>25</v>
      </c>
      <c r="J67">
        <v>25</v>
      </c>
      <c r="K67">
        <v>25</v>
      </c>
      <c r="L67">
        <v>25</v>
      </c>
      <c r="M67">
        <v>25</v>
      </c>
      <c r="N67">
        <v>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s="398">
        <v>37117.336111111108</v>
      </c>
      <c r="B68" s="399">
        <v>37118</v>
      </c>
      <c r="C68" s="399">
        <v>37118</v>
      </c>
      <c r="D68" s="399">
        <v>37118</v>
      </c>
      <c r="E68" t="s">
        <v>403</v>
      </c>
      <c r="F68">
        <v>729905</v>
      </c>
      <c r="G68">
        <v>1</v>
      </c>
      <c r="H68">
        <v>3769044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25</v>
      </c>
      <c r="P68">
        <v>25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25</v>
      </c>
      <c r="W68">
        <v>25</v>
      </c>
      <c r="X68">
        <v>25</v>
      </c>
      <c r="Y68">
        <v>25</v>
      </c>
      <c r="Z68">
        <v>25</v>
      </c>
      <c r="AA68">
        <v>25</v>
      </c>
      <c r="AB68">
        <v>25</v>
      </c>
      <c r="AC68">
        <v>25</v>
      </c>
      <c r="AD68">
        <v>25</v>
      </c>
      <c r="AE68">
        <v>0</v>
      </c>
      <c r="AF68">
        <v>0</v>
      </c>
    </row>
    <row r="69" spans="1:32" x14ac:dyDescent="0.2">
      <c r="A69" s="398">
        <v>37117.340277777781</v>
      </c>
      <c r="B69" s="399">
        <v>37118</v>
      </c>
      <c r="C69" s="399">
        <v>37118</v>
      </c>
      <c r="D69" s="399">
        <v>37118</v>
      </c>
      <c r="E69" t="s">
        <v>403</v>
      </c>
      <c r="F69">
        <v>729985</v>
      </c>
      <c r="G69">
        <v>1</v>
      </c>
      <c r="H69">
        <v>3769181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  <c r="X69">
        <v>25</v>
      </c>
      <c r="Y69">
        <v>25</v>
      </c>
      <c r="Z69">
        <v>25</v>
      </c>
      <c r="AA69">
        <v>25</v>
      </c>
      <c r="AB69">
        <v>25</v>
      </c>
      <c r="AC69">
        <v>25</v>
      </c>
      <c r="AD69">
        <v>25</v>
      </c>
      <c r="AE69">
        <v>0</v>
      </c>
      <c r="AF69">
        <v>0</v>
      </c>
    </row>
    <row r="70" spans="1:32" x14ac:dyDescent="0.2">
      <c r="A70" s="398">
        <v>37117.347222222219</v>
      </c>
      <c r="B70" s="399">
        <v>37118</v>
      </c>
      <c r="C70" s="399">
        <v>37118</v>
      </c>
      <c r="D70" s="399">
        <v>37118</v>
      </c>
      <c r="E70" t="s">
        <v>403</v>
      </c>
      <c r="F70">
        <v>730082</v>
      </c>
      <c r="G70">
        <v>1</v>
      </c>
      <c r="H70">
        <v>3769355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</v>
      </c>
      <c r="AF70">
        <v>25</v>
      </c>
    </row>
    <row r="71" spans="1:32" x14ac:dyDescent="0.2">
      <c r="A71" s="398">
        <v>37117.347222222219</v>
      </c>
      <c r="B71" s="399">
        <v>37118</v>
      </c>
      <c r="C71" s="399">
        <v>37118</v>
      </c>
      <c r="D71" s="399">
        <v>37118</v>
      </c>
      <c r="E71" t="s">
        <v>403</v>
      </c>
      <c r="F71">
        <v>730082</v>
      </c>
      <c r="G71">
        <v>1</v>
      </c>
      <c r="H71">
        <v>3769354</v>
      </c>
      <c r="I71">
        <v>25</v>
      </c>
      <c r="J71">
        <v>25</v>
      </c>
      <c r="K71">
        <v>25</v>
      </c>
      <c r="L71">
        <v>25</v>
      </c>
      <c r="M71">
        <v>25</v>
      </c>
      <c r="N71">
        <v>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 s="398">
        <v>37117.348611111112</v>
      </c>
      <c r="B72" s="399">
        <v>37118</v>
      </c>
      <c r="C72" s="399">
        <v>37118</v>
      </c>
      <c r="D72" s="399">
        <v>37118</v>
      </c>
      <c r="E72" t="s">
        <v>404</v>
      </c>
      <c r="F72">
        <v>730097</v>
      </c>
      <c r="G72">
        <v>1</v>
      </c>
      <c r="H72">
        <v>3769378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-25</v>
      </c>
      <c r="P72">
        <v>-25</v>
      </c>
      <c r="Q72">
        <v>-25</v>
      </c>
      <c r="R72">
        <v>-25</v>
      </c>
      <c r="S72">
        <v>-25</v>
      </c>
      <c r="T72">
        <v>-25</v>
      </c>
      <c r="U72">
        <v>-25</v>
      </c>
      <c r="V72">
        <v>-25</v>
      </c>
      <c r="W72">
        <v>-25</v>
      </c>
      <c r="X72">
        <v>-25</v>
      </c>
      <c r="Y72">
        <v>-25</v>
      </c>
      <c r="Z72">
        <v>-25</v>
      </c>
      <c r="AA72">
        <v>-25</v>
      </c>
      <c r="AB72">
        <v>-25</v>
      </c>
      <c r="AC72">
        <v>-25</v>
      </c>
      <c r="AD72">
        <v>-25</v>
      </c>
      <c r="AE72">
        <v>0</v>
      </c>
      <c r="AF72">
        <v>0</v>
      </c>
    </row>
    <row r="73" spans="1:32" x14ac:dyDescent="0.2">
      <c r="A73" s="398">
        <v>37117.35</v>
      </c>
      <c r="B73" s="399">
        <v>37118</v>
      </c>
      <c r="C73" s="399">
        <v>37118</v>
      </c>
      <c r="D73" s="399">
        <v>37118</v>
      </c>
      <c r="E73" t="s">
        <v>404</v>
      </c>
      <c r="F73">
        <v>730108</v>
      </c>
      <c r="G73">
        <v>1</v>
      </c>
      <c r="H73">
        <v>3769393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-25</v>
      </c>
      <c r="P73">
        <v>-25</v>
      </c>
      <c r="Q73">
        <v>-25</v>
      </c>
      <c r="R73">
        <v>-25</v>
      </c>
      <c r="S73">
        <v>-25</v>
      </c>
      <c r="T73">
        <v>-25</v>
      </c>
      <c r="U73">
        <v>-25</v>
      </c>
      <c r="V73">
        <v>-25</v>
      </c>
      <c r="W73">
        <v>-25</v>
      </c>
      <c r="X73">
        <v>-25</v>
      </c>
      <c r="Y73">
        <v>-25</v>
      </c>
      <c r="Z73">
        <v>-25</v>
      </c>
      <c r="AA73">
        <v>-25</v>
      </c>
      <c r="AB73">
        <v>-25</v>
      </c>
      <c r="AC73">
        <v>-25</v>
      </c>
      <c r="AD73">
        <v>-25</v>
      </c>
      <c r="AE73">
        <v>0</v>
      </c>
      <c r="AF73">
        <v>0</v>
      </c>
    </row>
    <row r="74" spans="1:32" x14ac:dyDescent="0.2">
      <c r="A74" s="398">
        <v>37117.334722222222</v>
      </c>
      <c r="B74" s="399">
        <v>37118</v>
      </c>
      <c r="C74" s="399">
        <v>37118</v>
      </c>
      <c r="D74" s="399">
        <v>37118</v>
      </c>
      <c r="E74" t="s">
        <v>405</v>
      </c>
      <c r="F74">
        <v>729868</v>
      </c>
      <c r="G74">
        <v>1</v>
      </c>
      <c r="H74">
        <v>3768973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-25</v>
      </c>
      <c r="P74">
        <v>-25</v>
      </c>
      <c r="Q74">
        <v>-25</v>
      </c>
      <c r="R74">
        <v>-25</v>
      </c>
      <c r="S74">
        <v>-25</v>
      </c>
      <c r="T74">
        <v>-25</v>
      </c>
      <c r="U74">
        <v>-25</v>
      </c>
      <c r="V74">
        <v>-25</v>
      </c>
      <c r="W74">
        <v>-25</v>
      </c>
      <c r="X74">
        <v>-25</v>
      </c>
      <c r="Y74">
        <v>-25</v>
      </c>
      <c r="Z74">
        <v>-25</v>
      </c>
      <c r="AA74">
        <v>-25</v>
      </c>
      <c r="AB74">
        <v>-25</v>
      </c>
      <c r="AC74">
        <v>-25</v>
      </c>
      <c r="AD74">
        <v>-25</v>
      </c>
      <c r="AE74">
        <v>0</v>
      </c>
      <c r="AF74">
        <v>0</v>
      </c>
    </row>
    <row r="75" spans="1:32" x14ac:dyDescent="0.2">
      <c r="A75" s="398">
        <v>37117.546527777777</v>
      </c>
      <c r="B75" s="399">
        <v>37118</v>
      </c>
      <c r="C75" s="399">
        <v>37109</v>
      </c>
      <c r="D75" s="399">
        <v>37134</v>
      </c>
      <c r="E75" t="s">
        <v>406</v>
      </c>
      <c r="F75">
        <v>716127</v>
      </c>
      <c r="G75">
        <v>1</v>
      </c>
      <c r="H75">
        <v>3730403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  <c r="U75">
        <v>25</v>
      </c>
      <c r="V75">
        <v>25</v>
      </c>
      <c r="W75">
        <v>25</v>
      </c>
      <c r="X75">
        <v>25</v>
      </c>
      <c r="Y75">
        <v>25</v>
      </c>
      <c r="Z75">
        <v>25</v>
      </c>
      <c r="AA75">
        <v>25</v>
      </c>
      <c r="AB75">
        <v>25</v>
      </c>
      <c r="AC75">
        <v>25</v>
      </c>
      <c r="AD75">
        <v>25</v>
      </c>
      <c r="AE75">
        <v>0</v>
      </c>
      <c r="AF75">
        <v>0</v>
      </c>
    </row>
    <row r="76" spans="1:32" x14ac:dyDescent="0.2">
      <c r="A76" s="398">
        <v>37117.357638888891</v>
      </c>
      <c r="B76" s="399">
        <v>37118</v>
      </c>
      <c r="C76" s="399">
        <v>37118</v>
      </c>
      <c r="D76" s="399">
        <v>37118</v>
      </c>
      <c r="E76" t="s">
        <v>406</v>
      </c>
      <c r="F76">
        <v>730156</v>
      </c>
      <c r="G76">
        <v>1</v>
      </c>
      <c r="H76">
        <v>3769498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-25</v>
      </c>
      <c r="P76">
        <v>-25</v>
      </c>
      <c r="Q76">
        <v>-25</v>
      </c>
      <c r="R76">
        <v>-25</v>
      </c>
      <c r="S76">
        <v>-25</v>
      </c>
      <c r="T76">
        <v>-25</v>
      </c>
      <c r="U76">
        <v>-25</v>
      </c>
      <c r="V76">
        <v>-25</v>
      </c>
      <c r="W76">
        <v>-25</v>
      </c>
      <c r="X76">
        <v>-25</v>
      </c>
      <c r="Y76">
        <v>-25</v>
      </c>
      <c r="Z76">
        <v>-25</v>
      </c>
      <c r="AA76">
        <v>-25</v>
      </c>
      <c r="AB76">
        <v>-25</v>
      </c>
      <c r="AC76">
        <v>-25</v>
      </c>
      <c r="AD76">
        <v>-25</v>
      </c>
      <c r="AE76">
        <v>0</v>
      </c>
      <c r="AF76">
        <v>0</v>
      </c>
    </row>
    <row r="77" spans="1:32" x14ac:dyDescent="0.2">
      <c r="A77" s="398">
        <v>37117.334722222222</v>
      </c>
      <c r="B77" s="399">
        <v>37118</v>
      </c>
      <c r="C77" s="399">
        <v>37118</v>
      </c>
      <c r="D77" s="399">
        <v>37118</v>
      </c>
      <c r="E77" t="s">
        <v>407</v>
      </c>
      <c r="F77">
        <v>729866</v>
      </c>
      <c r="G77">
        <v>1</v>
      </c>
      <c r="H77">
        <v>3768969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-25</v>
      </c>
      <c r="P77">
        <v>-25</v>
      </c>
      <c r="Q77">
        <v>-25</v>
      </c>
      <c r="R77">
        <v>-25</v>
      </c>
      <c r="S77">
        <v>-25</v>
      </c>
      <c r="T77">
        <v>-25</v>
      </c>
      <c r="U77">
        <v>-25</v>
      </c>
      <c r="V77">
        <v>-25</v>
      </c>
      <c r="W77">
        <v>-25</v>
      </c>
      <c r="X77">
        <v>-25</v>
      </c>
      <c r="Y77">
        <v>-25</v>
      </c>
      <c r="Z77">
        <v>-25</v>
      </c>
      <c r="AA77">
        <v>-25</v>
      </c>
      <c r="AB77">
        <v>-25</v>
      </c>
      <c r="AC77">
        <v>-25</v>
      </c>
      <c r="AD77">
        <v>-25</v>
      </c>
      <c r="AE77">
        <v>0</v>
      </c>
      <c r="AF77">
        <v>0</v>
      </c>
    </row>
    <row r="78" spans="1:32" x14ac:dyDescent="0.2">
      <c r="A78" s="398">
        <v>37117.35</v>
      </c>
      <c r="B78" s="399">
        <v>37118</v>
      </c>
      <c r="C78" s="399">
        <v>37118</v>
      </c>
      <c r="D78" s="399">
        <v>37118</v>
      </c>
      <c r="E78" t="s">
        <v>407</v>
      </c>
      <c r="F78">
        <v>730103</v>
      </c>
      <c r="G78">
        <v>1</v>
      </c>
      <c r="H78">
        <v>3769388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0</v>
      </c>
      <c r="AF78">
        <v>0</v>
      </c>
    </row>
    <row r="79" spans="1:32" x14ac:dyDescent="0.2">
      <c r="A79" s="398">
        <v>37117.362500000003</v>
      </c>
      <c r="B79" s="399">
        <v>37118</v>
      </c>
      <c r="C79" s="399">
        <v>37118</v>
      </c>
      <c r="D79" s="399">
        <v>37118</v>
      </c>
      <c r="E79" t="s">
        <v>407</v>
      </c>
      <c r="F79">
        <v>730190</v>
      </c>
      <c r="G79">
        <v>1</v>
      </c>
      <c r="H79">
        <v>3769554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-25</v>
      </c>
      <c r="P79">
        <v>-25</v>
      </c>
      <c r="Q79">
        <v>-25</v>
      </c>
      <c r="R79">
        <v>-25</v>
      </c>
      <c r="S79">
        <v>-25</v>
      </c>
      <c r="T79">
        <v>-25</v>
      </c>
      <c r="U79">
        <v>-25</v>
      </c>
      <c r="V79">
        <v>-25</v>
      </c>
      <c r="W79">
        <v>-25</v>
      </c>
      <c r="X79">
        <v>-25</v>
      </c>
      <c r="Y79">
        <v>-25</v>
      </c>
      <c r="Z79">
        <v>-25</v>
      </c>
      <c r="AA79">
        <v>-25</v>
      </c>
      <c r="AB79">
        <v>-25</v>
      </c>
      <c r="AC79">
        <v>-25</v>
      </c>
      <c r="AD79">
        <v>-25</v>
      </c>
      <c r="AE79">
        <v>0</v>
      </c>
      <c r="AF79">
        <v>0</v>
      </c>
    </row>
    <row r="80" spans="1:32" x14ac:dyDescent="0.2">
      <c r="A80" s="398">
        <v>37117.65347222222</v>
      </c>
      <c r="B80" s="399">
        <v>37118</v>
      </c>
      <c r="C80" s="399">
        <v>37118</v>
      </c>
      <c r="D80" s="399">
        <v>37118</v>
      </c>
      <c r="E80" t="s">
        <v>407</v>
      </c>
      <c r="F80">
        <v>730330</v>
      </c>
      <c r="G80">
        <v>1</v>
      </c>
      <c r="H80">
        <v>3769791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25</v>
      </c>
      <c r="AF80">
        <v>25</v>
      </c>
    </row>
    <row r="81" spans="1:32" x14ac:dyDescent="0.2">
      <c r="A81" s="398">
        <v>37117.65347222222</v>
      </c>
      <c r="B81" s="399">
        <v>37118</v>
      </c>
      <c r="C81" s="399">
        <v>37118</v>
      </c>
      <c r="D81" s="399">
        <v>37118</v>
      </c>
      <c r="E81" t="s">
        <v>407</v>
      </c>
      <c r="F81">
        <v>730330</v>
      </c>
      <c r="G81">
        <v>1</v>
      </c>
      <c r="H81">
        <v>3769790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s="398">
        <v>37117.523611111108</v>
      </c>
      <c r="B82" s="399">
        <v>37118</v>
      </c>
      <c r="C82" s="399">
        <v>37118</v>
      </c>
      <c r="D82" s="399">
        <v>37118</v>
      </c>
      <c r="E82" t="s">
        <v>408</v>
      </c>
      <c r="F82">
        <v>730849</v>
      </c>
      <c r="G82">
        <v>1</v>
      </c>
      <c r="H82">
        <v>3771841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-12</v>
      </c>
      <c r="P82">
        <v>-12</v>
      </c>
      <c r="Q82">
        <v>-12</v>
      </c>
      <c r="R82">
        <v>-12</v>
      </c>
      <c r="S82">
        <v>-12</v>
      </c>
      <c r="T82">
        <v>-12</v>
      </c>
      <c r="U82">
        <v>-12</v>
      </c>
      <c r="V82">
        <v>-12</v>
      </c>
      <c r="W82">
        <v>-12</v>
      </c>
      <c r="X82">
        <v>-12</v>
      </c>
      <c r="Y82">
        <v>-12</v>
      </c>
      <c r="Z82">
        <v>-12</v>
      </c>
      <c r="AA82">
        <v>-12</v>
      </c>
      <c r="AB82">
        <v>-12</v>
      </c>
      <c r="AC82">
        <v>-12</v>
      </c>
      <c r="AD82">
        <v>-12</v>
      </c>
      <c r="AE82">
        <v>0</v>
      </c>
      <c r="AF82">
        <v>0</v>
      </c>
    </row>
    <row r="83" spans="1:32" x14ac:dyDescent="0.2">
      <c r="A83" s="398">
        <v>37117.523611111108</v>
      </c>
      <c r="B83" s="399">
        <v>37118</v>
      </c>
      <c r="C83" s="399">
        <v>37118</v>
      </c>
      <c r="D83" s="399">
        <v>37118</v>
      </c>
      <c r="E83" t="s">
        <v>408</v>
      </c>
      <c r="F83">
        <v>730849</v>
      </c>
      <c r="G83">
        <v>1</v>
      </c>
      <c r="H83">
        <v>3771851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-8</v>
      </c>
      <c r="AF83">
        <v>-8</v>
      </c>
    </row>
    <row r="84" spans="1:32" x14ac:dyDescent="0.2">
      <c r="A84" s="398">
        <v>37117.523611111108</v>
      </c>
      <c r="B84" s="399">
        <v>37118</v>
      </c>
      <c r="C84" s="399">
        <v>37118</v>
      </c>
      <c r="D84" s="399">
        <v>37118</v>
      </c>
      <c r="E84" t="s">
        <v>408</v>
      </c>
      <c r="F84">
        <v>730849</v>
      </c>
      <c r="G84">
        <v>1</v>
      </c>
      <c r="H84">
        <v>3771849</v>
      </c>
      <c r="I84">
        <v>-8</v>
      </c>
      <c r="J84">
        <v>-8</v>
      </c>
      <c r="K84">
        <v>-8</v>
      </c>
      <c r="L84">
        <v>-8</v>
      </c>
      <c r="M84">
        <v>-8</v>
      </c>
      <c r="N84">
        <v>-8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 s="398"/>
      <c r="B85" s="399"/>
      <c r="C85" s="399"/>
      <c r="D85" s="399"/>
    </row>
    <row r="86" spans="1:32" x14ac:dyDescent="0.2">
      <c r="A86" s="398"/>
      <c r="B86" s="399"/>
      <c r="C86" s="399"/>
      <c r="D86" s="399"/>
    </row>
    <row r="87" spans="1:32" x14ac:dyDescent="0.2">
      <c r="A87" s="398">
        <v>37117.336805555555</v>
      </c>
      <c r="B87" s="399">
        <v>37118</v>
      </c>
      <c r="C87" s="399">
        <v>37118</v>
      </c>
      <c r="D87" s="399">
        <v>37118</v>
      </c>
      <c r="E87" t="s">
        <v>409</v>
      </c>
      <c r="F87">
        <v>729912</v>
      </c>
      <c r="G87">
        <v>1</v>
      </c>
      <c r="H87">
        <v>3769053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0</v>
      </c>
      <c r="AF87">
        <v>0</v>
      </c>
    </row>
    <row r="88" spans="1:32" x14ac:dyDescent="0.2">
      <c r="A88" s="398">
        <v>37117.334722222222</v>
      </c>
      <c r="B88" s="399">
        <v>37118</v>
      </c>
      <c r="C88" s="399">
        <v>37118</v>
      </c>
      <c r="D88" s="399">
        <v>37118</v>
      </c>
      <c r="E88" t="s">
        <v>409</v>
      </c>
      <c r="F88">
        <v>729870</v>
      </c>
      <c r="G88">
        <v>1</v>
      </c>
      <c r="H88">
        <v>3768979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-25</v>
      </c>
      <c r="AF88">
        <v>-25</v>
      </c>
    </row>
    <row r="89" spans="1:32" x14ac:dyDescent="0.2">
      <c r="A89" s="398">
        <v>37117.334722222222</v>
      </c>
      <c r="B89" s="399">
        <v>37118</v>
      </c>
      <c r="C89" s="399">
        <v>37118</v>
      </c>
      <c r="D89" s="399">
        <v>37118</v>
      </c>
      <c r="E89" t="s">
        <v>409</v>
      </c>
      <c r="F89">
        <v>729870</v>
      </c>
      <c r="G89">
        <v>1</v>
      </c>
      <c r="H89">
        <v>3768977</v>
      </c>
      <c r="I89">
        <v>-25</v>
      </c>
      <c r="J89">
        <v>-25</v>
      </c>
      <c r="K89">
        <v>-25</v>
      </c>
      <c r="L89">
        <v>-25</v>
      </c>
      <c r="M89">
        <v>-25</v>
      </c>
      <c r="N89">
        <v>-25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s="398">
        <v>37117.344444444447</v>
      </c>
      <c r="B90" s="399">
        <v>37118</v>
      </c>
      <c r="C90" s="399">
        <v>37118</v>
      </c>
      <c r="D90" s="399">
        <v>37118</v>
      </c>
      <c r="E90" t="s">
        <v>410</v>
      </c>
      <c r="F90">
        <v>730035</v>
      </c>
      <c r="G90">
        <v>1</v>
      </c>
      <c r="H90">
        <v>3769273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0</v>
      </c>
      <c r="AF90">
        <v>0</v>
      </c>
    </row>
    <row r="91" spans="1:32" x14ac:dyDescent="0.2">
      <c r="A91" s="398">
        <v>37117.351388888892</v>
      </c>
      <c r="B91" s="399">
        <v>37118</v>
      </c>
      <c r="C91" s="399">
        <v>37118</v>
      </c>
      <c r="D91" s="399">
        <v>37118</v>
      </c>
      <c r="E91" t="s">
        <v>410</v>
      </c>
      <c r="F91">
        <v>730123</v>
      </c>
      <c r="G91">
        <v>1</v>
      </c>
      <c r="H91">
        <v>3769412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  <c r="U91">
        <v>25</v>
      </c>
      <c r="V91">
        <v>25</v>
      </c>
      <c r="W91">
        <v>25</v>
      </c>
      <c r="X91">
        <v>25</v>
      </c>
      <c r="Y91">
        <v>25</v>
      </c>
      <c r="Z91">
        <v>25</v>
      </c>
      <c r="AA91">
        <v>25</v>
      </c>
      <c r="AB91">
        <v>25</v>
      </c>
      <c r="AC91">
        <v>25</v>
      </c>
      <c r="AD91">
        <v>25</v>
      </c>
      <c r="AE91">
        <v>0</v>
      </c>
      <c r="AF91">
        <v>0</v>
      </c>
    </row>
    <row r="92" spans="1:32" x14ac:dyDescent="0.2">
      <c r="A92" s="398">
        <v>37117.554861111108</v>
      </c>
      <c r="B92" s="399">
        <v>37118</v>
      </c>
      <c r="C92" s="399">
        <v>37118</v>
      </c>
      <c r="D92" s="399">
        <v>37118</v>
      </c>
      <c r="E92" t="s">
        <v>411</v>
      </c>
      <c r="F92">
        <v>730974</v>
      </c>
      <c r="G92">
        <v>1</v>
      </c>
      <c r="H92">
        <v>3772459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2.5</v>
      </c>
      <c r="P92">
        <v>2.5</v>
      </c>
      <c r="Q92">
        <v>2.5</v>
      </c>
      <c r="R92">
        <v>2.5</v>
      </c>
      <c r="S92">
        <v>2.5</v>
      </c>
      <c r="T92">
        <v>2.5</v>
      </c>
      <c r="U92">
        <v>2.5</v>
      </c>
      <c r="V92">
        <v>2.5</v>
      </c>
      <c r="W92">
        <v>2.5</v>
      </c>
      <c r="X92">
        <v>2.5</v>
      </c>
      <c r="Y92">
        <v>2.5</v>
      </c>
      <c r="Z92">
        <v>2.5</v>
      </c>
      <c r="AA92">
        <v>2.5</v>
      </c>
      <c r="AB92">
        <v>2.5</v>
      </c>
      <c r="AC92">
        <v>2.5</v>
      </c>
      <c r="AD92">
        <v>2.5</v>
      </c>
      <c r="AE92">
        <v>0</v>
      </c>
      <c r="AF92">
        <v>0</v>
      </c>
    </row>
    <row r="93" spans="1:32" x14ac:dyDescent="0.2">
      <c r="A93" s="398">
        <v>37117.555555555555</v>
      </c>
      <c r="B93" s="399">
        <v>37118</v>
      </c>
      <c r="C93" s="399">
        <v>37118</v>
      </c>
      <c r="D93" s="399">
        <v>37118</v>
      </c>
      <c r="E93" t="s">
        <v>411</v>
      </c>
      <c r="F93">
        <v>730975</v>
      </c>
      <c r="G93">
        <v>1</v>
      </c>
      <c r="H93">
        <v>3772495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2.5</v>
      </c>
      <c r="AF93">
        <v>2.5</v>
      </c>
    </row>
    <row r="94" spans="1:32" x14ac:dyDescent="0.2">
      <c r="A94" s="398">
        <v>37117.555555555555</v>
      </c>
      <c r="B94" s="399">
        <v>37118</v>
      </c>
      <c r="C94" s="399">
        <v>37118</v>
      </c>
      <c r="D94" s="399">
        <v>37118</v>
      </c>
      <c r="E94" t="s">
        <v>411</v>
      </c>
      <c r="F94">
        <v>730975</v>
      </c>
      <c r="G94">
        <v>1</v>
      </c>
      <c r="H94">
        <v>3772494</v>
      </c>
      <c r="I94">
        <v>2.5</v>
      </c>
      <c r="J94">
        <v>2.5</v>
      </c>
      <c r="K94">
        <v>2.5</v>
      </c>
      <c r="L94">
        <v>2.5</v>
      </c>
      <c r="M94">
        <v>2.5</v>
      </c>
      <c r="N94">
        <v>2.5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s="398">
        <v>37012.370833333334</v>
      </c>
      <c r="B95" s="399">
        <v>37013</v>
      </c>
      <c r="C95" s="399">
        <v>37013</v>
      </c>
      <c r="D95" s="399">
        <v>37013</v>
      </c>
      <c r="E95" t="s">
        <v>410</v>
      </c>
      <c r="F95">
        <v>598103</v>
      </c>
      <c r="G95">
        <v>1</v>
      </c>
      <c r="H95">
        <v>3236914</v>
      </c>
      <c r="I95">
        <v>-25</v>
      </c>
      <c r="J95">
        <v>-25</v>
      </c>
      <c r="K95">
        <v>-25</v>
      </c>
      <c r="L95">
        <v>-25</v>
      </c>
      <c r="M95">
        <v>-25</v>
      </c>
      <c r="N95">
        <v>-25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 s="398">
        <v>37012.378472222219</v>
      </c>
      <c r="B96" s="399">
        <v>37013</v>
      </c>
      <c r="C96" s="399">
        <v>37013</v>
      </c>
      <c r="D96" s="399">
        <v>37013</v>
      </c>
      <c r="E96" t="s">
        <v>410</v>
      </c>
      <c r="F96">
        <v>598158</v>
      </c>
      <c r="G96">
        <v>1</v>
      </c>
      <c r="H96">
        <v>3237007</v>
      </c>
      <c r="I96">
        <v>-25</v>
      </c>
      <c r="J96">
        <v>-25</v>
      </c>
      <c r="K96">
        <v>-25</v>
      </c>
      <c r="L96">
        <v>-25</v>
      </c>
      <c r="M96">
        <v>-25</v>
      </c>
      <c r="N96">
        <v>-25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s="398">
        <v>37012.336805555555</v>
      </c>
      <c r="B97" s="399">
        <v>37013</v>
      </c>
      <c r="C97" s="399">
        <v>37013</v>
      </c>
      <c r="D97" s="399">
        <v>37013</v>
      </c>
      <c r="E97" t="s">
        <v>410</v>
      </c>
      <c r="F97">
        <v>597803</v>
      </c>
      <c r="G97">
        <v>1</v>
      </c>
      <c r="H97">
        <v>3236291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-25</v>
      </c>
      <c r="P97">
        <v>-25</v>
      </c>
      <c r="Q97">
        <v>-25</v>
      </c>
      <c r="R97">
        <v>-25</v>
      </c>
      <c r="S97">
        <v>-25</v>
      </c>
      <c r="T97">
        <v>-25</v>
      </c>
      <c r="U97">
        <v>-25</v>
      </c>
      <c r="V97">
        <v>-25</v>
      </c>
      <c r="W97">
        <v>-25</v>
      </c>
      <c r="X97">
        <v>-25</v>
      </c>
      <c r="Y97">
        <v>-25</v>
      </c>
      <c r="Z97">
        <v>-25</v>
      </c>
      <c r="AA97">
        <v>-25</v>
      </c>
      <c r="AB97">
        <v>-25</v>
      </c>
      <c r="AC97">
        <v>-25</v>
      </c>
      <c r="AD97">
        <v>-25</v>
      </c>
      <c r="AE97">
        <v>0</v>
      </c>
      <c r="AF97">
        <v>0</v>
      </c>
    </row>
    <row r="98" spans="1:32" x14ac:dyDescent="0.2">
      <c r="A98" s="398">
        <v>37012.370138888888</v>
      </c>
      <c r="B98" s="399">
        <v>37013</v>
      </c>
      <c r="C98" s="399">
        <v>37013</v>
      </c>
      <c r="D98" s="399">
        <v>37013</v>
      </c>
      <c r="E98" t="s">
        <v>410</v>
      </c>
      <c r="F98">
        <v>598098</v>
      </c>
      <c r="G98">
        <v>1</v>
      </c>
      <c r="H98">
        <v>3236908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-25</v>
      </c>
      <c r="AF98">
        <v>-25</v>
      </c>
    </row>
    <row r="99" spans="1:32" x14ac:dyDescent="0.2">
      <c r="A99" s="398">
        <v>37012.370833333334</v>
      </c>
      <c r="B99" s="399">
        <v>37013</v>
      </c>
      <c r="C99" s="399">
        <v>37013</v>
      </c>
      <c r="D99" s="399">
        <v>37013</v>
      </c>
      <c r="E99" t="s">
        <v>410</v>
      </c>
      <c r="F99">
        <v>598103</v>
      </c>
      <c r="G99">
        <v>1</v>
      </c>
      <c r="H99">
        <v>3236915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-25</v>
      </c>
      <c r="AF99">
        <v>-25</v>
      </c>
    </row>
    <row r="100" spans="1:32" x14ac:dyDescent="0.2">
      <c r="A100" s="398">
        <v>37012.378472222219</v>
      </c>
      <c r="B100" s="399">
        <v>37013</v>
      </c>
      <c r="C100" s="399">
        <v>37013</v>
      </c>
      <c r="D100" s="399">
        <v>37013</v>
      </c>
      <c r="E100" t="s">
        <v>410</v>
      </c>
      <c r="F100">
        <v>598158</v>
      </c>
      <c r="G100">
        <v>1</v>
      </c>
      <c r="H100">
        <v>3237008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-25</v>
      </c>
      <c r="AF100">
        <v>-25</v>
      </c>
    </row>
    <row r="101" spans="1:32" x14ac:dyDescent="0.2">
      <c r="A101" s="398">
        <v>37012.335416666669</v>
      </c>
      <c r="B101" s="399">
        <v>37013</v>
      </c>
      <c r="C101" s="399">
        <v>37013</v>
      </c>
      <c r="D101" s="399">
        <v>37013</v>
      </c>
      <c r="E101" t="s">
        <v>412</v>
      </c>
      <c r="F101">
        <v>597787</v>
      </c>
      <c r="G101">
        <v>1</v>
      </c>
      <c r="H101">
        <v>3236269</v>
      </c>
      <c r="I101">
        <v>-25</v>
      </c>
      <c r="J101">
        <v>-25</v>
      </c>
      <c r="K101">
        <v>-25</v>
      </c>
      <c r="L101">
        <v>-25</v>
      </c>
      <c r="M101">
        <v>-25</v>
      </c>
      <c r="N101">
        <v>-25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 s="398">
        <v>37012.423611111109</v>
      </c>
      <c r="B102" s="399">
        <v>37013</v>
      </c>
      <c r="C102" s="399">
        <v>37013</v>
      </c>
      <c r="D102" s="399">
        <v>37013</v>
      </c>
      <c r="E102" t="s">
        <v>412</v>
      </c>
      <c r="F102">
        <v>598331</v>
      </c>
      <c r="G102">
        <v>1</v>
      </c>
      <c r="H102">
        <v>3237303</v>
      </c>
      <c r="I102">
        <v>-25</v>
      </c>
      <c r="J102">
        <v>-25</v>
      </c>
      <c r="K102">
        <v>-25</v>
      </c>
      <c r="L102">
        <v>-25</v>
      </c>
      <c r="M102">
        <v>-25</v>
      </c>
      <c r="N102">
        <v>-25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 s="398">
        <v>37012.508333333331</v>
      </c>
      <c r="B103" s="399">
        <v>37013</v>
      </c>
      <c r="C103" s="399">
        <v>37013</v>
      </c>
      <c r="D103" s="399">
        <v>37013</v>
      </c>
      <c r="E103" t="s">
        <v>412</v>
      </c>
      <c r="F103">
        <v>598179</v>
      </c>
      <c r="G103">
        <v>1</v>
      </c>
      <c r="H103">
        <v>3237049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-25</v>
      </c>
      <c r="P103">
        <v>-25</v>
      </c>
      <c r="Q103">
        <v>-25</v>
      </c>
      <c r="R103">
        <v>-25</v>
      </c>
      <c r="S103">
        <v>-25</v>
      </c>
      <c r="T103">
        <v>-25</v>
      </c>
      <c r="U103">
        <v>-25</v>
      </c>
      <c r="V103">
        <v>-25</v>
      </c>
      <c r="W103">
        <v>-25</v>
      </c>
      <c r="X103">
        <v>-25</v>
      </c>
      <c r="Y103">
        <v>-25</v>
      </c>
      <c r="Z103">
        <v>-25</v>
      </c>
      <c r="AA103">
        <v>-25</v>
      </c>
      <c r="AB103">
        <v>-25</v>
      </c>
      <c r="AC103">
        <v>-25</v>
      </c>
      <c r="AD103">
        <v>-25</v>
      </c>
      <c r="AE103">
        <v>0</v>
      </c>
      <c r="AF103">
        <v>0</v>
      </c>
    </row>
    <row r="104" spans="1:32" x14ac:dyDescent="0.2">
      <c r="A104" s="398">
        <v>37012.426388888889</v>
      </c>
      <c r="B104" s="399">
        <v>37013</v>
      </c>
      <c r="C104" s="399">
        <v>37013</v>
      </c>
      <c r="D104" s="399">
        <v>37013</v>
      </c>
      <c r="E104" t="s">
        <v>412</v>
      </c>
      <c r="F104">
        <v>598338</v>
      </c>
      <c r="G104">
        <v>1</v>
      </c>
      <c r="H104">
        <v>3237312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-25</v>
      </c>
      <c r="P104">
        <v>-25</v>
      </c>
      <c r="Q104">
        <v>-25</v>
      </c>
      <c r="R104">
        <v>-25</v>
      </c>
      <c r="S104">
        <v>-25</v>
      </c>
      <c r="T104">
        <v>-25</v>
      </c>
      <c r="U104">
        <v>-25</v>
      </c>
      <c r="V104">
        <v>-25</v>
      </c>
      <c r="W104">
        <v>-25</v>
      </c>
      <c r="X104">
        <v>-25</v>
      </c>
      <c r="Y104">
        <v>-25</v>
      </c>
      <c r="Z104">
        <v>-25</v>
      </c>
      <c r="AA104">
        <v>-25</v>
      </c>
      <c r="AB104">
        <v>-25</v>
      </c>
      <c r="AC104">
        <v>-25</v>
      </c>
      <c r="AD104">
        <v>-25</v>
      </c>
      <c r="AE104">
        <v>0</v>
      </c>
      <c r="AF104">
        <v>0</v>
      </c>
    </row>
    <row r="105" spans="1:32" x14ac:dyDescent="0.2">
      <c r="A105" s="398">
        <v>37012.335416666669</v>
      </c>
      <c r="B105" s="399">
        <v>37013</v>
      </c>
      <c r="C105" s="399">
        <v>37013</v>
      </c>
      <c r="D105" s="399">
        <v>37013</v>
      </c>
      <c r="E105" t="s">
        <v>412</v>
      </c>
      <c r="F105">
        <v>597787</v>
      </c>
      <c r="G105">
        <v>1</v>
      </c>
      <c r="H105">
        <v>3236271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-25</v>
      </c>
      <c r="AF105">
        <v>-25</v>
      </c>
    </row>
    <row r="106" spans="1:32" x14ac:dyDescent="0.2">
      <c r="A106" s="398">
        <v>37012.423611111109</v>
      </c>
      <c r="B106" s="399">
        <v>37013</v>
      </c>
      <c r="C106" s="399">
        <v>37013</v>
      </c>
      <c r="D106" s="399">
        <v>37013</v>
      </c>
      <c r="E106" t="s">
        <v>412</v>
      </c>
      <c r="F106">
        <v>598331</v>
      </c>
      <c r="G106">
        <v>1</v>
      </c>
      <c r="H106">
        <v>3237304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-25</v>
      </c>
      <c r="AF106">
        <v>-25</v>
      </c>
    </row>
    <row r="107" spans="1:32" x14ac:dyDescent="0.2">
      <c r="A107" s="398"/>
      <c r="B107" s="399"/>
      <c r="C107" s="399"/>
      <c r="D107" s="399"/>
    </row>
    <row r="108" spans="1:32" x14ac:dyDescent="0.2">
      <c r="A108" s="398"/>
      <c r="B108" s="399"/>
      <c r="C108" s="399"/>
      <c r="D108" s="399"/>
    </row>
    <row r="109" spans="1:32" x14ac:dyDescent="0.2">
      <c r="A109" s="398"/>
      <c r="B109" s="399"/>
      <c r="C109" s="399"/>
      <c r="D109" s="399"/>
    </row>
    <row r="110" spans="1:32" x14ac:dyDescent="0.2">
      <c r="A110" s="398"/>
      <c r="B110" s="399"/>
      <c r="C110" s="399"/>
      <c r="D110" s="399"/>
    </row>
    <row r="111" spans="1:32" x14ac:dyDescent="0.2">
      <c r="A111" s="398"/>
      <c r="B111" s="399"/>
      <c r="C111" s="399"/>
      <c r="D111" s="399"/>
    </row>
    <row r="112" spans="1:32" x14ac:dyDescent="0.2">
      <c r="A112" s="398"/>
      <c r="B112" s="399"/>
      <c r="C112" s="399"/>
      <c r="D112" s="399"/>
    </row>
    <row r="113" spans="1:4" x14ac:dyDescent="0.2">
      <c r="A113" s="398"/>
      <c r="B113" s="399"/>
      <c r="C113" s="399"/>
      <c r="D113" s="399"/>
    </row>
    <row r="114" spans="1:4" x14ac:dyDescent="0.2">
      <c r="A114" s="398"/>
      <c r="B114" s="399"/>
      <c r="C114" s="399"/>
      <c r="D114" s="399"/>
    </row>
    <row r="115" spans="1:4" x14ac:dyDescent="0.2">
      <c r="A115" s="398"/>
      <c r="B115" s="399"/>
      <c r="C115" s="399"/>
      <c r="D115" s="399"/>
    </row>
    <row r="116" spans="1:4" x14ac:dyDescent="0.2">
      <c r="A116" s="398"/>
      <c r="B116" s="399"/>
      <c r="C116" s="399"/>
      <c r="D116" s="399"/>
    </row>
    <row r="117" spans="1:4" x14ac:dyDescent="0.2">
      <c r="A117" s="398"/>
      <c r="B117" s="399"/>
      <c r="C117" s="399"/>
      <c r="D117" s="399"/>
    </row>
    <row r="118" spans="1:4" x14ac:dyDescent="0.2">
      <c r="A118" s="398"/>
      <c r="B118" s="399"/>
      <c r="C118" s="399"/>
      <c r="D118" s="399"/>
    </row>
    <row r="119" spans="1:4" x14ac:dyDescent="0.2">
      <c r="A119" s="398"/>
      <c r="B119" s="399"/>
      <c r="C119" s="399"/>
      <c r="D119" s="399"/>
    </row>
    <row r="120" spans="1:4" x14ac:dyDescent="0.2">
      <c r="A120" s="398"/>
      <c r="B120" s="399"/>
      <c r="C120" s="399"/>
      <c r="D120" s="399"/>
    </row>
    <row r="121" spans="1:4" x14ac:dyDescent="0.2">
      <c r="A121" s="398"/>
      <c r="B121" s="399"/>
      <c r="C121" s="399"/>
      <c r="D121" s="399"/>
    </row>
    <row r="122" spans="1:4" x14ac:dyDescent="0.2">
      <c r="A122" s="398"/>
      <c r="B122" s="399"/>
      <c r="C122" s="399"/>
      <c r="D122" s="399"/>
    </row>
    <row r="123" spans="1:4" x14ac:dyDescent="0.2">
      <c r="A123" s="398"/>
      <c r="B123" s="399"/>
      <c r="C123" s="399"/>
      <c r="D123" s="399"/>
    </row>
    <row r="124" spans="1:4" x14ac:dyDescent="0.2">
      <c r="A124" s="398"/>
      <c r="B124" s="399"/>
      <c r="C124" s="399"/>
      <c r="D124" s="399"/>
    </row>
    <row r="125" spans="1:4" x14ac:dyDescent="0.2">
      <c r="A125" s="398"/>
      <c r="B125" s="399"/>
      <c r="C125" s="399"/>
      <c r="D125" s="399"/>
    </row>
    <row r="126" spans="1:4" x14ac:dyDescent="0.2">
      <c r="A126" s="398"/>
      <c r="B126" s="399"/>
      <c r="C126" s="399"/>
      <c r="D126" s="399"/>
    </row>
    <row r="127" spans="1:4" x14ac:dyDescent="0.2">
      <c r="A127" s="398"/>
      <c r="B127" s="399"/>
      <c r="C127" s="399"/>
      <c r="D127" s="399"/>
    </row>
    <row r="128" spans="1:4" x14ac:dyDescent="0.2">
      <c r="A128" s="398"/>
      <c r="B128" s="399"/>
      <c r="C128" s="399"/>
      <c r="D128" s="399"/>
    </row>
    <row r="129" spans="1:4" x14ac:dyDescent="0.2">
      <c r="A129" s="398"/>
      <c r="B129" s="399"/>
      <c r="C129" s="399"/>
      <c r="D129" s="399"/>
    </row>
    <row r="130" spans="1:4" x14ac:dyDescent="0.2">
      <c r="A130" s="398"/>
      <c r="B130" s="399"/>
      <c r="C130" s="399"/>
      <c r="D130" s="399"/>
    </row>
    <row r="131" spans="1:4" x14ac:dyDescent="0.2">
      <c r="A131" s="398"/>
      <c r="B131" s="399"/>
      <c r="C131" s="399"/>
      <c r="D131" s="399"/>
    </row>
    <row r="132" spans="1:4" x14ac:dyDescent="0.2">
      <c r="A132" s="398"/>
      <c r="B132" s="399"/>
      <c r="C132" s="399"/>
      <c r="D132" s="399"/>
    </row>
    <row r="133" spans="1:4" x14ac:dyDescent="0.2">
      <c r="A133" s="398"/>
      <c r="B133" s="399"/>
      <c r="C133" s="399"/>
      <c r="D133" s="399"/>
    </row>
    <row r="134" spans="1:4" x14ac:dyDescent="0.2">
      <c r="A134" s="398"/>
      <c r="B134" s="399"/>
      <c r="C134" s="399"/>
      <c r="D134" s="399"/>
    </row>
    <row r="135" spans="1:4" x14ac:dyDescent="0.2">
      <c r="A135" s="398"/>
      <c r="B135" s="399"/>
      <c r="C135" s="399"/>
      <c r="D135" s="399"/>
    </row>
    <row r="136" spans="1:4" x14ac:dyDescent="0.2">
      <c r="A136" s="398"/>
      <c r="B136" s="399"/>
      <c r="C136" s="399"/>
      <c r="D136" s="399"/>
    </row>
    <row r="137" spans="1:4" x14ac:dyDescent="0.2">
      <c r="A137" s="398"/>
      <c r="B137" s="399"/>
      <c r="C137" s="399"/>
      <c r="D137" s="399"/>
    </row>
    <row r="138" spans="1:4" x14ac:dyDescent="0.2">
      <c r="A138" s="398"/>
      <c r="B138" s="399"/>
      <c r="C138" s="399"/>
      <c r="D138" s="399"/>
    </row>
    <row r="139" spans="1:4" x14ac:dyDescent="0.2">
      <c r="A139" s="398"/>
      <c r="B139" s="399"/>
      <c r="C139" s="399"/>
      <c r="D139" s="399"/>
    </row>
    <row r="140" spans="1:4" x14ac:dyDescent="0.2">
      <c r="A140" s="398"/>
      <c r="B140" s="399"/>
      <c r="C140" s="399"/>
      <c r="D140" s="399"/>
    </row>
    <row r="141" spans="1:4" x14ac:dyDescent="0.2">
      <c r="A141" s="398"/>
      <c r="B141" s="399"/>
      <c r="C141" s="399"/>
      <c r="D141" s="399"/>
    </row>
    <row r="142" spans="1:4" x14ac:dyDescent="0.2">
      <c r="A142" s="398"/>
      <c r="B142" s="399"/>
      <c r="C142" s="399"/>
      <c r="D142" s="399"/>
    </row>
    <row r="143" spans="1:4" x14ac:dyDescent="0.2">
      <c r="A143" s="398"/>
      <c r="B143" s="399"/>
      <c r="C143" s="399"/>
      <c r="D143" s="399"/>
    </row>
    <row r="144" spans="1:4" x14ac:dyDescent="0.2">
      <c r="A144" s="398"/>
      <c r="B144" s="399"/>
      <c r="C144" s="399"/>
      <c r="D144" s="399"/>
    </row>
    <row r="145" spans="1:4" x14ac:dyDescent="0.2">
      <c r="A145" s="398"/>
      <c r="B145" s="399"/>
      <c r="C145" s="399"/>
      <c r="D145" s="399"/>
    </row>
    <row r="146" spans="1:4" x14ac:dyDescent="0.2">
      <c r="A146" s="398"/>
      <c r="B146" s="399"/>
      <c r="C146" s="399"/>
      <c r="D146" s="399"/>
    </row>
    <row r="147" spans="1:4" x14ac:dyDescent="0.2">
      <c r="A147" s="398"/>
      <c r="B147" s="399"/>
      <c r="C147" s="399"/>
      <c r="D147" s="399"/>
    </row>
    <row r="148" spans="1:4" x14ac:dyDescent="0.2">
      <c r="A148" s="398"/>
      <c r="B148" s="399"/>
      <c r="C148" s="399"/>
      <c r="D148" s="399"/>
    </row>
    <row r="149" spans="1:4" x14ac:dyDescent="0.2">
      <c r="A149" s="398"/>
      <c r="B149" s="399"/>
      <c r="C149" s="399"/>
      <c r="D149" s="399"/>
    </row>
    <row r="150" spans="1:4" x14ac:dyDescent="0.2">
      <c r="A150" s="398"/>
      <c r="B150" s="399"/>
      <c r="C150" s="399"/>
      <c r="D150" s="399"/>
    </row>
    <row r="151" spans="1:4" x14ac:dyDescent="0.2">
      <c r="A151" s="398"/>
      <c r="B151" s="399"/>
      <c r="C151" s="399"/>
      <c r="D151" s="399"/>
    </row>
    <row r="152" spans="1:4" x14ac:dyDescent="0.2">
      <c r="A152" s="398"/>
      <c r="B152" s="399"/>
      <c r="C152" s="399"/>
      <c r="D152" s="399"/>
    </row>
    <row r="153" spans="1:4" x14ac:dyDescent="0.2">
      <c r="A153" s="398"/>
      <c r="B153" s="399"/>
      <c r="C153" s="399"/>
      <c r="D153" s="399"/>
    </row>
    <row r="154" spans="1:4" x14ac:dyDescent="0.2">
      <c r="A154" s="398"/>
      <c r="B154" s="399"/>
      <c r="C154" s="399"/>
      <c r="D154" s="399"/>
    </row>
  </sheetData>
  <autoFilter ref="A3:AF106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IV978"/>
  <sheetViews>
    <sheetView zoomScale="75" workbookViewId="0">
      <selection activeCell="M42" sqref="M42"/>
    </sheetView>
  </sheetViews>
  <sheetFormatPr defaultRowHeight="12.75" x14ac:dyDescent="0.2"/>
  <cols>
    <col min="1" max="1" width="15.7109375" style="400" customWidth="1"/>
    <col min="2" max="4" width="15.7109375" customWidth="1"/>
    <col min="5" max="5" width="16.7109375" customWidth="1"/>
    <col min="6" max="8" width="7.7109375" customWidth="1"/>
    <col min="9" max="32" width="9.7109375" customWidth="1"/>
  </cols>
  <sheetData>
    <row r="3" spans="1:256" x14ac:dyDescent="0.2">
      <c r="A3" s="401" t="s">
        <v>379</v>
      </c>
      <c r="B3" s="397" t="s">
        <v>380</v>
      </c>
      <c r="C3" s="397" t="s">
        <v>381</v>
      </c>
      <c r="D3" s="397" t="s">
        <v>382</v>
      </c>
      <c r="E3" s="402" t="s">
        <v>350</v>
      </c>
      <c r="F3" s="403" t="s">
        <v>383</v>
      </c>
      <c r="G3" s="397" t="s">
        <v>384</v>
      </c>
      <c r="H3" s="397" t="s">
        <v>385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  <c r="AG3" s="401" t="s">
        <v>379</v>
      </c>
      <c r="AH3" s="397" t="s">
        <v>380</v>
      </c>
      <c r="AI3" s="397" t="s">
        <v>381</v>
      </c>
      <c r="AJ3" s="397" t="s">
        <v>382</v>
      </c>
      <c r="AK3" s="386" t="s">
        <v>350</v>
      </c>
      <c r="AL3" s="397" t="s">
        <v>383</v>
      </c>
      <c r="AM3" s="397" t="s">
        <v>384</v>
      </c>
      <c r="AN3" s="397" t="s">
        <v>385</v>
      </c>
      <c r="AO3" s="386">
        <v>100</v>
      </c>
      <c r="AP3" s="386">
        <v>200</v>
      </c>
      <c r="AQ3" s="386">
        <v>300</v>
      </c>
      <c r="AR3" s="386">
        <v>400</v>
      </c>
      <c r="AS3" s="386">
        <v>500</v>
      </c>
      <c r="AT3" s="386">
        <v>600</v>
      </c>
      <c r="AU3" s="386">
        <v>700</v>
      </c>
      <c r="AV3" s="386">
        <v>800</v>
      </c>
      <c r="AW3" s="386">
        <v>900</v>
      </c>
      <c r="AX3" s="386">
        <v>1000</v>
      </c>
      <c r="AY3" s="386">
        <v>1100</v>
      </c>
      <c r="AZ3" s="386">
        <v>1200</v>
      </c>
      <c r="BA3" s="386">
        <v>1300</v>
      </c>
      <c r="BB3" s="386">
        <v>1400</v>
      </c>
      <c r="BC3" s="386">
        <v>1500</v>
      </c>
      <c r="BD3" s="386">
        <v>1600</v>
      </c>
      <c r="BE3" s="386">
        <v>1700</v>
      </c>
      <c r="BF3" s="386">
        <v>1800</v>
      </c>
      <c r="BG3" s="386">
        <v>1900</v>
      </c>
      <c r="BH3" s="386">
        <v>2000</v>
      </c>
      <c r="BI3" s="386">
        <v>2100</v>
      </c>
      <c r="BJ3" s="386">
        <v>2200</v>
      </c>
      <c r="BK3" s="386">
        <v>2300</v>
      </c>
      <c r="BL3" s="386">
        <v>2400</v>
      </c>
      <c r="BM3" s="401" t="s">
        <v>379</v>
      </c>
      <c r="BN3" s="397" t="s">
        <v>380</v>
      </c>
      <c r="BO3" s="397" t="s">
        <v>381</v>
      </c>
      <c r="BP3" s="397" t="s">
        <v>382</v>
      </c>
      <c r="BQ3" s="386" t="s">
        <v>350</v>
      </c>
      <c r="BR3" s="397" t="s">
        <v>383</v>
      </c>
      <c r="BS3" s="397" t="s">
        <v>384</v>
      </c>
      <c r="BT3" s="397" t="s">
        <v>385</v>
      </c>
      <c r="BU3" s="386">
        <v>100</v>
      </c>
      <c r="BV3" s="386">
        <v>200</v>
      </c>
      <c r="BW3" s="386">
        <v>300</v>
      </c>
      <c r="BX3" s="386">
        <v>400</v>
      </c>
      <c r="BY3" s="386">
        <v>500</v>
      </c>
      <c r="BZ3" s="386">
        <v>600</v>
      </c>
      <c r="CA3" s="386">
        <v>700</v>
      </c>
      <c r="CB3" s="386">
        <v>800</v>
      </c>
      <c r="CC3" s="386">
        <v>900</v>
      </c>
      <c r="CD3" s="386">
        <v>1000</v>
      </c>
      <c r="CE3" s="386">
        <v>1100</v>
      </c>
      <c r="CF3" s="386">
        <v>1200</v>
      </c>
      <c r="CG3" s="386">
        <v>1300</v>
      </c>
      <c r="CH3" s="386">
        <v>1400</v>
      </c>
      <c r="CI3" s="386">
        <v>1500</v>
      </c>
      <c r="CJ3" s="386">
        <v>1600</v>
      </c>
      <c r="CK3" s="386">
        <v>1700</v>
      </c>
      <c r="CL3" s="386">
        <v>1800</v>
      </c>
      <c r="CM3" s="386">
        <v>1900</v>
      </c>
      <c r="CN3" s="386">
        <v>2000</v>
      </c>
      <c r="CO3" s="386">
        <v>2100</v>
      </c>
      <c r="CP3" s="386">
        <v>2200</v>
      </c>
      <c r="CQ3" s="386">
        <v>2300</v>
      </c>
      <c r="CR3" s="386">
        <v>2400</v>
      </c>
      <c r="CS3" s="401" t="s">
        <v>379</v>
      </c>
      <c r="CT3" s="397" t="s">
        <v>380</v>
      </c>
      <c r="CU3" s="397" t="s">
        <v>381</v>
      </c>
      <c r="CV3" s="397" t="s">
        <v>382</v>
      </c>
      <c r="CW3" s="386" t="s">
        <v>350</v>
      </c>
      <c r="CX3" s="397" t="s">
        <v>383</v>
      </c>
      <c r="CY3" s="397" t="s">
        <v>384</v>
      </c>
      <c r="CZ3" s="397" t="s">
        <v>385</v>
      </c>
      <c r="DA3" s="386">
        <v>100</v>
      </c>
      <c r="DB3" s="386">
        <v>200</v>
      </c>
      <c r="DC3" s="386">
        <v>300</v>
      </c>
      <c r="DD3" s="386">
        <v>400</v>
      </c>
      <c r="DE3" s="386">
        <v>500</v>
      </c>
      <c r="DF3" s="386">
        <v>600</v>
      </c>
      <c r="DG3" s="386">
        <v>700</v>
      </c>
      <c r="DH3" s="386">
        <v>800</v>
      </c>
      <c r="DI3" s="386">
        <v>900</v>
      </c>
      <c r="DJ3" s="386">
        <v>1000</v>
      </c>
      <c r="DK3" s="386">
        <v>1100</v>
      </c>
      <c r="DL3" s="386">
        <v>1200</v>
      </c>
      <c r="DM3" s="386">
        <v>1300</v>
      </c>
      <c r="DN3" s="386">
        <v>1400</v>
      </c>
      <c r="DO3" s="386">
        <v>1500</v>
      </c>
      <c r="DP3" s="386">
        <v>1600</v>
      </c>
      <c r="DQ3" s="386">
        <v>1700</v>
      </c>
      <c r="DR3" s="386">
        <v>1800</v>
      </c>
      <c r="DS3" s="386">
        <v>1900</v>
      </c>
      <c r="DT3" s="386">
        <v>2000</v>
      </c>
      <c r="DU3" s="386">
        <v>2100</v>
      </c>
      <c r="DV3" s="386">
        <v>2200</v>
      </c>
      <c r="DW3" s="386">
        <v>2300</v>
      </c>
      <c r="DX3" s="386">
        <v>2400</v>
      </c>
      <c r="DY3" s="401" t="s">
        <v>379</v>
      </c>
      <c r="DZ3" s="397" t="s">
        <v>380</v>
      </c>
      <c r="EA3" s="397" t="s">
        <v>381</v>
      </c>
      <c r="EB3" s="397" t="s">
        <v>382</v>
      </c>
      <c r="EC3" s="386" t="s">
        <v>350</v>
      </c>
      <c r="ED3" s="397" t="s">
        <v>383</v>
      </c>
      <c r="EE3" s="397" t="s">
        <v>384</v>
      </c>
      <c r="EF3" s="397" t="s">
        <v>385</v>
      </c>
      <c r="EG3" s="386">
        <v>100</v>
      </c>
      <c r="EH3" s="386">
        <v>200</v>
      </c>
      <c r="EI3" s="386">
        <v>300</v>
      </c>
      <c r="EJ3" s="386">
        <v>400</v>
      </c>
      <c r="EK3" s="386">
        <v>500</v>
      </c>
      <c r="EL3" s="386">
        <v>600</v>
      </c>
      <c r="EM3" s="386">
        <v>700</v>
      </c>
      <c r="EN3" s="386">
        <v>800</v>
      </c>
      <c r="EO3" s="386">
        <v>900</v>
      </c>
      <c r="EP3" s="386">
        <v>1000</v>
      </c>
      <c r="EQ3" s="386">
        <v>1100</v>
      </c>
      <c r="ER3" s="386">
        <v>1200</v>
      </c>
      <c r="ES3" s="386">
        <v>1300</v>
      </c>
      <c r="ET3" s="386">
        <v>1400</v>
      </c>
      <c r="EU3" s="386">
        <v>1500</v>
      </c>
      <c r="EV3" s="386">
        <v>1600</v>
      </c>
      <c r="EW3" s="386">
        <v>1700</v>
      </c>
      <c r="EX3" s="386">
        <v>1800</v>
      </c>
      <c r="EY3" s="386">
        <v>1900</v>
      </c>
      <c r="EZ3" s="386">
        <v>2000</v>
      </c>
      <c r="FA3" s="386">
        <v>2100</v>
      </c>
      <c r="FB3" s="386">
        <v>2200</v>
      </c>
      <c r="FC3" s="386">
        <v>2300</v>
      </c>
      <c r="FD3" s="386">
        <v>2400</v>
      </c>
      <c r="FE3" s="401" t="s">
        <v>379</v>
      </c>
      <c r="FF3" s="397" t="s">
        <v>380</v>
      </c>
      <c r="FG3" s="397" t="s">
        <v>381</v>
      </c>
      <c r="FH3" s="397" t="s">
        <v>382</v>
      </c>
      <c r="FI3" s="386" t="s">
        <v>350</v>
      </c>
      <c r="FJ3" s="397" t="s">
        <v>383</v>
      </c>
      <c r="FK3" s="397" t="s">
        <v>384</v>
      </c>
      <c r="FL3" s="397" t="s">
        <v>385</v>
      </c>
      <c r="FM3" s="386">
        <v>100</v>
      </c>
      <c r="FN3" s="386">
        <v>200</v>
      </c>
      <c r="FO3" s="386">
        <v>300</v>
      </c>
      <c r="FP3" s="386">
        <v>400</v>
      </c>
      <c r="FQ3" s="386">
        <v>500</v>
      </c>
      <c r="FR3" s="386">
        <v>600</v>
      </c>
      <c r="FS3" s="386">
        <v>700</v>
      </c>
      <c r="FT3" s="386">
        <v>800</v>
      </c>
      <c r="FU3" s="386">
        <v>900</v>
      </c>
      <c r="FV3" s="386">
        <v>1000</v>
      </c>
      <c r="FW3" s="386">
        <v>1100</v>
      </c>
      <c r="FX3" s="386">
        <v>1200</v>
      </c>
      <c r="FY3" s="386">
        <v>1300</v>
      </c>
      <c r="FZ3" s="386">
        <v>1400</v>
      </c>
      <c r="GA3" s="386">
        <v>1500</v>
      </c>
      <c r="GB3" s="386">
        <v>1600</v>
      </c>
      <c r="GC3" s="386">
        <v>1700</v>
      </c>
      <c r="GD3" s="386">
        <v>1800</v>
      </c>
      <c r="GE3" s="386">
        <v>1900</v>
      </c>
      <c r="GF3" s="386">
        <v>2000</v>
      </c>
      <c r="GG3" s="386">
        <v>2100</v>
      </c>
      <c r="GH3" s="386">
        <v>2200</v>
      </c>
      <c r="GI3" s="386">
        <v>2300</v>
      </c>
      <c r="GJ3" s="386">
        <v>2400</v>
      </c>
      <c r="GK3" s="401" t="s">
        <v>379</v>
      </c>
      <c r="GL3" s="397" t="s">
        <v>380</v>
      </c>
      <c r="GM3" s="397" t="s">
        <v>381</v>
      </c>
      <c r="GN3" s="397" t="s">
        <v>382</v>
      </c>
      <c r="GO3" s="386" t="s">
        <v>350</v>
      </c>
      <c r="GP3" s="397" t="s">
        <v>383</v>
      </c>
      <c r="GQ3" s="397" t="s">
        <v>384</v>
      </c>
      <c r="GR3" s="397" t="s">
        <v>385</v>
      </c>
      <c r="GS3" s="386">
        <v>100</v>
      </c>
      <c r="GT3" s="386">
        <v>200</v>
      </c>
      <c r="GU3" s="386">
        <v>300</v>
      </c>
      <c r="GV3" s="386">
        <v>400</v>
      </c>
      <c r="GW3" s="386">
        <v>500</v>
      </c>
      <c r="GX3" s="386">
        <v>600</v>
      </c>
      <c r="GY3" s="386">
        <v>700</v>
      </c>
      <c r="GZ3" s="386">
        <v>800</v>
      </c>
      <c r="HA3" s="386">
        <v>900</v>
      </c>
      <c r="HB3" s="386">
        <v>1000</v>
      </c>
      <c r="HC3" s="386">
        <v>1100</v>
      </c>
      <c r="HD3" s="386">
        <v>1200</v>
      </c>
      <c r="HE3" s="386">
        <v>1300</v>
      </c>
      <c r="HF3" s="386">
        <v>1400</v>
      </c>
      <c r="HG3" s="386">
        <v>1500</v>
      </c>
      <c r="HH3" s="386">
        <v>1600</v>
      </c>
      <c r="HI3" s="386">
        <v>1700</v>
      </c>
      <c r="HJ3" s="386">
        <v>1800</v>
      </c>
      <c r="HK3" s="386">
        <v>1900</v>
      </c>
      <c r="HL3" s="386">
        <v>2000</v>
      </c>
      <c r="HM3" s="386">
        <v>2100</v>
      </c>
      <c r="HN3" s="386">
        <v>2200</v>
      </c>
      <c r="HO3" s="386">
        <v>2300</v>
      </c>
      <c r="HP3" s="386">
        <v>2400</v>
      </c>
      <c r="HQ3" s="401" t="s">
        <v>379</v>
      </c>
      <c r="HR3" s="397" t="s">
        <v>380</v>
      </c>
      <c r="HS3" s="397" t="s">
        <v>381</v>
      </c>
      <c r="HT3" s="397" t="s">
        <v>382</v>
      </c>
      <c r="HU3" s="386" t="s">
        <v>350</v>
      </c>
      <c r="HV3" s="397" t="s">
        <v>383</v>
      </c>
      <c r="HW3" s="397" t="s">
        <v>384</v>
      </c>
      <c r="HX3" s="397" t="s">
        <v>385</v>
      </c>
      <c r="HY3" s="386">
        <v>100</v>
      </c>
      <c r="HZ3" s="386">
        <v>200</v>
      </c>
      <c r="IA3" s="386">
        <v>300</v>
      </c>
      <c r="IB3" s="386">
        <v>400</v>
      </c>
      <c r="IC3" s="386">
        <v>500</v>
      </c>
      <c r="ID3" s="386">
        <v>600</v>
      </c>
      <c r="IE3" s="386">
        <v>700</v>
      </c>
      <c r="IF3" s="386">
        <v>800</v>
      </c>
      <c r="IG3" s="386">
        <v>900</v>
      </c>
      <c r="IH3" s="386">
        <v>1000</v>
      </c>
      <c r="II3" s="386">
        <v>1100</v>
      </c>
      <c r="IJ3" s="386">
        <v>1200</v>
      </c>
      <c r="IK3" s="386">
        <v>1300</v>
      </c>
      <c r="IL3" s="386">
        <v>1400</v>
      </c>
      <c r="IM3" s="386">
        <v>1500</v>
      </c>
      <c r="IN3" s="386">
        <v>1600</v>
      </c>
      <c r="IO3" s="386">
        <v>1700</v>
      </c>
      <c r="IP3" s="386">
        <v>1800</v>
      </c>
      <c r="IQ3" s="386">
        <v>1900</v>
      </c>
      <c r="IR3" s="386">
        <v>2000</v>
      </c>
      <c r="IS3" s="386">
        <v>2100</v>
      </c>
      <c r="IT3" s="386">
        <v>2200</v>
      </c>
      <c r="IU3" s="386">
        <v>2300</v>
      </c>
      <c r="IV3" s="386">
        <v>2400</v>
      </c>
    </row>
    <row r="4" spans="1:256" x14ac:dyDescent="0.2">
      <c r="A4" s="398">
        <v>37069.526388888888</v>
      </c>
      <c r="B4" s="399">
        <v>37124</v>
      </c>
      <c r="C4" s="399">
        <v>37104</v>
      </c>
      <c r="D4" s="399">
        <v>37134</v>
      </c>
      <c r="E4" t="s">
        <v>386</v>
      </c>
      <c r="F4">
        <v>663606</v>
      </c>
      <c r="G4">
        <v>1</v>
      </c>
      <c r="H4">
        <v>3514870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256" x14ac:dyDescent="0.2">
      <c r="A5" s="398">
        <v>37068.408333333333</v>
      </c>
      <c r="B5" s="399">
        <v>37124</v>
      </c>
      <c r="C5" s="399">
        <v>37104</v>
      </c>
      <c r="D5" s="399">
        <v>37134</v>
      </c>
      <c r="E5" t="s">
        <v>386</v>
      </c>
      <c r="F5">
        <v>661975</v>
      </c>
      <c r="G5">
        <v>1</v>
      </c>
      <c r="H5">
        <v>3508398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0</v>
      </c>
      <c r="AF5">
        <v>0</v>
      </c>
    </row>
    <row r="6" spans="1:256" x14ac:dyDescent="0.2">
      <c r="A6" s="398">
        <v>37084.522222222222</v>
      </c>
      <c r="B6" s="399">
        <v>37124</v>
      </c>
      <c r="C6" s="399">
        <v>37104</v>
      </c>
      <c r="D6" s="399">
        <v>37134</v>
      </c>
      <c r="E6" t="s">
        <v>386</v>
      </c>
      <c r="F6">
        <v>682083</v>
      </c>
      <c r="G6">
        <v>1</v>
      </c>
      <c r="H6">
        <v>3577960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0</v>
      </c>
      <c r="AF6">
        <v>0</v>
      </c>
    </row>
    <row r="7" spans="1:256" x14ac:dyDescent="0.2">
      <c r="A7" s="398">
        <v>37119.415277777778</v>
      </c>
      <c r="B7" s="399">
        <v>37124</v>
      </c>
      <c r="C7" s="399">
        <v>37123</v>
      </c>
      <c r="D7" s="399">
        <v>37134</v>
      </c>
      <c r="E7" t="s">
        <v>386</v>
      </c>
      <c r="F7">
        <v>734988</v>
      </c>
      <c r="G7">
        <v>1</v>
      </c>
      <c r="H7">
        <v>3826347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0</v>
      </c>
      <c r="AF7">
        <v>0</v>
      </c>
    </row>
    <row r="8" spans="1:256" x14ac:dyDescent="0.2">
      <c r="A8" s="398">
        <v>36971.734027777777</v>
      </c>
      <c r="B8" s="399">
        <v>37124</v>
      </c>
      <c r="C8" s="399">
        <v>37073</v>
      </c>
      <c r="D8" s="399">
        <v>37164</v>
      </c>
      <c r="E8" t="s">
        <v>386</v>
      </c>
      <c r="F8">
        <v>525289</v>
      </c>
      <c r="G8">
        <v>1</v>
      </c>
      <c r="H8">
        <v>2707140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-25</v>
      </c>
      <c r="P8">
        <v>-25</v>
      </c>
      <c r="Q8">
        <v>-25</v>
      </c>
      <c r="R8">
        <v>-25</v>
      </c>
      <c r="S8">
        <v>-25</v>
      </c>
      <c r="T8">
        <v>-25</v>
      </c>
      <c r="U8">
        <v>-25</v>
      </c>
      <c r="V8">
        <v>-25</v>
      </c>
      <c r="W8">
        <v>-25</v>
      </c>
      <c r="X8">
        <v>-25</v>
      </c>
      <c r="Y8">
        <v>-25</v>
      </c>
      <c r="Z8">
        <v>-25</v>
      </c>
      <c r="AA8">
        <v>-25</v>
      </c>
      <c r="AB8">
        <v>-25</v>
      </c>
      <c r="AC8">
        <v>-25</v>
      </c>
      <c r="AD8">
        <v>-25</v>
      </c>
      <c r="AE8">
        <v>0</v>
      </c>
      <c r="AF8">
        <v>0</v>
      </c>
    </row>
    <row r="9" spans="1:256" x14ac:dyDescent="0.2">
      <c r="A9" s="398">
        <v>36971.734027777777</v>
      </c>
      <c r="B9" s="399">
        <v>37124</v>
      </c>
      <c r="C9" s="399">
        <v>37073</v>
      </c>
      <c r="D9" s="399">
        <v>37164</v>
      </c>
      <c r="E9" t="s">
        <v>386</v>
      </c>
      <c r="F9">
        <v>533057</v>
      </c>
      <c r="G9">
        <v>1</v>
      </c>
      <c r="H9">
        <v>2731768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0</v>
      </c>
      <c r="AF9">
        <v>0</v>
      </c>
    </row>
    <row r="10" spans="1:256" x14ac:dyDescent="0.2">
      <c r="A10" s="398">
        <v>37063.54583333333</v>
      </c>
      <c r="B10" s="399">
        <v>37124</v>
      </c>
      <c r="C10" s="399">
        <v>37104</v>
      </c>
      <c r="D10" s="399">
        <v>37134</v>
      </c>
      <c r="E10" t="s">
        <v>386</v>
      </c>
      <c r="F10">
        <v>653460</v>
      </c>
      <c r="G10">
        <v>1</v>
      </c>
      <c r="H10">
        <v>3478039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-25</v>
      </c>
      <c r="P10">
        <v>-25</v>
      </c>
      <c r="Q10">
        <v>-25</v>
      </c>
      <c r="R10">
        <v>-25</v>
      </c>
      <c r="S10">
        <v>-25</v>
      </c>
      <c r="T10">
        <v>-25</v>
      </c>
      <c r="U10">
        <v>-25</v>
      </c>
      <c r="V10">
        <v>-25</v>
      </c>
      <c r="W10">
        <v>-25</v>
      </c>
      <c r="X10">
        <v>-25</v>
      </c>
      <c r="Y10">
        <v>-25</v>
      </c>
      <c r="Z10">
        <v>-25</v>
      </c>
      <c r="AA10">
        <v>-25</v>
      </c>
      <c r="AB10">
        <v>-25</v>
      </c>
      <c r="AC10">
        <v>-25</v>
      </c>
      <c r="AD10">
        <v>-25</v>
      </c>
      <c r="AE10">
        <v>0</v>
      </c>
      <c r="AF10">
        <v>0</v>
      </c>
    </row>
    <row r="11" spans="1:256" x14ac:dyDescent="0.2">
      <c r="A11" s="398">
        <v>36971.734027777777</v>
      </c>
      <c r="B11" s="399">
        <v>37124</v>
      </c>
      <c r="C11" s="399">
        <v>37073</v>
      </c>
      <c r="D11" s="399">
        <v>37164</v>
      </c>
      <c r="E11" t="s">
        <v>386</v>
      </c>
      <c r="F11">
        <v>550425</v>
      </c>
      <c r="G11">
        <v>1</v>
      </c>
      <c r="H11">
        <v>2889096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-25</v>
      </c>
      <c r="P11">
        <v>-25</v>
      </c>
      <c r="Q11">
        <v>-25</v>
      </c>
      <c r="R11">
        <v>-25</v>
      </c>
      <c r="S11">
        <v>-25</v>
      </c>
      <c r="T11">
        <v>-25</v>
      </c>
      <c r="U11">
        <v>-25</v>
      </c>
      <c r="V11">
        <v>-25</v>
      </c>
      <c r="W11">
        <v>-25</v>
      </c>
      <c r="X11">
        <v>-25</v>
      </c>
      <c r="Y11">
        <v>-25</v>
      </c>
      <c r="Z11">
        <v>-25</v>
      </c>
      <c r="AA11">
        <v>-25</v>
      </c>
      <c r="AB11">
        <v>-25</v>
      </c>
      <c r="AC11">
        <v>-25</v>
      </c>
      <c r="AD11">
        <v>-25</v>
      </c>
      <c r="AE11">
        <v>0</v>
      </c>
      <c r="AF11">
        <v>0</v>
      </c>
    </row>
    <row r="12" spans="1:256" x14ac:dyDescent="0.2">
      <c r="A12" s="398">
        <v>36993.462500000001</v>
      </c>
      <c r="B12" s="399">
        <v>37124</v>
      </c>
      <c r="C12" s="399">
        <v>37073</v>
      </c>
      <c r="D12" s="399">
        <v>37164</v>
      </c>
      <c r="E12" t="s">
        <v>386</v>
      </c>
      <c r="F12">
        <v>578863</v>
      </c>
      <c r="G12">
        <v>1</v>
      </c>
      <c r="H12">
        <v>3080273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-25</v>
      </c>
      <c r="P12">
        <v>-25</v>
      </c>
      <c r="Q12">
        <v>-25</v>
      </c>
      <c r="R12">
        <v>-25</v>
      </c>
      <c r="S12">
        <v>-25</v>
      </c>
      <c r="T12">
        <v>-25</v>
      </c>
      <c r="U12">
        <v>-25</v>
      </c>
      <c r="V12">
        <v>-25</v>
      </c>
      <c r="W12">
        <v>-25</v>
      </c>
      <c r="X12">
        <v>-25</v>
      </c>
      <c r="Y12">
        <v>-25</v>
      </c>
      <c r="Z12">
        <v>-25</v>
      </c>
      <c r="AA12">
        <v>-25</v>
      </c>
      <c r="AB12">
        <v>-25</v>
      </c>
      <c r="AC12">
        <v>-25</v>
      </c>
      <c r="AD12">
        <v>-25</v>
      </c>
      <c r="AE12">
        <v>0</v>
      </c>
      <c r="AF12">
        <v>0</v>
      </c>
    </row>
    <row r="13" spans="1:256" x14ac:dyDescent="0.2">
      <c r="A13" s="398">
        <v>37097.447222222225</v>
      </c>
      <c r="B13" s="399">
        <v>37124</v>
      </c>
      <c r="C13" s="399">
        <v>37104</v>
      </c>
      <c r="D13" s="399">
        <v>37134</v>
      </c>
      <c r="E13" t="s">
        <v>386</v>
      </c>
      <c r="F13">
        <v>700570</v>
      </c>
      <c r="G13">
        <v>1</v>
      </c>
      <c r="H13">
        <v>3631436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25</v>
      </c>
      <c r="Y13">
        <v>25</v>
      </c>
      <c r="Z13">
        <v>25</v>
      </c>
      <c r="AA13">
        <v>25</v>
      </c>
      <c r="AB13">
        <v>25</v>
      </c>
      <c r="AC13">
        <v>25</v>
      </c>
      <c r="AD13">
        <v>25</v>
      </c>
      <c r="AE13">
        <v>0</v>
      </c>
      <c r="AF13">
        <v>0</v>
      </c>
    </row>
    <row r="14" spans="1:256" x14ac:dyDescent="0.2">
      <c r="A14" s="398">
        <v>37097.431944444441</v>
      </c>
      <c r="B14" s="399">
        <v>37124</v>
      </c>
      <c r="C14" s="399">
        <v>37104</v>
      </c>
      <c r="D14" s="399">
        <v>37134</v>
      </c>
      <c r="E14" t="s">
        <v>386</v>
      </c>
      <c r="F14">
        <v>700579</v>
      </c>
      <c r="G14">
        <v>1</v>
      </c>
      <c r="H14">
        <v>3631451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</v>
      </c>
      <c r="P14">
        <v>25</v>
      </c>
      <c r="Q14">
        <v>25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  <c r="Z14">
        <v>25</v>
      </c>
      <c r="AA14">
        <v>25</v>
      </c>
      <c r="AB14">
        <v>25</v>
      </c>
      <c r="AC14">
        <v>25</v>
      </c>
      <c r="AD14">
        <v>25</v>
      </c>
      <c r="AE14">
        <v>0</v>
      </c>
      <c r="AF14">
        <v>0</v>
      </c>
    </row>
    <row r="15" spans="1:256" x14ac:dyDescent="0.2">
      <c r="A15" s="398">
        <v>37069.526388888888</v>
      </c>
      <c r="B15" s="399">
        <v>37124</v>
      </c>
      <c r="C15" s="399">
        <v>37104</v>
      </c>
      <c r="D15" s="399">
        <v>37134</v>
      </c>
      <c r="E15" t="s">
        <v>386</v>
      </c>
      <c r="F15">
        <v>663606</v>
      </c>
      <c r="G15">
        <v>1</v>
      </c>
      <c r="H15">
        <v>3514871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</v>
      </c>
      <c r="AF15">
        <v>25</v>
      </c>
    </row>
    <row r="16" spans="1:256" x14ac:dyDescent="0.2">
      <c r="A16" s="398">
        <v>37106.393055555556</v>
      </c>
      <c r="B16" s="399">
        <v>37124</v>
      </c>
      <c r="C16" s="399">
        <v>37110</v>
      </c>
      <c r="D16" s="399">
        <v>37134</v>
      </c>
      <c r="E16" t="s">
        <v>386</v>
      </c>
      <c r="F16">
        <v>717258</v>
      </c>
      <c r="G16">
        <v>1</v>
      </c>
      <c r="H16">
        <v>3733261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0</v>
      </c>
      <c r="AF16">
        <v>0</v>
      </c>
    </row>
    <row r="17" spans="1:32" x14ac:dyDescent="0.2">
      <c r="A17" s="398">
        <v>37117.386805555558</v>
      </c>
      <c r="B17" s="399">
        <v>37124</v>
      </c>
      <c r="C17" s="399">
        <v>37119</v>
      </c>
      <c r="D17" s="399">
        <v>37134</v>
      </c>
      <c r="E17" t="s">
        <v>386</v>
      </c>
      <c r="F17">
        <v>730310</v>
      </c>
      <c r="G17">
        <v>1</v>
      </c>
      <c r="H17">
        <v>3769734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25</v>
      </c>
      <c r="AC17">
        <v>25</v>
      </c>
      <c r="AD17">
        <v>25</v>
      </c>
      <c r="AE17">
        <v>0</v>
      </c>
      <c r="AF17">
        <v>0</v>
      </c>
    </row>
    <row r="18" spans="1:32" x14ac:dyDescent="0.2">
      <c r="A18" s="398">
        <v>37117.398611111108</v>
      </c>
      <c r="B18" s="399">
        <v>37124</v>
      </c>
      <c r="C18" s="399">
        <v>37119</v>
      </c>
      <c r="D18" s="399">
        <v>37134</v>
      </c>
      <c r="E18" t="s">
        <v>386</v>
      </c>
      <c r="F18">
        <v>730380</v>
      </c>
      <c r="G18">
        <v>1</v>
      </c>
      <c r="H18">
        <v>3769907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0</v>
      </c>
      <c r="AF18">
        <v>0</v>
      </c>
    </row>
    <row r="19" spans="1:32" x14ac:dyDescent="0.2">
      <c r="A19" s="398">
        <v>36971.734027777777</v>
      </c>
      <c r="B19" s="399">
        <v>37124</v>
      </c>
      <c r="C19" s="399">
        <v>37073</v>
      </c>
      <c r="D19" s="399">
        <v>37164</v>
      </c>
      <c r="E19" t="s">
        <v>386</v>
      </c>
      <c r="F19">
        <v>518957</v>
      </c>
      <c r="G19">
        <v>1</v>
      </c>
      <c r="H19">
        <v>2690274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-25</v>
      </c>
      <c r="P19">
        <v>-25</v>
      </c>
      <c r="Q19">
        <v>-25</v>
      </c>
      <c r="R19">
        <v>-25</v>
      </c>
      <c r="S19">
        <v>-25</v>
      </c>
      <c r="T19">
        <v>-25</v>
      </c>
      <c r="U19">
        <v>-25</v>
      </c>
      <c r="V19">
        <v>-25</v>
      </c>
      <c r="W19">
        <v>-25</v>
      </c>
      <c r="X19">
        <v>-25</v>
      </c>
      <c r="Y19">
        <v>-25</v>
      </c>
      <c r="Z19">
        <v>-25</v>
      </c>
      <c r="AA19">
        <v>-25</v>
      </c>
      <c r="AB19">
        <v>-25</v>
      </c>
      <c r="AC19">
        <v>-25</v>
      </c>
      <c r="AD19">
        <v>-25</v>
      </c>
      <c r="AE19">
        <v>0</v>
      </c>
      <c r="AF19">
        <v>0</v>
      </c>
    </row>
    <row r="20" spans="1:32" x14ac:dyDescent="0.2">
      <c r="A20" s="398">
        <v>36971.734027777777</v>
      </c>
      <c r="B20" s="399">
        <v>37124</v>
      </c>
      <c r="C20" s="399">
        <v>37073</v>
      </c>
      <c r="D20" s="399">
        <v>37164</v>
      </c>
      <c r="E20" t="s">
        <v>386</v>
      </c>
      <c r="F20">
        <v>520282</v>
      </c>
      <c r="G20">
        <v>1</v>
      </c>
      <c r="H20">
        <v>2694643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0</v>
      </c>
      <c r="AF20">
        <v>0</v>
      </c>
    </row>
    <row r="21" spans="1:32" x14ac:dyDescent="0.2">
      <c r="A21" s="398">
        <v>36971.734027777777</v>
      </c>
      <c r="B21" s="399">
        <v>37124</v>
      </c>
      <c r="C21" s="399">
        <v>37073</v>
      </c>
      <c r="D21" s="399">
        <v>37164</v>
      </c>
      <c r="E21" t="s">
        <v>386</v>
      </c>
      <c r="F21">
        <v>533059</v>
      </c>
      <c r="G21">
        <v>1</v>
      </c>
      <c r="H21">
        <v>2731770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-25</v>
      </c>
      <c r="P21">
        <v>-25</v>
      </c>
      <c r="Q21">
        <v>-25</v>
      </c>
      <c r="R21">
        <v>-25</v>
      </c>
      <c r="S21">
        <v>-25</v>
      </c>
      <c r="T21">
        <v>-25</v>
      </c>
      <c r="U21">
        <v>-25</v>
      </c>
      <c r="V21">
        <v>-25</v>
      </c>
      <c r="W21">
        <v>-25</v>
      </c>
      <c r="X21">
        <v>-25</v>
      </c>
      <c r="Y21">
        <v>-25</v>
      </c>
      <c r="Z21">
        <v>-25</v>
      </c>
      <c r="AA21">
        <v>-25</v>
      </c>
      <c r="AB21">
        <v>-25</v>
      </c>
      <c r="AC21">
        <v>-25</v>
      </c>
      <c r="AD21">
        <v>-25</v>
      </c>
      <c r="AE21">
        <v>0</v>
      </c>
      <c r="AF21">
        <v>0</v>
      </c>
    </row>
    <row r="22" spans="1:32" x14ac:dyDescent="0.2">
      <c r="A22" s="398">
        <v>37070.386805555558</v>
      </c>
      <c r="B22" s="399">
        <v>37124</v>
      </c>
      <c r="C22" s="399">
        <v>37104</v>
      </c>
      <c r="D22" s="399">
        <v>37134</v>
      </c>
      <c r="E22" t="s">
        <v>387</v>
      </c>
      <c r="F22">
        <v>667191</v>
      </c>
      <c r="G22">
        <v>1</v>
      </c>
      <c r="H22">
        <v>3523496</v>
      </c>
      <c r="I22">
        <v>-25</v>
      </c>
      <c r="J22">
        <v>-25</v>
      </c>
      <c r="K22">
        <v>-25</v>
      </c>
      <c r="L22">
        <v>-25</v>
      </c>
      <c r="M22">
        <v>-25</v>
      </c>
      <c r="N22">
        <v>-25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398">
        <v>37047.497916666667</v>
      </c>
      <c r="B23" s="399">
        <v>37124</v>
      </c>
      <c r="C23" s="399">
        <v>37104</v>
      </c>
      <c r="D23" s="399">
        <v>37134</v>
      </c>
      <c r="E23" t="s">
        <v>387</v>
      </c>
      <c r="F23">
        <v>633279</v>
      </c>
      <c r="G23">
        <v>1</v>
      </c>
      <c r="H23">
        <v>3429650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-25</v>
      </c>
      <c r="P23">
        <v>-25</v>
      </c>
      <c r="Q23">
        <v>-25</v>
      </c>
      <c r="R23">
        <v>-25</v>
      </c>
      <c r="S23">
        <v>-25</v>
      </c>
      <c r="T23">
        <v>-25</v>
      </c>
      <c r="U23">
        <v>-25</v>
      </c>
      <c r="V23">
        <v>-25</v>
      </c>
      <c r="W23">
        <v>-25</v>
      </c>
      <c r="X23">
        <v>-25</v>
      </c>
      <c r="Y23">
        <v>-25</v>
      </c>
      <c r="Z23">
        <v>-25</v>
      </c>
      <c r="AA23">
        <v>-25</v>
      </c>
      <c r="AB23">
        <v>-25</v>
      </c>
      <c r="AC23">
        <v>-25</v>
      </c>
      <c r="AD23">
        <v>-25</v>
      </c>
      <c r="AE23">
        <v>0</v>
      </c>
      <c r="AF23">
        <v>0</v>
      </c>
    </row>
    <row r="24" spans="1:32" x14ac:dyDescent="0.2">
      <c r="A24" s="398">
        <v>37053.35</v>
      </c>
      <c r="B24" s="399">
        <v>37124</v>
      </c>
      <c r="C24" s="399">
        <v>37104</v>
      </c>
      <c r="D24" s="399">
        <v>37134</v>
      </c>
      <c r="E24" t="s">
        <v>387</v>
      </c>
      <c r="F24">
        <v>641237</v>
      </c>
      <c r="G24">
        <v>1</v>
      </c>
      <c r="H24">
        <v>3446776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25</v>
      </c>
      <c r="Q24">
        <v>25</v>
      </c>
      <c r="R24">
        <v>25</v>
      </c>
      <c r="S24">
        <v>25</v>
      </c>
      <c r="T24">
        <v>25</v>
      </c>
      <c r="U24">
        <v>25</v>
      </c>
      <c r="V24">
        <v>25</v>
      </c>
      <c r="W24">
        <v>25</v>
      </c>
      <c r="X24">
        <v>25</v>
      </c>
      <c r="Y24">
        <v>25</v>
      </c>
      <c r="Z24">
        <v>25</v>
      </c>
      <c r="AA24">
        <v>25</v>
      </c>
      <c r="AB24">
        <v>25</v>
      </c>
      <c r="AC24">
        <v>25</v>
      </c>
      <c r="AD24">
        <v>25</v>
      </c>
      <c r="AE24">
        <v>0</v>
      </c>
      <c r="AF24">
        <v>0</v>
      </c>
    </row>
    <row r="25" spans="1:32" x14ac:dyDescent="0.2">
      <c r="A25" s="398">
        <v>37054.357638888891</v>
      </c>
      <c r="B25" s="399">
        <v>37124</v>
      </c>
      <c r="C25" s="399">
        <v>37104</v>
      </c>
      <c r="D25" s="399">
        <v>37134</v>
      </c>
      <c r="E25" t="s">
        <v>387</v>
      </c>
      <c r="F25">
        <v>643400</v>
      </c>
      <c r="G25">
        <v>1</v>
      </c>
      <c r="H25">
        <v>3451540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-25</v>
      </c>
      <c r="P25">
        <v>-25</v>
      </c>
      <c r="Q25">
        <v>-25</v>
      </c>
      <c r="R25">
        <v>-25</v>
      </c>
      <c r="S25">
        <v>-25</v>
      </c>
      <c r="T25">
        <v>-25</v>
      </c>
      <c r="U25">
        <v>-25</v>
      </c>
      <c r="V25">
        <v>-25</v>
      </c>
      <c r="W25">
        <v>-25</v>
      </c>
      <c r="X25">
        <v>-25</v>
      </c>
      <c r="Y25">
        <v>-25</v>
      </c>
      <c r="Z25">
        <v>-25</v>
      </c>
      <c r="AA25">
        <v>-25</v>
      </c>
      <c r="AB25">
        <v>-25</v>
      </c>
      <c r="AC25">
        <v>-25</v>
      </c>
      <c r="AD25">
        <v>-25</v>
      </c>
      <c r="AE25">
        <v>0</v>
      </c>
      <c r="AF25">
        <v>0</v>
      </c>
    </row>
    <row r="26" spans="1:32" x14ac:dyDescent="0.2">
      <c r="A26" s="398">
        <v>37074.340277777781</v>
      </c>
      <c r="B26" s="399">
        <v>37124</v>
      </c>
      <c r="C26" s="399">
        <v>37104</v>
      </c>
      <c r="D26" s="399">
        <v>37134</v>
      </c>
      <c r="E26" t="s">
        <v>387</v>
      </c>
      <c r="F26">
        <v>670518</v>
      </c>
      <c r="G26">
        <v>1</v>
      </c>
      <c r="H26">
        <v>3539136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-25</v>
      </c>
      <c r="P26">
        <v>-25</v>
      </c>
      <c r="Q26">
        <v>-25</v>
      </c>
      <c r="R26">
        <v>-25</v>
      </c>
      <c r="S26">
        <v>-25</v>
      </c>
      <c r="T26">
        <v>-25</v>
      </c>
      <c r="U26">
        <v>-25</v>
      </c>
      <c r="V26">
        <v>-25</v>
      </c>
      <c r="W26">
        <v>-25</v>
      </c>
      <c r="X26">
        <v>-25</v>
      </c>
      <c r="Y26">
        <v>-25</v>
      </c>
      <c r="Z26">
        <v>-25</v>
      </c>
      <c r="AA26">
        <v>-25</v>
      </c>
      <c r="AB26">
        <v>-25</v>
      </c>
      <c r="AC26">
        <v>-25</v>
      </c>
      <c r="AD26">
        <v>-25</v>
      </c>
      <c r="AE26">
        <v>0</v>
      </c>
      <c r="AF26">
        <v>0</v>
      </c>
    </row>
    <row r="27" spans="1:32" x14ac:dyDescent="0.2">
      <c r="A27" s="398">
        <v>37090.427777777775</v>
      </c>
      <c r="B27" s="399">
        <v>37124</v>
      </c>
      <c r="C27" s="399">
        <v>37104</v>
      </c>
      <c r="D27" s="399">
        <v>37134</v>
      </c>
      <c r="E27" t="s">
        <v>387</v>
      </c>
      <c r="F27">
        <v>689745</v>
      </c>
      <c r="G27">
        <v>1</v>
      </c>
      <c r="H27">
        <v>3600835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-25</v>
      </c>
      <c r="P27">
        <v>-25</v>
      </c>
      <c r="Q27">
        <v>-25</v>
      </c>
      <c r="R27">
        <v>-25</v>
      </c>
      <c r="S27">
        <v>-25</v>
      </c>
      <c r="T27">
        <v>-25</v>
      </c>
      <c r="U27">
        <v>-25</v>
      </c>
      <c r="V27">
        <v>-25</v>
      </c>
      <c r="W27">
        <v>-25</v>
      </c>
      <c r="X27">
        <v>-25</v>
      </c>
      <c r="Y27">
        <v>-25</v>
      </c>
      <c r="Z27">
        <v>-25</v>
      </c>
      <c r="AA27">
        <v>-25</v>
      </c>
      <c r="AB27">
        <v>-25</v>
      </c>
      <c r="AC27">
        <v>-25</v>
      </c>
      <c r="AD27">
        <v>-25</v>
      </c>
      <c r="AE27">
        <v>0</v>
      </c>
      <c r="AF27">
        <v>0</v>
      </c>
    </row>
    <row r="28" spans="1:32" x14ac:dyDescent="0.2">
      <c r="A28" s="398">
        <v>37097.390972222223</v>
      </c>
      <c r="B28" s="399">
        <v>37124</v>
      </c>
      <c r="C28" s="399">
        <v>37104</v>
      </c>
      <c r="D28" s="399">
        <v>37134</v>
      </c>
      <c r="E28" t="s">
        <v>387</v>
      </c>
      <c r="F28">
        <v>701762</v>
      </c>
      <c r="G28">
        <v>1</v>
      </c>
      <c r="H28">
        <v>3634025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25</v>
      </c>
      <c r="P28">
        <v>25</v>
      </c>
      <c r="Q28">
        <v>25</v>
      </c>
      <c r="R28">
        <v>25</v>
      </c>
      <c r="S28">
        <v>25</v>
      </c>
      <c r="T28">
        <v>25</v>
      </c>
      <c r="U28">
        <v>25</v>
      </c>
      <c r="V28">
        <v>25</v>
      </c>
      <c r="W28">
        <v>25</v>
      </c>
      <c r="X28">
        <v>25</v>
      </c>
      <c r="Y28">
        <v>25</v>
      </c>
      <c r="Z28">
        <v>25</v>
      </c>
      <c r="AA28">
        <v>25</v>
      </c>
      <c r="AB28">
        <v>25</v>
      </c>
      <c r="AC28">
        <v>25</v>
      </c>
      <c r="AD28">
        <v>25</v>
      </c>
      <c r="AE28">
        <v>0</v>
      </c>
      <c r="AF28">
        <v>0</v>
      </c>
    </row>
    <row r="29" spans="1:32" x14ac:dyDescent="0.2">
      <c r="A29" s="398">
        <v>37064.356944444444</v>
      </c>
      <c r="B29" s="399">
        <v>37124</v>
      </c>
      <c r="C29" s="399">
        <v>37104</v>
      </c>
      <c r="D29" s="399">
        <v>37134</v>
      </c>
      <c r="E29" t="s">
        <v>387</v>
      </c>
      <c r="F29">
        <v>659551</v>
      </c>
      <c r="G29">
        <v>1</v>
      </c>
      <c r="H29">
        <v>3502807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</v>
      </c>
      <c r="AF29">
        <v>25</v>
      </c>
    </row>
    <row r="30" spans="1:32" x14ac:dyDescent="0.2">
      <c r="A30" s="398">
        <v>37070.386805555558</v>
      </c>
      <c r="B30" s="399">
        <v>37124</v>
      </c>
      <c r="C30" s="399">
        <v>37104</v>
      </c>
      <c r="D30" s="399">
        <v>37134</v>
      </c>
      <c r="E30" t="s">
        <v>387</v>
      </c>
      <c r="F30">
        <v>667191</v>
      </c>
      <c r="G30">
        <v>1</v>
      </c>
      <c r="H30">
        <v>3523497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-25</v>
      </c>
      <c r="AF30">
        <v>-25</v>
      </c>
    </row>
    <row r="31" spans="1:32" x14ac:dyDescent="0.2">
      <c r="A31" s="398">
        <v>37096.433333333334</v>
      </c>
      <c r="B31" s="399">
        <v>37124</v>
      </c>
      <c r="C31" s="399">
        <v>37104</v>
      </c>
      <c r="D31" s="399">
        <v>37134</v>
      </c>
      <c r="E31" t="s">
        <v>387</v>
      </c>
      <c r="F31">
        <v>699687</v>
      </c>
      <c r="G31">
        <v>1</v>
      </c>
      <c r="H31">
        <v>3628437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-50</v>
      </c>
      <c r="AF31">
        <v>-50</v>
      </c>
    </row>
    <row r="32" spans="1:32" x14ac:dyDescent="0.2">
      <c r="A32" s="398">
        <v>36781.538888888892</v>
      </c>
      <c r="B32" s="399">
        <v>37124</v>
      </c>
      <c r="C32" s="399">
        <v>37073</v>
      </c>
      <c r="D32" s="399">
        <v>37164</v>
      </c>
      <c r="E32" t="s">
        <v>387</v>
      </c>
      <c r="F32">
        <v>409498</v>
      </c>
      <c r="G32">
        <v>1</v>
      </c>
      <c r="H32">
        <v>2267366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-25</v>
      </c>
      <c r="P32">
        <v>-25</v>
      </c>
      <c r="Q32">
        <v>-25</v>
      </c>
      <c r="R32">
        <v>-25</v>
      </c>
      <c r="S32">
        <v>-25</v>
      </c>
      <c r="T32">
        <v>-25</v>
      </c>
      <c r="U32">
        <v>-25</v>
      </c>
      <c r="V32">
        <v>-25</v>
      </c>
      <c r="W32">
        <v>-25</v>
      </c>
      <c r="X32">
        <v>-25</v>
      </c>
      <c r="Y32">
        <v>-25</v>
      </c>
      <c r="Z32">
        <v>-25</v>
      </c>
      <c r="AA32">
        <v>-25</v>
      </c>
      <c r="AB32">
        <v>-25</v>
      </c>
      <c r="AC32">
        <v>-25</v>
      </c>
      <c r="AD32">
        <v>-25</v>
      </c>
      <c r="AE32">
        <v>0</v>
      </c>
      <c r="AF32">
        <v>0</v>
      </c>
    </row>
    <row r="33" spans="1:32" x14ac:dyDescent="0.2">
      <c r="A33" s="398">
        <v>37109.436805555553</v>
      </c>
      <c r="B33" s="399">
        <v>37124</v>
      </c>
      <c r="C33" s="399">
        <v>37111</v>
      </c>
      <c r="D33" s="399">
        <v>37134</v>
      </c>
      <c r="E33" t="s">
        <v>387</v>
      </c>
      <c r="F33">
        <v>719517</v>
      </c>
      <c r="G33">
        <v>1</v>
      </c>
      <c r="H33">
        <v>3738696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 s="398">
        <v>36808.680555555555</v>
      </c>
      <c r="B34" s="399">
        <v>37124</v>
      </c>
      <c r="C34" s="399">
        <v>37073</v>
      </c>
      <c r="D34" s="399">
        <v>37164</v>
      </c>
      <c r="E34" t="s">
        <v>387</v>
      </c>
      <c r="F34">
        <v>427638</v>
      </c>
      <c r="G34">
        <v>1</v>
      </c>
      <c r="H34">
        <v>2325242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25</v>
      </c>
      <c r="P34">
        <v>25</v>
      </c>
      <c r="Q34">
        <v>25</v>
      </c>
      <c r="R34">
        <v>25</v>
      </c>
      <c r="S34">
        <v>25</v>
      </c>
      <c r="T34">
        <v>25</v>
      </c>
      <c r="U34">
        <v>25</v>
      </c>
      <c r="V34">
        <v>25</v>
      </c>
      <c r="W34">
        <v>25</v>
      </c>
      <c r="X34">
        <v>25</v>
      </c>
      <c r="Y34">
        <v>25</v>
      </c>
      <c r="Z34">
        <v>25</v>
      </c>
      <c r="AA34">
        <v>25</v>
      </c>
      <c r="AB34">
        <v>25</v>
      </c>
      <c r="AC34">
        <v>25</v>
      </c>
      <c r="AD34">
        <v>25</v>
      </c>
      <c r="AE34">
        <v>0</v>
      </c>
      <c r="AF34">
        <v>0</v>
      </c>
    </row>
    <row r="35" spans="1:32" x14ac:dyDescent="0.2">
      <c r="A35" s="398">
        <v>36847.665972222225</v>
      </c>
      <c r="B35" s="399">
        <v>37124</v>
      </c>
      <c r="C35" s="399">
        <v>37073</v>
      </c>
      <c r="D35" s="399">
        <v>37164</v>
      </c>
      <c r="E35" t="s">
        <v>387</v>
      </c>
      <c r="F35">
        <v>462068</v>
      </c>
      <c r="G35">
        <v>1</v>
      </c>
      <c r="H35">
        <v>2440961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-25</v>
      </c>
      <c r="P35">
        <v>-25</v>
      </c>
      <c r="Q35">
        <v>-25</v>
      </c>
      <c r="R35">
        <v>-25</v>
      </c>
      <c r="S35">
        <v>-25</v>
      </c>
      <c r="T35">
        <v>-25</v>
      </c>
      <c r="U35">
        <v>-25</v>
      </c>
      <c r="V35">
        <v>-25</v>
      </c>
      <c r="W35">
        <v>-25</v>
      </c>
      <c r="X35">
        <v>-25</v>
      </c>
      <c r="Y35">
        <v>-25</v>
      </c>
      <c r="Z35">
        <v>-25</v>
      </c>
      <c r="AA35">
        <v>-25</v>
      </c>
      <c r="AB35">
        <v>-25</v>
      </c>
      <c r="AC35">
        <v>-25</v>
      </c>
      <c r="AD35">
        <v>-25</v>
      </c>
      <c r="AE35">
        <v>0</v>
      </c>
      <c r="AF35">
        <v>0</v>
      </c>
    </row>
    <row r="36" spans="1:32" x14ac:dyDescent="0.2">
      <c r="A36" s="398">
        <v>36873.563888888886</v>
      </c>
      <c r="B36" s="399">
        <v>37124</v>
      </c>
      <c r="C36" s="399">
        <v>37073</v>
      </c>
      <c r="D36" s="399">
        <v>37164</v>
      </c>
      <c r="E36" t="s">
        <v>387</v>
      </c>
      <c r="F36">
        <v>478988</v>
      </c>
      <c r="G36">
        <v>1</v>
      </c>
      <c r="H36">
        <v>2496940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75</v>
      </c>
      <c r="P36">
        <v>75</v>
      </c>
      <c r="Q36">
        <v>75</v>
      </c>
      <c r="R36">
        <v>75</v>
      </c>
      <c r="S36">
        <v>75</v>
      </c>
      <c r="T36">
        <v>75</v>
      </c>
      <c r="U36">
        <v>75</v>
      </c>
      <c r="V36">
        <v>75</v>
      </c>
      <c r="W36">
        <v>75</v>
      </c>
      <c r="X36">
        <v>75</v>
      </c>
      <c r="Y36">
        <v>75</v>
      </c>
      <c r="Z36">
        <v>75</v>
      </c>
      <c r="AA36">
        <v>75</v>
      </c>
      <c r="AB36">
        <v>75</v>
      </c>
      <c r="AC36">
        <v>75</v>
      </c>
      <c r="AD36">
        <v>75</v>
      </c>
      <c r="AE36">
        <v>0</v>
      </c>
      <c r="AF36">
        <v>0</v>
      </c>
    </row>
    <row r="37" spans="1:32" x14ac:dyDescent="0.2">
      <c r="A37" s="398">
        <v>36874.462500000001</v>
      </c>
      <c r="B37" s="399">
        <v>37124</v>
      </c>
      <c r="C37" s="399">
        <v>37073</v>
      </c>
      <c r="D37" s="399">
        <v>37164</v>
      </c>
      <c r="E37" t="s">
        <v>387</v>
      </c>
      <c r="F37">
        <v>479594</v>
      </c>
      <c r="G37">
        <v>1</v>
      </c>
      <c r="H37">
        <v>2503176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-125</v>
      </c>
      <c r="P37">
        <v>-125</v>
      </c>
      <c r="Q37">
        <v>-125</v>
      </c>
      <c r="R37">
        <v>-125</v>
      </c>
      <c r="S37">
        <v>-125</v>
      </c>
      <c r="T37">
        <v>-125</v>
      </c>
      <c r="U37">
        <v>-125</v>
      </c>
      <c r="V37">
        <v>-125</v>
      </c>
      <c r="W37">
        <v>-125</v>
      </c>
      <c r="X37">
        <v>-125</v>
      </c>
      <c r="Y37">
        <v>-125</v>
      </c>
      <c r="Z37">
        <v>-125</v>
      </c>
      <c r="AA37">
        <v>-125</v>
      </c>
      <c r="AB37">
        <v>-125</v>
      </c>
      <c r="AC37">
        <v>-125</v>
      </c>
      <c r="AD37">
        <v>-125</v>
      </c>
      <c r="AE37">
        <v>0</v>
      </c>
      <c r="AF37">
        <v>0</v>
      </c>
    </row>
    <row r="38" spans="1:32" x14ac:dyDescent="0.2">
      <c r="A38" s="398">
        <v>36879.447222222225</v>
      </c>
      <c r="B38" s="399">
        <v>37124</v>
      </c>
      <c r="C38" s="399">
        <v>37073</v>
      </c>
      <c r="D38" s="399">
        <v>37164</v>
      </c>
      <c r="E38" t="s">
        <v>387</v>
      </c>
      <c r="F38">
        <v>481796</v>
      </c>
      <c r="G38">
        <v>1</v>
      </c>
      <c r="H38">
        <v>2511824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-25</v>
      </c>
      <c r="P38">
        <v>-25</v>
      </c>
      <c r="Q38">
        <v>-25</v>
      </c>
      <c r="R38">
        <v>-25</v>
      </c>
      <c r="S38">
        <v>-25</v>
      </c>
      <c r="T38">
        <v>-25</v>
      </c>
      <c r="U38">
        <v>-25</v>
      </c>
      <c r="V38">
        <v>-25</v>
      </c>
      <c r="W38">
        <v>-25</v>
      </c>
      <c r="X38">
        <v>-25</v>
      </c>
      <c r="Y38">
        <v>-25</v>
      </c>
      <c r="Z38">
        <v>-25</v>
      </c>
      <c r="AA38">
        <v>-25</v>
      </c>
      <c r="AB38">
        <v>-25</v>
      </c>
      <c r="AC38">
        <v>-25</v>
      </c>
      <c r="AD38">
        <v>-25</v>
      </c>
      <c r="AE38">
        <v>0</v>
      </c>
      <c r="AF38">
        <v>0</v>
      </c>
    </row>
    <row r="39" spans="1:32" x14ac:dyDescent="0.2">
      <c r="A39" s="398">
        <v>36895.47152777778</v>
      </c>
      <c r="B39" s="399">
        <v>37124</v>
      </c>
      <c r="C39" s="399">
        <v>37073</v>
      </c>
      <c r="D39" s="399">
        <v>37164</v>
      </c>
      <c r="E39" t="s">
        <v>387</v>
      </c>
      <c r="F39">
        <v>488883</v>
      </c>
      <c r="G39">
        <v>1</v>
      </c>
      <c r="H39">
        <v>2545638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-25</v>
      </c>
      <c r="P39">
        <v>-25</v>
      </c>
      <c r="Q39">
        <v>-25</v>
      </c>
      <c r="R39">
        <v>-25</v>
      </c>
      <c r="S39">
        <v>-25</v>
      </c>
      <c r="T39">
        <v>-25</v>
      </c>
      <c r="U39">
        <v>-25</v>
      </c>
      <c r="V39">
        <v>-25</v>
      </c>
      <c r="W39">
        <v>-25</v>
      </c>
      <c r="X39">
        <v>-25</v>
      </c>
      <c r="Y39">
        <v>-25</v>
      </c>
      <c r="Z39">
        <v>-25</v>
      </c>
      <c r="AA39">
        <v>-25</v>
      </c>
      <c r="AB39">
        <v>-25</v>
      </c>
      <c r="AC39">
        <v>-25</v>
      </c>
      <c r="AD39">
        <v>-25</v>
      </c>
      <c r="AE39">
        <v>0</v>
      </c>
      <c r="AF39">
        <v>0</v>
      </c>
    </row>
    <row r="40" spans="1:32" x14ac:dyDescent="0.2">
      <c r="A40" s="398">
        <v>36935.546527777777</v>
      </c>
      <c r="B40" s="399">
        <v>37124</v>
      </c>
      <c r="C40" s="399">
        <v>37073</v>
      </c>
      <c r="D40" s="399">
        <v>37164</v>
      </c>
      <c r="E40" t="s">
        <v>387</v>
      </c>
      <c r="F40">
        <v>520280</v>
      </c>
      <c r="G40">
        <v>1</v>
      </c>
      <c r="H40">
        <v>2694641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  <c r="AA40">
        <v>50</v>
      </c>
      <c r="AB40">
        <v>50</v>
      </c>
      <c r="AC40">
        <v>50</v>
      </c>
      <c r="AD40">
        <v>50</v>
      </c>
      <c r="AE40">
        <v>0</v>
      </c>
      <c r="AF40">
        <v>0</v>
      </c>
    </row>
    <row r="41" spans="1:32" x14ac:dyDescent="0.2">
      <c r="A41" s="398">
        <v>37092.38958333333</v>
      </c>
      <c r="B41" s="399">
        <v>37124</v>
      </c>
      <c r="C41" s="399">
        <v>37073</v>
      </c>
      <c r="D41" s="399">
        <v>37164</v>
      </c>
      <c r="E41" t="s">
        <v>387</v>
      </c>
      <c r="F41">
        <v>535786</v>
      </c>
      <c r="G41">
        <v>1</v>
      </c>
      <c r="H41">
        <v>2739663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25</v>
      </c>
      <c r="P41">
        <v>25</v>
      </c>
      <c r="Q41">
        <v>25</v>
      </c>
      <c r="R41">
        <v>25</v>
      </c>
      <c r="S41">
        <v>25</v>
      </c>
      <c r="T41">
        <v>25</v>
      </c>
      <c r="U41">
        <v>25</v>
      </c>
      <c r="V41">
        <v>25</v>
      </c>
      <c r="W41">
        <v>25</v>
      </c>
      <c r="X41">
        <v>25</v>
      </c>
      <c r="Y41">
        <v>25</v>
      </c>
      <c r="Z41">
        <v>25</v>
      </c>
      <c r="AA41">
        <v>25</v>
      </c>
      <c r="AB41">
        <v>25</v>
      </c>
      <c r="AC41">
        <v>25</v>
      </c>
      <c r="AD41">
        <v>25</v>
      </c>
      <c r="AE41">
        <v>0</v>
      </c>
      <c r="AF41">
        <v>0</v>
      </c>
    </row>
    <row r="42" spans="1:32" x14ac:dyDescent="0.2">
      <c r="A42" s="398">
        <v>36998.424305555556</v>
      </c>
      <c r="B42" s="399">
        <v>37124</v>
      </c>
      <c r="C42" s="399">
        <v>37073</v>
      </c>
      <c r="D42" s="399">
        <v>37164</v>
      </c>
      <c r="E42" t="s">
        <v>387</v>
      </c>
      <c r="F42">
        <v>582895</v>
      </c>
      <c r="G42">
        <v>1</v>
      </c>
      <c r="H42">
        <v>3094407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25</v>
      </c>
      <c r="P42">
        <v>25</v>
      </c>
      <c r="Q42">
        <v>25</v>
      </c>
      <c r="R42">
        <v>25</v>
      </c>
      <c r="S42">
        <v>25</v>
      </c>
      <c r="T42">
        <v>25</v>
      </c>
      <c r="U42">
        <v>25</v>
      </c>
      <c r="V42">
        <v>25</v>
      </c>
      <c r="W42">
        <v>25</v>
      </c>
      <c r="X42">
        <v>25</v>
      </c>
      <c r="Y42">
        <v>25</v>
      </c>
      <c r="Z42">
        <v>25</v>
      </c>
      <c r="AA42">
        <v>25</v>
      </c>
      <c r="AB42">
        <v>25</v>
      </c>
      <c r="AC42">
        <v>25</v>
      </c>
      <c r="AD42">
        <v>25</v>
      </c>
      <c r="AE42">
        <v>0</v>
      </c>
      <c r="AF42">
        <v>0</v>
      </c>
    </row>
    <row r="43" spans="1:32" x14ac:dyDescent="0.2">
      <c r="A43" s="398">
        <v>37005.582638888889</v>
      </c>
      <c r="B43" s="399">
        <v>37124</v>
      </c>
      <c r="C43" s="399">
        <v>37073</v>
      </c>
      <c r="D43" s="399">
        <v>37164</v>
      </c>
      <c r="E43" t="s">
        <v>387</v>
      </c>
      <c r="F43">
        <v>589557</v>
      </c>
      <c r="G43">
        <v>1</v>
      </c>
      <c r="H43">
        <v>3112576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-25</v>
      </c>
      <c r="P43">
        <v>-25</v>
      </c>
      <c r="Q43">
        <v>-25</v>
      </c>
      <c r="R43">
        <v>-25</v>
      </c>
      <c r="S43">
        <v>-25</v>
      </c>
      <c r="T43">
        <v>-25</v>
      </c>
      <c r="U43">
        <v>-25</v>
      </c>
      <c r="V43">
        <v>-25</v>
      </c>
      <c r="W43">
        <v>-25</v>
      </c>
      <c r="X43">
        <v>-25</v>
      </c>
      <c r="Y43">
        <v>-25</v>
      </c>
      <c r="Z43">
        <v>-25</v>
      </c>
      <c r="AA43">
        <v>-25</v>
      </c>
      <c r="AB43">
        <v>-25</v>
      </c>
      <c r="AC43">
        <v>-25</v>
      </c>
      <c r="AD43">
        <v>-25</v>
      </c>
      <c r="AE43">
        <v>0</v>
      </c>
      <c r="AF43">
        <v>0</v>
      </c>
    </row>
    <row r="44" spans="1:32" x14ac:dyDescent="0.2">
      <c r="A44" s="398">
        <v>37064.356944444444</v>
      </c>
      <c r="B44" s="399">
        <v>37124</v>
      </c>
      <c r="C44" s="399">
        <v>37104</v>
      </c>
      <c r="D44" s="399">
        <v>37134</v>
      </c>
      <c r="E44" t="s">
        <v>387</v>
      </c>
      <c r="F44">
        <v>659551</v>
      </c>
      <c r="G44">
        <v>1</v>
      </c>
      <c r="H44">
        <v>3502806</v>
      </c>
      <c r="I44">
        <v>25</v>
      </c>
      <c r="J44">
        <v>25</v>
      </c>
      <c r="K44">
        <v>25</v>
      </c>
      <c r="L44">
        <v>25</v>
      </c>
      <c r="M44">
        <v>25</v>
      </c>
      <c r="N44">
        <v>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s="398">
        <v>37096.433333333334</v>
      </c>
      <c r="B45" s="399">
        <v>37124</v>
      </c>
      <c r="C45" s="399">
        <v>37104</v>
      </c>
      <c r="D45" s="399">
        <v>37134</v>
      </c>
      <c r="E45" t="s">
        <v>387</v>
      </c>
      <c r="F45">
        <v>699687</v>
      </c>
      <c r="G45">
        <v>1</v>
      </c>
      <c r="H45">
        <v>3628436</v>
      </c>
      <c r="I45">
        <v>-50</v>
      </c>
      <c r="J45">
        <v>-50</v>
      </c>
      <c r="K45">
        <v>-50</v>
      </c>
      <c r="L45">
        <v>-50</v>
      </c>
      <c r="M45">
        <v>-50</v>
      </c>
      <c r="N45">
        <v>-50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s="398">
        <v>36782.609027777777</v>
      </c>
      <c r="B46" s="399">
        <v>37124</v>
      </c>
      <c r="C46" s="399">
        <v>36983</v>
      </c>
      <c r="D46" s="399">
        <v>37191</v>
      </c>
      <c r="E46" t="s">
        <v>387</v>
      </c>
      <c r="F46">
        <v>410703</v>
      </c>
      <c r="G46">
        <v>1</v>
      </c>
      <c r="H46">
        <v>2270321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</v>
      </c>
      <c r="AF46">
        <v>25</v>
      </c>
    </row>
    <row r="47" spans="1:32" x14ac:dyDescent="0.2">
      <c r="A47" s="398">
        <v>37105.645833333336</v>
      </c>
      <c r="B47" s="399">
        <v>37124</v>
      </c>
      <c r="C47" s="399">
        <v>37106</v>
      </c>
      <c r="D47" s="399">
        <v>37134</v>
      </c>
      <c r="E47" t="s">
        <v>387</v>
      </c>
      <c r="F47">
        <v>713885</v>
      </c>
      <c r="G47">
        <v>1</v>
      </c>
      <c r="H47">
        <v>3722457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-25</v>
      </c>
      <c r="P47">
        <v>-25</v>
      </c>
      <c r="Q47">
        <v>-25</v>
      </c>
      <c r="R47">
        <v>-25</v>
      </c>
      <c r="S47">
        <v>-25</v>
      </c>
      <c r="T47">
        <v>-25</v>
      </c>
      <c r="U47">
        <v>-25</v>
      </c>
      <c r="V47">
        <v>-25</v>
      </c>
      <c r="W47">
        <v>-25</v>
      </c>
      <c r="X47">
        <v>-25</v>
      </c>
      <c r="Y47">
        <v>-25</v>
      </c>
      <c r="Z47">
        <v>-25</v>
      </c>
      <c r="AA47">
        <v>-25</v>
      </c>
      <c r="AB47">
        <v>-25</v>
      </c>
      <c r="AC47">
        <v>-25</v>
      </c>
      <c r="AD47">
        <v>-25</v>
      </c>
      <c r="AE47">
        <v>0</v>
      </c>
      <c r="AF47">
        <v>0</v>
      </c>
    </row>
    <row r="48" spans="1:32" x14ac:dyDescent="0.2">
      <c r="A48" s="398">
        <v>36739.599305555559</v>
      </c>
      <c r="B48" s="399">
        <v>37124</v>
      </c>
      <c r="C48" s="399">
        <v>37073</v>
      </c>
      <c r="D48" s="399">
        <v>37164</v>
      </c>
      <c r="E48" t="s">
        <v>387</v>
      </c>
      <c r="F48">
        <v>383574</v>
      </c>
      <c r="G48">
        <v>1</v>
      </c>
      <c r="H48">
        <v>2178541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  <c r="U48">
        <v>25</v>
      </c>
      <c r="V48">
        <v>25</v>
      </c>
      <c r="W48">
        <v>25</v>
      </c>
      <c r="X48">
        <v>25</v>
      </c>
      <c r="Y48">
        <v>25</v>
      </c>
      <c r="Z48">
        <v>25</v>
      </c>
      <c r="AA48">
        <v>25</v>
      </c>
      <c r="AB48">
        <v>25</v>
      </c>
      <c r="AC48">
        <v>25</v>
      </c>
      <c r="AD48">
        <v>25</v>
      </c>
      <c r="AE48">
        <v>0</v>
      </c>
      <c r="AF48">
        <v>0</v>
      </c>
    </row>
    <row r="49" spans="1:32" x14ac:dyDescent="0.2">
      <c r="A49" s="398">
        <v>36739.578472222223</v>
      </c>
      <c r="B49" s="399">
        <v>37124</v>
      </c>
      <c r="C49" s="399">
        <v>37073</v>
      </c>
      <c r="D49" s="399">
        <v>37164</v>
      </c>
      <c r="E49" t="s">
        <v>387</v>
      </c>
      <c r="F49">
        <v>383575</v>
      </c>
      <c r="G49">
        <v>1</v>
      </c>
      <c r="H49">
        <v>2178542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25</v>
      </c>
      <c r="P49">
        <v>25</v>
      </c>
      <c r="Q49">
        <v>25</v>
      </c>
      <c r="R49">
        <v>25</v>
      </c>
      <c r="S49">
        <v>25</v>
      </c>
      <c r="T49">
        <v>25</v>
      </c>
      <c r="U49">
        <v>25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25</v>
      </c>
      <c r="AE49">
        <v>0</v>
      </c>
      <c r="AF49">
        <v>0</v>
      </c>
    </row>
    <row r="50" spans="1:32" x14ac:dyDescent="0.2">
      <c r="A50" s="398">
        <v>37109.436805555553</v>
      </c>
      <c r="B50" s="399">
        <v>37124</v>
      </c>
      <c r="C50" s="399">
        <v>37111</v>
      </c>
      <c r="D50" s="399">
        <v>37134</v>
      </c>
      <c r="E50" t="s">
        <v>387</v>
      </c>
      <c r="F50">
        <v>719517</v>
      </c>
      <c r="G50">
        <v>1</v>
      </c>
      <c r="H50">
        <v>3738697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25</v>
      </c>
      <c r="AF50">
        <v>25</v>
      </c>
    </row>
    <row r="51" spans="1:32" x14ac:dyDescent="0.2">
      <c r="A51" s="398">
        <v>37110.420138888891</v>
      </c>
      <c r="B51" s="399">
        <v>37124</v>
      </c>
      <c r="C51" s="399">
        <v>37112</v>
      </c>
      <c r="D51" s="399">
        <v>37134</v>
      </c>
      <c r="E51" t="s">
        <v>387</v>
      </c>
      <c r="F51">
        <v>721308</v>
      </c>
      <c r="G51">
        <v>1</v>
      </c>
      <c r="H51">
        <v>3744862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0</v>
      </c>
      <c r="AF51">
        <v>0</v>
      </c>
    </row>
    <row r="52" spans="1:32" x14ac:dyDescent="0.2">
      <c r="A52" s="398">
        <v>36871.606944444444</v>
      </c>
      <c r="B52" s="399">
        <v>37124</v>
      </c>
      <c r="C52" s="399">
        <v>37073</v>
      </c>
      <c r="D52" s="399">
        <v>37164</v>
      </c>
      <c r="E52" t="s">
        <v>387</v>
      </c>
      <c r="F52">
        <v>477193</v>
      </c>
      <c r="G52">
        <v>1</v>
      </c>
      <c r="H52">
        <v>2489494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  <c r="U52">
        <v>25</v>
      </c>
      <c r="V52">
        <v>25</v>
      </c>
      <c r="W52">
        <v>25</v>
      </c>
      <c r="X52">
        <v>25</v>
      </c>
      <c r="Y52">
        <v>25</v>
      </c>
      <c r="Z52">
        <v>25</v>
      </c>
      <c r="AA52">
        <v>25</v>
      </c>
      <c r="AB52">
        <v>25</v>
      </c>
      <c r="AC52">
        <v>25</v>
      </c>
      <c r="AD52">
        <v>25</v>
      </c>
      <c r="AE52">
        <v>0</v>
      </c>
      <c r="AF52">
        <v>0</v>
      </c>
    </row>
    <row r="53" spans="1:32" x14ac:dyDescent="0.2">
      <c r="A53" s="398">
        <v>36938.386805555558</v>
      </c>
      <c r="B53" s="399">
        <v>37124</v>
      </c>
      <c r="C53" s="399">
        <v>37073</v>
      </c>
      <c r="D53" s="399">
        <v>37164</v>
      </c>
      <c r="E53" t="s">
        <v>387</v>
      </c>
      <c r="F53">
        <v>525012</v>
      </c>
      <c r="G53">
        <v>1</v>
      </c>
      <c r="H53">
        <v>2706230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25</v>
      </c>
      <c r="P53">
        <v>25</v>
      </c>
      <c r="Q53">
        <v>25</v>
      </c>
      <c r="R53">
        <v>25</v>
      </c>
      <c r="S53">
        <v>25</v>
      </c>
      <c r="T53">
        <v>25</v>
      </c>
      <c r="U53">
        <v>25</v>
      </c>
      <c r="V53">
        <v>25</v>
      </c>
      <c r="W53">
        <v>25</v>
      </c>
      <c r="X53">
        <v>25</v>
      </c>
      <c r="Y53">
        <v>25</v>
      </c>
      <c r="Z53">
        <v>25</v>
      </c>
      <c r="AA53">
        <v>25</v>
      </c>
      <c r="AB53">
        <v>25</v>
      </c>
      <c r="AC53">
        <v>25</v>
      </c>
      <c r="AD53">
        <v>25</v>
      </c>
      <c r="AE53">
        <v>0</v>
      </c>
      <c r="AF53">
        <v>0</v>
      </c>
    </row>
    <row r="54" spans="1:32" x14ac:dyDescent="0.2">
      <c r="A54" s="398">
        <v>36938.438888888886</v>
      </c>
      <c r="B54" s="399">
        <v>37124</v>
      </c>
      <c r="C54" s="399">
        <v>37073</v>
      </c>
      <c r="D54" s="399">
        <v>37164</v>
      </c>
      <c r="E54" t="s">
        <v>387</v>
      </c>
      <c r="F54">
        <v>525138</v>
      </c>
      <c r="G54">
        <v>1</v>
      </c>
      <c r="H54">
        <v>2706447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25</v>
      </c>
      <c r="P54">
        <v>25</v>
      </c>
      <c r="Q54">
        <v>25</v>
      </c>
      <c r="R54">
        <v>25</v>
      </c>
      <c r="S54">
        <v>25</v>
      </c>
      <c r="T54">
        <v>25</v>
      </c>
      <c r="U54">
        <v>25</v>
      </c>
      <c r="V54">
        <v>25</v>
      </c>
      <c r="W54">
        <v>25</v>
      </c>
      <c r="X54">
        <v>25</v>
      </c>
      <c r="Y54">
        <v>25</v>
      </c>
      <c r="Z54">
        <v>25</v>
      </c>
      <c r="AA54">
        <v>25</v>
      </c>
      <c r="AB54">
        <v>25</v>
      </c>
      <c r="AC54">
        <v>25</v>
      </c>
      <c r="AD54">
        <v>25</v>
      </c>
      <c r="AE54">
        <v>0</v>
      </c>
      <c r="AF54">
        <v>0</v>
      </c>
    </row>
    <row r="55" spans="1:32" x14ac:dyDescent="0.2">
      <c r="A55" s="398">
        <v>36945.598611111112</v>
      </c>
      <c r="B55" s="399">
        <v>37124</v>
      </c>
      <c r="C55" s="399">
        <v>37073</v>
      </c>
      <c r="D55" s="399">
        <v>37164</v>
      </c>
      <c r="E55" t="s">
        <v>387</v>
      </c>
      <c r="F55">
        <v>530493</v>
      </c>
      <c r="G55">
        <v>1</v>
      </c>
      <c r="H55">
        <v>2721858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0</v>
      </c>
      <c r="AF55">
        <v>0</v>
      </c>
    </row>
    <row r="56" spans="1:32" x14ac:dyDescent="0.2">
      <c r="A56" s="398">
        <v>37061.365972222222</v>
      </c>
      <c r="B56" s="399">
        <v>37124</v>
      </c>
      <c r="C56" s="399">
        <v>37104</v>
      </c>
      <c r="D56" s="399">
        <v>37134</v>
      </c>
      <c r="E56" t="s">
        <v>387</v>
      </c>
      <c r="F56">
        <v>653426</v>
      </c>
      <c r="G56">
        <v>1</v>
      </c>
      <c r="H56">
        <v>3477988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-25</v>
      </c>
      <c r="P56">
        <v>-25</v>
      </c>
      <c r="Q56">
        <v>-25</v>
      </c>
      <c r="R56">
        <v>-25</v>
      </c>
      <c r="S56">
        <v>-25</v>
      </c>
      <c r="T56">
        <v>-25</v>
      </c>
      <c r="U56">
        <v>-25</v>
      </c>
      <c r="V56">
        <v>-25</v>
      </c>
      <c r="W56">
        <v>-25</v>
      </c>
      <c r="X56">
        <v>-25</v>
      </c>
      <c r="Y56">
        <v>-25</v>
      </c>
      <c r="Z56">
        <v>-25</v>
      </c>
      <c r="AA56">
        <v>-25</v>
      </c>
      <c r="AB56">
        <v>-25</v>
      </c>
      <c r="AC56">
        <v>-25</v>
      </c>
      <c r="AD56">
        <v>-25</v>
      </c>
      <c r="AE56">
        <v>0</v>
      </c>
      <c r="AF56">
        <v>0</v>
      </c>
    </row>
    <row r="57" spans="1:32" x14ac:dyDescent="0.2">
      <c r="A57" s="398">
        <v>37063.72152777778</v>
      </c>
      <c r="B57" s="399">
        <v>37124</v>
      </c>
      <c r="C57" s="399">
        <v>37104</v>
      </c>
      <c r="D57" s="399">
        <v>37134</v>
      </c>
      <c r="E57" t="s">
        <v>387</v>
      </c>
      <c r="F57">
        <v>656203</v>
      </c>
      <c r="G57">
        <v>1</v>
      </c>
      <c r="H57">
        <v>3486004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25</v>
      </c>
      <c r="P57">
        <v>25</v>
      </c>
      <c r="Q57">
        <v>25</v>
      </c>
      <c r="R57">
        <v>25</v>
      </c>
      <c r="S57">
        <v>25</v>
      </c>
      <c r="T57">
        <v>25</v>
      </c>
      <c r="U57">
        <v>25</v>
      </c>
      <c r="V57">
        <v>25</v>
      </c>
      <c r="W57">
        <v>25</v>
      </c>
      <c r="X57">
        <v>25</v>
      </c>
      <c r="Y57">
        <v>25</v>
      </c>
      <c r="Z57">
        <v>25</v>
      </c>
      <c r="AA57">
        <v>25</v>
      </c>
      <c r="AB57">
        <v>25</v>
      </c>
      <c r="AC57">
        <v>25</v>
      </c>
      <c r="AD57">
        <v>25</v>
      </c>
      <c r="AE57">
        <v>0</v>
      </c>
      <c r="AF57">
        <v>0</v>
      </c>
    </row>
    <row r="58" spans="1:32" x14ac:dyDescent="0.2">
      <c r="A58" s="398">
        <v>36782.609027777777</v>
      </c>
      <c r="B58" s="399">
        <v>37124</v>
      </c>
      <c r="C58" s="399">
        <v>36983</v>
      </c>
      <c r="D58" s="399">
        <v>37191</v>
      </c>
      <c r="E58" t="s">
        <v>387</v>
      </c>
      <c r="F58">
        <v>410703</v>
      </c>
      <c r="G58">
        <v>1</v>
      </c>
      <c r="H58">
        <v>2270320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 s="398">
        <v>36978.427083333336</v>
      </c>
      <c r="B59" s="399">
        <v>37124</v>
      </c>
      <c r="C59" s="399">
        <v>37073</v>
      </c>
      <c r="D59" s="399">
        <v>37164</v>
      </c>
      <c r="E59" s="9" t="s">
        <v>413</v>
      </c>
      <c r="F59">
        <v>562553</v>
      </c>
      <c r="G59">
        <v>1</v>
      </c>
      <c r="H59">
        <v>2964436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25</v>
      </c>
      <c r="P59">
        <v>25</v>
      </c>
      <c r="Q59">
        <v>25</v>
      </c>
      <c r="R59">
        <v>25</v>
      </c>
      <c r="S59">
        <v>25</v>
      </c>
      <c r="T59">
        <v>25</v>
      </c>
      <c r="U59">
        <v>25</v>
      </c>
      <c r="V59">
        <v>25</v>
      </c>
      <c r="W59">
        <v>25</v>
      </c>
      <c r="X59">
        <v>25</v>
      </c>
      <c r="Y59">
        <v>25</v>
      </c>
      <c r="Z59">
        <v>25</v>
      </c>
      <c r="AA59">
        <v>25</v>
      </c>
      <c r="AB59">
        <v>25</v>
      </c>
      <c r="AC59">
        <v>25</v>
      </c>
      <c r="AD59">
        <v>25</v>
      </c>
      <c r="AE59">
        <v>0</v>
      </c>
      <c r="AF59">
        <v>0</v>
      </c>
    </row>
    <row r="60" spans="1:32" x14ac:dyDescent="0.2">
      <c r="A60" s="398">
        <v>37005.565972222219</v>
      </c>
      <c r="B60" s="399">
        <v>37124</v>
      </c>
      <c r="C60" s="399">
        <v>37073</v>
      </c>
      <c r="D60" s="399">
        <v>37164</v>
      </c>
      <c r="E60" t="s">
        <v>413</v>
      </c>
      <c r="F60">
        <v>589184</v>
      </c>
      <c r="G60">
        <v>1</v>
      </c>
      <c r="H60">
        <v>3109699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25</v>
      </c>
      <c r="AA60">
        <v>25</v>
      </c>
      <c r="AB60">
        <v>25</v>
      </c>
      <c r="AC60">
        <v>25</v>
      </c>
      <c r="AD60">
        <v>25</v>
      </c>
      <c r="AE60">
        <v>0</v>
      </c>
      <c r="AF60">
        <v>0</v>
      </c>
    </row>
    <row r="61" spans="1:32" x14ac:dyDescent="0.2">
      <c r="A61" s="398">
        <v>37005.339583333334</v>
      </c>
      <c r="B61" s="399">
        <v>37124</v>
      </c>
      <c r="C61" s="399">
        <v>37073</v>
      </c>
      <c r="D61" s="399">
        <v>37164</v>
      </c>
      <c r="E61" t="s">
        <v>413</v>
      </c>
      <c r="F61">
        <v>590257</v>
      </c>
      <c r="G61">
        <v>1</v>
      </c>
      <c r="H61">
        <v>3114622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  <c r="U61">
        <v>25</v>
      </c>
      <c r="V61">
        <v>25</v>
      </c>
      <c r="W61">
        <v>25</v>
      </c>
      <c r="X61">
        <v>25</v>
      </c>
      <c r="Y61">
        <v>25</v>
      </c>
      <c r="Z61">
        <v>25</v>
      </c>
      <c r="AA61">
        <v>25</v>
      </c>
      <c r="AB61">
        <v>25</v>
      </c>
      <c r="AC61">
        <v>25</v>
      </c>
      <c r="AD61">
        <v>25</v>
      </c>
      <c r="AE61">
        <v>0</v>
      </c>
      <c r="AF61">
        <v>0</v>
      </c>
    </row>
    <row r="62" spans="1:32" x14ac:dyDescent="0.2">
      <c r="A62" s="398">
        <v>37026.538194444445</v>
      </c>
      <c r="B62" s="399">
        <v>37124</v>
      </c>
      <c r="C62" s="399">
        <v>37104</v>
      </c>
      <c r="D62" s="399">
        <v>37134</v>
      </c>
      <c r="E62" t="s">
        <v>413</v>
      </c>
      <c r="F62">
        <v>611707</v>
      </c>
      <c r="G62">
        <v>1</v>
      </c>
      <c r="H62">
        <v>3289344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-25</v>
      </c>
      <c r="P62">
        <v>-25</v>
      </c>
      <c r="Q62">
        <v>-25</v>
      </c>
      <c r="R62">
        <v>-25</v>
      </c>
      <c r="S62">
        <v>-25</v>
      </c>
      <c r="T62">
        <v>-25</v>
      </c>
      <c r="U62">
        <v>-25</v>
      </c>
      <c r="V62">
        <v>-25</v>
      </c>
      <c r="W62">
        <v>-25</v>
      </c>
      <c r="X62">
        <v>-25</v>
      </c>
      <c r="Y62">
        <v>-25</v>
      </c>
      <c r="Z62">
        <v>-25</v>
      </c>
      <c r="AA62">
        <v>-25</v>
      </c>
      <c r="AB62">
        <v>-25</v>
      </c>
      <c r="AC62">
        <v>-25</v>
      </c>
      <c r="AD62">
        <v>-25</v>
      </c>
      <c r="AE62">
        <v>0</v>
      </c>
      <c r="AF62">
        <v>0</v>
      </c>
    </row>
    <row r="63" spans="1:32" x14ac:dyDescent="0.2">
      <c r="A63" s="398">
        <v>37055.34097222222</v>
      </c>
      <c r="B63" s="399">
        <v>37124</v>
      </c>
      <c r="C63" s="399">
        <v>37104</v>
      </c>
      <c r="D63" s="399">
        <v>37134</v>
      </c>
      <c r="E63" t="s">
        <v>413</v>
      </c>
      <c r="F63">
        <v>645363</v>
      </c>
      <c r="G63">
        <v>1</v>
      </c>
      <c r="H63">
        <v>3455872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25</v>
      </c>
      <c r="V63">
        <v>25</v>
      </c>
      <c r="W63">
        <v>25</v>
      </c>
      <c r="X63">
        <v>25</v>
      </c>
      <c r="Y63">
        <v>25</v>
      </c>
      <c r="Z63">
        <v>25</v>
      </c>
      <c r="AA63">
        <v>25</v>
      </c>
      <c r="AB63">
        <v>25</v>
      </c>
      <c r="AC63">
        <v>25</v>
      </c>
      <c r="AD63">
        <v>25</v>
      </c>
      <c r="AE63">
        <v>0</v>
      </c>
      <c r="AF63">
        <v>0</v>
      </c>
    </row>
    <row r="64" spans="1:32" x14ac:dyDescent="0.2">
      <c r="A64" s="398">
        <v>37055.348611111112</v>
      </c>
      <c r="B64" s="399">
        <v>37124</v>
      </c>
      <c r="C64" s="399">
        <v>37104</v>
      </c>
      <c r="D64" s="399">
        <v>37134</v>
      </c>
      <c r="E64" t="s">
        <v>413</v>
      </c>
      <c r="F64">
        <v>645486</v>
      </c>
      <c r="G64">
        <v>1</v>
      </c>
      <c r="H64">
        <v>3456068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</v>
      </c>
      <c r="P64">
        <v>25</v>
      </c>
      <c r="Q64">
        <v>25</v>
      </c>
      <c r="R64">
        <v>25</v>
      </c>
      <c r="S64">
        <v>25</v>
      </c>
      <c r="T64">
        <v>25</v>
      </c>
      <c r="U64">
        <v>25</v>
      </c>
      <c r="V64">
        <v>25</v>
      </c>
      <c r="W64">
        <v>25</v>
      </c>
      <c r="X64">
        <v>25</v>
      </c>
      <c r="Y64">
        <v>25</v>
      </c>
      <c r="Z64">
        <v>25</v>
      </c>
      <c r="AA64">
        <v>25</v>
      </c>
      <c r="AB64">
        <v>25</v>
      </c>
      <c r="AC64">
        <v>25</v>
      </c>
      <c r="AD64">
        <v>25</v>
      </c>
      <c r="AE64">
        <v>0</v>
      </c>
      <c r="AF64">
        <v>0</v>
      </c>
    </row>
    <row r="65" spans="1:32" x14ac:dyDescent="0.2">
      <c r="A65" s="398">
        <v>37067.366666666669</v>
      </c>
      <c r="B65" s="399">
        <v>37124</v>
      </c>
      <c r="C65" s="399">
        <v>37104</v>
      </c>
      <c r="D65" s="399">
        <v>37134</v>
      </c>
      <c r="E65" t="s">
        <v>413</v>
      </c>
      <c r="F65">
        <v>661372</v>
      </c>
      <c r="G65">
        <v>1</v>
      </c>
      <c r="H65">
        <v>3506492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25</v>
      </c>
      <c r="U65">
        <v>25</v>
      </c>
      <c r="V65">
        <v>25</v>
      </c>
      <c r="W65">
        <v>25</v>
      </c>
      <c r="X65">
        <v>25</v>
      </c>
      <c r="Y65">
        <v>25</v>
      </c>
      <c r="Z65">
        <v>25</v>
      </c>
      <c r="AA65">
        <v>25</v>
      </c>
      <c r="AB65">
        <v>25</v>
      </c>
      <c r="AC65">
        <v>25</v>
      </c>
      <c r="AD65">
        <v>25</v>
      </c>
      <c r="AE65">
        <v>0</v>
      </c>
      <c r="AF65">
        <v>0</v>
      </c>
    </row>
    <row r="66" spans="1:32" x14ac:dyDescent="0.2">
      <c r="A66" s="398">
        <v>37068.375694444447</v>
      </c>
      <c r="B66" s="399">
        <v>37124</v>
      </c>
      <c r="C66" s="399">
        <v>37104</v>
      </c>
      <c r="D66" s="399">
        <v>37134</v>
      </c>
      <c r="E66" t="s">
        <v>413</v>
      </c>
      <c r="F66">
        <v>663442</v>
      </c>
      <c r="G66">
        <v>1</v>
      </c>
      <c r="H66">
        <v>3514429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-25</v>
      </c>
      <c r="P66">
        <v>-25</v>
      </c>
      <c r="Q66">
        <v>-25</v>
      </c>
      <c r="R66">
        <v>-25</v>
      </c>
      <c r="S66">
        <v>-25</v>
      </c>
      <c r="T66">
        <v>-25</v>
      </c>
      <c r="U66">
        <v>-25</v>
      </c>
      <c r="V66">
        <v>-25</v>
      </c>
      <c r="W66">
        <v>-25</v>
      </c>
      <c r="X66">
        <v>-25</v>
      </c>
      <c r="Y66">
        <v>-25</v>
      </c>
      <c r="Z66">
        <v>-25</v>
      </c>
      <c r="AA66">
        <v>-25</v>
      </c>
      <c r="AB66">
        <v>-25</v>
      </c>
      <c r="AC66">
        <v>-25</v>
      </c>
      <c r="AD66">
        <v>-25</v>
      </c>
      <c r="AE66">
        <v>0</v>
      </c>
      <c r="AF66">
        <v>0</v>
      </c>
    </row>
    <row r="67" spans="1:32" x14ac:dyDescent="0.2">
      <c r="A67" s="398">
        <v>37070.564583333333</v>
      </c>
      <c r="B67" s="399">
        <v>37124</v>
      </c>
      <c r="C67" s="399">
        <v>37104</v>
      </c>
      <c r="D67" s="399">
        <v>37134</v>
      </c>
      <c r="E67" t="s">
        <v>413</v>
      </c>
      <c r="F67">
        <v>667828</v>
      </c>
      <c r="G67">
        <v>1</v>
      </c>
      <c r="H67">
        <v>3524965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25</v>
      </c>
      <c r="P67">
        <v>25</v>
      </c>
      <c r="Q67">
        <v>25</v>
      </c>
      <c r="R67">
        <v>25</v>
      </c>
      <c r="S67">
        <v>25</v>
      </c>
      <c r="T67">
        <v>25</v>
      </c>
      <c r="U67">
        <v>25</v>
      </c>
      <c r="V67">
        <v>25</v>
      </c>
      <c r="W67">
        <v>25</v>
      </c>
      <c r="X67">
        <v>25</v>
      </c>
      <c r="Y67">
        <v>25</v>
      </c>
      <c r="Z67">
        <v>25</v>
      </c>
      <c r="AA67">
        <v>25</v>
      </c>
      <c r="AB67">
        <v>25</v>
      </c>
      <c r="AC67">
        <v>25</v>
      </c>
      <c r="AD67">
        <v>25</v>
      </c>
      <c r="AE67">
        <v>0</v>
      </c>
      <c r="AF67">
        <v>0</v>
      </c>
    </row>
    <row r="68" spans="1:32" x14ac:dyDescent="0.2">
      <c r="A68" s="398">
        <v>37070.588194444441</v>
      </c>
      <c r="B68" s="399">
        <v>37124</v>
      </c>
      <c r="C68" s="399">
        <v>37104</v>
      </c>
      <c r="D68" s="399">
        <v>37134</v>
      </c>
      <c r="E68" t="s">
        <v>413</v>
      </c>
      <c r="F68">
        <v>667908</v>
      </c>
      <c r="G68">
        <v>1</v>
      </c>
      <c r="H68">
        <v>3525489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-25</v>
      </c>
      <c r="P68">
        <v>-25</v>
      </c>
      <c r="Q68">
        <v>-25</v>
      </c>
      <c r="R68">
        <v>-25</v>
      </c>
      <c r="S68">
        <v>-25</v>
      </c>
      <c r="T68">
        <v>-25</v>
      </c>
      <c r="U68">
        <v>-25</v>
      </c>
      <c r="V68">
        <v>-25</v>
      </c>
      <c r="W68">
        <v>-25</v>
      </c>
      <c r="X68">
        <v>-25</v>
      </c>
      <c r="Y68">
        <v>-25</v>
      </c>
      <c r="Z68">
        <v>-25</v>
      </c>
      <c r="AA68">
        <v>-25</v>
      </c>
      <c r="AB68">
        <v>-25</v>
      </c>
      <c r="AC68">
        <v>-25</v>
      </c>
      <c r="AD68">
        <v>-25</v>
      </c>
      <c r="AE68">
        <v>0</v>
      </c>
      <c r="AF68">
        <v>0</v>
      </c>
    </row>
    <row r="69" spans="1:32" x14ac:dyDescent="0.2">
      <c r="A69" s="398">
        <v>37091.348611111112</v>
      </c>
      <c r="B69" s="399">
        <v>37124</v>
      </c>
      <c r="C69" s="399">
        <v>37104</v>
      </c>
      <c r="D69" s="399">
        <v>37134</v>
      </c>
      <c r="E69" t="s">
        <v>413</v>
      </c>
      <c r="F69">
        <v>693560</v>
      </c>
      <c r="G69">
        <v>1</v>
      </c>
      <c r="H69">
        <v>3609232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  <c r="X69">
        <v>25</v>
      </c>
      <c r="Y69">
        <v>25</v>
      </c>
      <c r="Z69">
        <v>25</v>
      </c>
      <c r="AA69">
        <v>25</v>
      </c>
      <c r="AB69">
        <v>25</v>
      </c>
      <c r="AC69">
        <v>25</v>
      </c>
      <c r="AD69">
        <v>25</v>
      </c>
      <c r="AE69">
        <v>0</v>
      </c>
      <c r="AF69">
        <v>0</v>
      </c>
    </row>
    <row r="70" spans="1:32" x14ac:dyDescent="0.2">
      <c r="A70" s="398">
        <v>37050.522916666669</v>
      </c>
      <c r="B70" s="399">
        <v>37124</v>
      </c>
      <c r="C70" s="399">
        <v>37104</v>
      </c>
      <c r="D70" s="399">
        <v>37134</v>
      </c>
      <c r="E70" t="s">
        <v>413</v>
      </c>
      <c r="F70">
        <v>639619</v>
      </c>
      <c r="G70">
        <v>1</v>
      </c>
      <c r="H70">
        <v>3443496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-25</v>
      </c>
      <c r="AF70">
        <v>-25</v>
      </c>
    </row>
    <row r="71" spans="1:32" x14ac:dyDescent="0.2">
      <c r="A71" s="398">
        <v>37116.408333333333</v>
      </c>
      <c r="B71" s="399">
        <v>37124</v>
      </c>
      <c r="C71" s="399">
        <v>37118</v>
      </c>
      <c r="D71" s="399">
        <v>37134</v>
      </c>
      <c r="E71" t="s">
        <v>413</v>
      </c>
      <c r="F71">
        <v>728577</v>
      </c>
      <c r="G71">
        <v>1</v>
      </c>
      <c r="H71">
        <v>3765391</v>
      </c>
      <c r="I71">
        <v>25</v>
      </c>
      <c r="J71">
        <v>25</v>
      </c>
      <c r="K71">
        <v>25</v>
      </c>
      <c r="L71">
        <v>25</v>
      </c>
      <c r="M71">
        <v>25</v>
      </c>
      <c r="N71">
        <v>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 s="398">
        <v>37116.408333333333</v>
      </c>
      <c r="B72" s="399">
        <v>37124</v>
      </c>
      <c r="C72" s="399">
        <v>37118</v>
      </c>
      <c r="D72" s="399">
        <v>37134</v>
      </c>
      <c r="E72" t="s">
        <v>413</v>
      </c>
      <c r="F72">
        <v>728577</v>
      </c>
      <c r="G72">
        <v>1</v>
      </c>
      <c r="H72">
        <v>3765392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</v>
      </c>
      <c r="AF72">
        <v>25</v>
      </c>
    </row>
    <row r="73" spans="1:32" x14ac:dyDescent="0.2">
      <c r="A73" s="398">
        <v>36789.661111111112</v>
      </c>
      <c r="B73" s="399">
        <v>37124</v>
      </c>
      <c r="C73" s="399">
        <v>37073</v>
      </c>
      <c r="D73" s="399">
        <v>37164</v>
      </c>
      <c r="E73" t="s">
        <v>413</v>
      </c>
      <c r="F73">
        <v>416726</v>
      </c>
      <c r="G73">
        <v>1</v>
      </c>
      <c r="H73">
        <v>2288033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25</v>
      </c>
      <c r="P73">
        <v>25</v>
      </c>
      <c r="Q73">
        <v>25</v>
      </c>
      <c r="R73">
        <v>25</v>
      </c>
      <c r="S73">
        <v>25</v>
      </c>
      <c r="T73">
        <v>25</v>
      </c>
      <c r="U73">
        <v>25</v>
      </c>
      <c r="V73">
        <v>25</v>
      </c>
      <c r="W73">
        <v>25</v>
      </c>
      <c r="X73">
        <v>25</v>
      </c>
      <c r="Y73">
        <v>25</v>
      </c>
      <c r="Z73">
        <v>25</v>
      </c>
      <c r="AA73">
        <v>25</v>
      </c>
      <c r="AB73">
        <v>25</v>
      </c>
      <c r="AC73">
        <v>25</v>
      </c>
      <c r="AD73">
        <v>25</v>
      </c>
      <c r="AE73">
        <v>0</v>
      </c>
      <c r="AF73">
        <v>0</v>
      </c>
    </row>
    <row r="74" spans="1:32" x14ac:dyDescent="0.2">
      <c r="A74" s="398">
        <v>37050.522916666669</v>
      </c>
      <c r="B74" s="399">
        <v>37124</v>
      </c>
      <c r="C74" s="399">
        <v>37104</v>
      </c>
      <c r="D74" s="399">
        <v>37134</v>
      </c>
      <c r="E74" t="s">
        <v>413</v>
      </c>
      <c r="F74">
        <v>639619</v>
      </c>
      <c r="G74">
        <v>1</v>
      </c>
      <c r="H74">
        <v>3443495</v>
      </c>
      <c r="I74">
        <v>-25</v>
      </c>
      <c r="J74">
        <v>-25</v>
      </c>
      <c r="K74">
        <v>-25</v>
      </c>
      <c r="L74">
        <v>-25</v>
      </c>
      <c r="M74">
        <v>-25</v>
      </c>
      <c r="N74">
        <v>-25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s="398">
        <v>37050.517361111109</v>
      </c>
      <c r="B75" s="399">
        <v>37124</v>
      </c>
      <c r="C75" s="399">
        <v>37104</v>
      </c>
      <c r="D75" s="399">
        <v>37134</v>
      </c>
      <c r="E75" t="s">
        <v>413</v>
      </c>
      <c r="F75">
        <v>639600</v>
      </c>
      <c r="G75">
        <v>1</v>
      </c>
      <c r="H75">
        <v>3443459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-25</v>
      </c>
      <c r="P75">
        <v>-25</v>
      </c>
      <c r="Q75">
        <v>-25</v>
      </c>
      <c r="R75">
        <v>-25</v>
      </c>
      <c r="S75">
        <v>-25</v>
      </c>
      <c r="T75">
        <v>-25</v>
      </c>
      <c r="U75">
        <v>-25</v>
      </c>
      <c r="V75">
        <v>-25</v>
      </c>
      <c r="W75">
        <v>-25</v>
      </c>
      <c r="X75">
        <v>-25</v>
      </c>
      <c r="Y75">
        <v>-25</v>
      </c>
      <c r="Z75">
        <v>-25</v>
      </c>
      <c r="AA75">
        <v>-25</v>
      </c>
      <c r="AB75">
        <v>-25</v>
      </c>
      <c r="AC75">
        <v>-25</v>
      </c>
      <c r="AD75">
        <v>-25</v>
      </c>
      <c r="AE75">
        <v>0</v>
      </c>
      <c r="AF75">
        <v>0</v>
      </c>
    </row>
    <row r="76" spans="1:32" x14ac:dyDescent="0.2">
      <c r="A76" s="398">
        <v>37074.352777777778</v>
      </c>
      <c r="B76" s="399">
        <v>37124</v>
      </c>
      <c r="C76" s="399">
        <v>37104</v>
      </c>
      <c r="D76" s="399">
        <v>37134</v>
      </c>
      <c r="E76" t="s">
        <v>413</v>
      </c>
      <c r="F76">
        <v>670605</v>
      </c>
      <c r="G76">
        <v>1</v>
      </c>
      <c r="H76">
        <v>3539299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-25</v>
      </c>
      <c r="P76">
        <v>-25</v>
      </c>
      <c r="Q76">
        <v>-25</v>
      </c>
      <c r="R76">
        <v>-25</v>
      </c>
      <c r="S76">
        <v>-25</v>
      </c>
      <c r="T76">
        <v>-25</v>
      </c>
      <c r="U76">
        <v>-25</v>
      </c>
      <c r="V76">
        <v>-25</v>
      </c>
      <c r="W76">
        <v>-25</v>
      </c>
      <c r="X76">
        <v>-25</v>
      </c>
      <c r="Y76">
        <v>-25</v>
      </c>
      <c r="Z76">
        <v>-25</v>
      </c>
      <c r="AA76">
        <v>-25</v>
      </c>
      <c r="AB76">
        <v>-25</v>
      </c>
      <c r="AC76">
        <v>-25</v>
      </c>
      <c r="AD76">
        <v>-25</v>
      </c>
      <c r="AE76">
        <v>0</v>
      </c>
      <c r="AF76">
        <v>0</v>
      </c>
    </row>
    <row r="77" spans="1:32" x14ac:dyDescent="0.2">
      <c r="A77" s="398">
        <v>37077.478472222225</v>
      </c>
      <c r="B77" s="399">
        <v>37124</v>
      </c>
      <c r="C77" s="399">
        <v>37104</v>
      </c>
      <c r="D77" s="399">
        <v>37134</v>
      </c>
      <c r="E77" t="s">
        <v>413</v>
      </c>
      <c r="F77">
        <v>674283</v>
      </c>
      <c r="G77">
        <v>1</v>
      </c>
      <c r="H77">
        <v>3549928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0</v>
      </c>
      <c r="AF77">
        <v>0</v>
      </c>
    </row>
    <row r="78" spans="1:32" x14ac:dyDescent="0.2">
      <c r="A78" s="398">
        <v>37096.404166666667</v>
      </c>
      <c r="B78" s="399">
        <v>37124</v>
      </c>
      <c r="C78" s="399">
        <v>37104</v>
      </c>
      <c r="D78" s="399">
        <v>37134</v>
      </c>
      <c r="E78" t="s">
        <v>413</v>
      </c>
      <c r="F78">
        <v>698273</v>
      </c>
      <c r="G78">
        <v>1</v>
      </c>
      <c r="H78">
        <v>3625577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0</v>
      </c>
      <c r="AF78">
        <v>0</v>
      </c>
    </row>
    <row r="79" spans="1:32" x14ac:dyDescent="0.2">
      <c r="A79" s="398">
        <v>37097.359027777777</v>
      </c>
      <c r="B79" s="399">
        <v>37124</v>
      </c>
      <c r="C79" s="399">
        <v>37104</v>
      </c>
      <c r="D79" s="399">
        <v>37134</v>
      </c>
      <c r="E79" t="s">
        <v>413</v>
      </c>
      <c r="F79">
        <v>701587</v>
      </c>
      <c r="G79">
        <v>1</v>
      </c>
      <c r="H79">
        <v>3633610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25</v>
      </c>
      <c r="AE79">
        <v>0</v>
      </c>
      <c r="AF79">
        <v>0</v>
      </c>
    </row>
    <row r="80" spans="1:32" x14ac:dyDescent="0.2">
      <c r="A80" s="398">
        <v>37097.570833333331</v>
      </c>
      <c r="B80" s="399">
        <v>37124</v>
      </c>
      <c r="C80" s="399">
        <v>37104</v>
      </c>
      <c r="D80" s="399">
        <v>37134</v>
      </c>
      <c r="E80" t="s">
        <v>413</v>
      </c>
      <c r="F80">
        <v>702746</v>
      </c>
      <c r="G80">
        <v>1</v>
      </c>
      <c r="H80">
        <v>3637179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25</v>
      </c>
      <c r="X80">
        <v>25</v>
      </c>
      <c r="Y80">
        <v>25</v>
      </c>
      <c r="Z80">
        <v>25</v>
      </c>
      <c r="AA80">
        <v>25</v>
      </c>
      <c r="AB80">
        <v>25</v>
      </c>
      <c r="AC80">
        <v>25</v>
      </c>
      <c r="AD80">
        <v>25</v>
      </c>
      <c r="AE80">
        <v>0</v>
      </c>
      <c r="AF80">
        <v>0</v>
      </c>
    </row>
    <row r="81" spans="1:32" x14ac:dyDescent="0.2">
      <c r="A81" s="398">
        <v>36950.448611111111</v>
      </c>
      <c r="B81" s="399">
        <v>37124</v>
      </c>
      <c r="C81" s="399">
        <v>37073</v>
      </c>
      <c r="D81" s="399">
        <v>37164</v>
      </c>
      <c r="E81" t="s">
        <v>413</v>
      </c>
      <c r="F81">
        <v>533832</v>
      </c>
      <c r="G81">
        <v>1</v>
      </c>
      <c r="H81">
        <v>2733646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-25</v>
      </c>
      <c r="P81">
        <v>-25</v>
      </c>
      <c r="Q81">
        <v>-25</v>
      </c>
      <c r="R81">
        <v>-25</v>
      </c>
      <c r="S81">
        <v>-25</v>
      </c>
      <c r="T81">
        <v>-25</v>
      </c>
      <c r="U81">
        <v>-25</v>
      </c>
      <c r="V81">
        <v>-25</v>
      </c>
      <c r="W81">
        <v>-25</v>
      </c>
      <c r="X81">
        <v>-25</v>
      </c>
      <c r="Y81">
        <v>-25</v>
      </c>
      <c r="Z81">
        <v>-25</v>
      </c>
      <c r="AA81">
        <v>-25</v>
      </c>
      <c r="AB81">
        <v>-25</v>
      </c>
      <c r="AC81">
        <v>-25</v>
      </c>
      <c r="AD81">
        <v>-25</v>
      </c>
      <c r="AE81">
        <v>0</v>
      </c>
      <c r="AF81">
        <v>0</v>
      </c>
    </row>
    <row r="82" spans="1:32" x14ac:dyDescent="0.2">
      <c r="A82" s="398">
        <v>37061.352083333331</v>
      </c>
      <c r="B82" s="399">
        <v>37124</v>
      </c>
      <c r="C82" s="399">
        <v>37104</v>
      </c>
      <c r="D82" s="399">
        <v>37134</v>
      </c>
      <c r="E82" t="s">
        <v>413</v>
      </c>
      <c r="F82">
        <v>653322</v>
      </c>
      <c r="G82">
        <v>1</v>
      </c>
      <c r="H82">
        <v>3477827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-25</v>
      </c>
      <c r="P82">
        <v>-25</v>
      </c>
      <c r="Q82">
        <v>-25</v>
      </c>
      <c r="R82">
        <v>-25</v>
      </c>
      <c r="S82">
        <v>-25</v>
      </c>
      <c r="T82">
        <v>-25</v>
      </c>
      <c r="U82">
        <v>-25</v>
      </c>
      <c r="V82">
        <v>-25</v>
      </c>
      <c r="W82">
        <v>-25</v>
      </c>
      <c r="X82">
        <v>-25</v>
      </c>
      <c r="Y82">
        <v>-25</v>
      </c>
      <c r="Z82">
        <v>-25</v>
      </c>
      <c r="AA82">
        <v>-25</v>
      </c>
      <c r="AB82">
        <v>-25</v>
      </c>
      <c r="AC82">
        <v>-25</v>
      </c>
      <c r="AD82">
        <v>-25</v>
      </c>
      <c r="AE82">
        <v>0</v>
      </c>
      <c r="AF82">
        <v>0</v>
      </c>
    </row>
    <row r="83" spans="1:32" x14ac:dyDescent="0.2">
      <c r="A83" s="398">
        <v>36894.616666666669</v>
      </c>
      <c r="B83" s="399">
        <v>37124</v>
      </c>
      <c r="C83" s="399">
        <v>36983</v>
      </c>
      <c r="D83" s="399">
        <v>37191</v>
      </c>
      <c r="E83" t="s">
        <v>388</v>
      </c>
      <c r="F83">
        <v>487050</v>
      </c>
      <c r="G83">
        <v>1</v>
      </c>
      <c r="H83">
        <v>2536624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50</v>
      </c>
      <c r="P83">
        <v>50</v>
      </c>
      <c r="Q83">
        <v>50</v>
      </c>
      <c r="R83">
        <v>50</v>
      </c>
      <c r="S83">
        <v>50</v>
      </c>
      <c r="T83">
        <v>50</v>
      </c>
      <c r="U83">
        <v>50</v>
      </c>
      <c r="V83">
        <v>50</v>
      </c>
      <c r="W83">
        <v>50</v>
      </c>
      <c r="X83">
        <v>50</v>
      </c>
      <c r="Y83">
        <v>50</v>
      </c>
      <c r="Z83">
        <v>50</v>
      </c>
      <c r="AA83">
        <v>50</v>
      </c>
      <c r="AB83">
        <v>50</v>
      </c>
      <c r="AC83">
        <v>50</v>
      </c>
      <c r="AD83">
        <v>50</v>
      </c>
      <c r="AE83">
        <v>0</v>
      </c>
      <c r="AF83">
        <v>0</v>
      </c>
    </row>
    <row r="84" spans="1:32" x14ac:dyDescent="0.2">
      <c r="A84" s="398">
        <v>36973.669444444444</v>
      </c>
      <c r="B84" s="399">
        <v>37124</v>
      </c>
      <c r="C84" s="399">
        <v>37073</v>
      </c>
      <c r="D84" s="399">
        <v>37164</v>
      </c>
      <c r="E84" t="s">
        <v>388</v>
      </c>
      <c r="F84">
        <v>557847</v>
      </c>
      <c r="G84">
        <v>1</v>
      </c>
      <c r="H84">
        <v>2923657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-25</v>
      </c>
      <c r="P84">
        <v>-25</v>
      </c>
      <c r="Q84">
        <v>-25</v>
      </c>
      <c r="R84">
        <v>-25</v>
      </c>
      <c r="S84">
        <v>-25</v>
      </c>
      <c r="T84">
        <v>-25</v>
      </c>
      <c r="U84">
        <v>-25</v>
      </c>
      <c r="V84">
        <v>-25</v>
      </c>
      <c r="W84">
        <v>-25</v>
      </c>
      <c r="X84">
        <v>-25</v>
      </c>
      <c r="Y84">
        <v>-25</v>
      </c>
      <c r="Z84">
        <v>-25</v>
      </c>
      <c r="AA84">
        <v>-25</v>
      </c>
      <c r="AB84">
        <v>-25</v>
      </c>
      <c r="AC84">
        <v>-25</v>
      </c>
      <c r="AD84">
        <v>-25</v>
      </c>
      <c r="AE84">
        <v>0</v>
      </c>
      <c r="AF84">
        <v>0</v>
      </c>
    </row>
    <row r="85" spans="1:32" x14ac:dyDescent="0.2">
      <c r="A85" s="398">
        <v>37104.441666666666</v>
      </c>
      <c r="B85" s="399">
        <v>37124</v>
      </c>
      <c r="C85" s="399">
        <v>37106</v>
      </c>
      <c r="D85" s="399">
        <v>37134</v>
      </c>
      <c r="E85" t="s">
        <v>388</v>
      </c>
      <c r="F85">
        <v>713174</v>
      </c>
      <c r="G85">
        <v>1</v>
      </c>
      <c r="H85">
        <v>3720705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-25</v>
      </c>
      <c r="P85">
        <v>-25</v>
      </c>
      <c r="Q85">
        <v>-25</v>
      </c>
      <c r="R85">
        <v>-25</v>
      </c>
      <c r="S85">
        <v>-25</v>
      </c>
      <c r="T85">
        <v>-25</v>
      </c>
      <c r="U85">
        <v>-25</v>
      </c>
      <c r="V85">
        <v>-25</v>
      </c>
      <c r="W85">
        <v>-25</v>
      </c>
      <c r="X85">
        <v>-25</v>
      </c>
      <c r="Y85">
        <v>-25</v>
      </c>
      <c r="Z85">
        <v>-25</v>
      </c>
      <c r="AA85">
        <v>-25</v>
      </c>
      <c r="AB85">
        <v>-25</v>
      </c>
      <c r="AC85">
        <v>-25</v>
      </c>
      <c r="AD85">
        <v>-25</v>
      </c>
      <c r="AE85">
        <v>0</v>
      </c>
      <c r="AF85">
        <v>0</v>
      </c>
    </row>
    <row r="86" spans="1:32" x14ac:dyDescent="0.2">
      <c r="A86" s="398">
        <v>37109.581250000003</v>
      </c>
      <c r="B86" s="399">
        <v>37124</v>
      </c>
      <c r="C86" s="399">
        <v>37110</v>
      </c>
      <c r="D86" s="399">
        <v>37134</v>
      </c>
      <c r="E86" t="s">
        <v>388</v>
      </c>
      <c r="F86">
        <v>717523</v>
      </c>
      <c r="G86">
        <v>1</v>
      </c>
      <c r="H86">
        <v>3733768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25</v>
      </c>
      <c r="P86">
        <v>25</v>
      </c>
      <c r="Q86">
        <v>25</v>
      </c>
      <c r="R86">
        <v>25</v>
      </c>
      <c r="S86">
        <v>25</v>
      </c>
      <c r="T86">
        <v>25</v>
      </c>
      <c r="U86">
        <v>25</v>
      </c>
      <c r="V86">
        <v>25</v>
      </c>
      <c r="W86">
        <v>25</v>
      </c>
      <c r="X86">
        <v>25</v>
      </c>
      <c r="Y86">
        <v>25</v>
      </c>
      <c r="Z86">
        <v>25</v>
      </c>
      <c r="AA86">
        <v>25</v>
      </c>
      <c r="AB86">
        <v>25</v>
      </c>
      <c r="AC86">
        <v>25</v>
      </c>
      <c r="AD86">
        <v>25</v>
      </c>
      <c r="AE86">
        <v>0</v>
      </c>
      <c r="AF86">
        <v>0</v>
      </c>
    </row>
    <row r="87" spans="1:32" x14ac:dyDescent="0.2">
      <c r="A87" s="398">
        <v>37109.581250000003</v>
      </c>
      <c r="B87" s="399">
        <v>37124</v>
      </c>
      <c r="C87" s="399">
        <v>37110</v>
      </c>
      <c r="D87" s="399">
        <v>37134</v>
      </c>
      <c r="E87" t="s">
        <v>388</v>
      </c>
      <c r="F87">
        <v>717620</v>
      </c>
      <c r="G87">
        <v>1</v>
      </c>
      <c r="H87">
        <v>3734130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0</v>
      </c>
      <c r="AF87">
        <v>0</v>
      </c>
    </row>
    <row r="88" spans="1:32" x14ac:dyDescent="0.2">
      <c r="A88" s="398">
        <v>37113.552777777775</v>
      </c>
      <c r="B88" s="399">
        <v>37124</v>
      </c>
      <c r="C88" s="399">
        <v>37115</v>
      </c>
      <c r="D88" s="399">
        <v>37134</v>
      </c>
      <c r="E88" t="s">
        <v>388</v>
      </c>
      <c r="F88">
        <v>725555</v>
      </c>
      <c r="G88">
        <v>1</v>
      </c>
      <c r="H88">
        <v>3757949</v>
      </c>
      <c r="I88">
        <v>-25</v>
      </c>
      <c r="J88">
        <v>-25</v>
      </c>
      <c r="K88">
        <v>-25</v>
      </c>
      <c r="L88">
        <v>-25</v>
      </c>
      <c r="M88">
        <v>-25</v>
      </c>
      <c r="N88">
        <v>-25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s="398">
        <v>37113.552777777775</v>
      </c>
      <c r="B89" s="399">
        <v>37124</v>
      </c>
      <c r="C89" s="399">
        <v>37115</v>
      </c>
      <c r="D89" s="399">
        <v>37134</v>
      </c>
      <c r="E89" t="s">
        <v>388</v>
      </c>
      <c r="F89">
        <v>725555</v>
      </c>
      <c r="G89">
        <v>1</v>
      </c>
      <c r="H89">
        <v>3757950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-25</v>
      </c>
      <c r="AF89">
        <v>-25</v>
      </c>
    </row>
    <row r="90" spans="1:32" x14ac:dyDescent="0.2">
      <c r="A90" s="398">
        <v>36922.662499999999</v>
      </c>
      <c r="B90" s="399">
        <v>37124</v>
      </c>
      <c r="C90" s="399">
        <v>37073</v>
      </c>
      <c r="D90" s="399">
        <v>37164</v>
      </c>
      <c r="E90" t="s">
        <v>388</v>
      </c>
      <c r="F90">
        <v>455179</v>
      </c>
      <c r="G90">
        <v>1</v>
      </c>
      <c r="H90">
        <v>2411565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-50</v>
      </c>
      <c r="P90">
        <v>-50</v>
      </c>
      <c r="Q90">
        <v>-50</v>
      </c>
      <c r="R90">
        <v>-50</v>
      </c>
      <c r="S90">
        <v>-50</v>
      </c>
      <c r="T90">
        <v>-50</v>
      </c>
      <c r="U90">
        <v>-50</v>
      </c>
      <c r="V90">
        <v>-50</v>
      </c>
      <c r="W90">
        <v>-50</v>
      </c>
      <c r="X90">
        <v>-50</v>
      </c>
      <c r="Y90">
        <v>-50</v>
      </c>
      <c r="Z90">
        <v>-50</v>
      </c>
      <c r="AA90">
        <v>-50</v>
      </c>
      <c r="AB90">
        <v>-50</v>
      </c>
      <c r="AC90">
        <v>-50</v>
      </c>
      <c r="AD90">
        <v>-50</v>
      </c>
      <c r="AE90">
        <v>0</v>
      </c>
      <c r="AF90">
        <v>0</v>
      </c>
    </row>
    <row r="91" spans="1:32" x14ac:dyDescent="0.2">
      <c r="A91" s="398">
        <v>36322.6</v>
      </c>
      <c r="B91" s="399">
        <v>37124</v>
      </c>
      <c r="C91" s="399">
        <v>36983</v>
      </c>
      <c r="D91" s="399">
        <v>37191</v>
      </c>
      <c r="E91" s="9" t="s">
        <v>388</v>
      </c>
      <c r="F91">
        <v>215107</v>
      </c>
      <c r="G91">
        <v>1</v>
      </c>
      <c r="H91">
        <v>676672</v>
      </c>
      <c r="I91">
        <v>25</v>
      </c>
      <c r="J91">
        <v>25</v>
      </c>
      <c r="K91">
        <v>25</v>
      </c>
      <c r="L91">
        <v>25</v>
      </c>
      <c r="M91">
        <v>25</v>
      </c>
      <c r="N91">
        <v>25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  <c r="U91">
        <v>25</v>
      </c>
      <c r="V91">
        <v>25</v>
      </c>
      <c r="W91">
        <v>25</v>
      </c>
      <c r="X91">
        <v>25</v>
      </c>
      <c r="Y91">
        <v>25</v>
      </c>
      <c r="Z91">
        <v>25</v>
      </c>
      <c r="AA91">
        <v>25</v>
      </c>
      <c r="AB91">
        <v>25</v>
      </c>
      <c r="AC91">
        <v>25</v>
      </c>
      <c r="AD91">
        <v>25</v>
      </c>
      <c r="AE91">
        <v>25</v>
      </c>
      <c r="AF91">
        <v>25</v>
      </c>
    </row>
    <row r="92" spans="1:32" x14ac:dyDescent="0.2">
      <c r="A92" s="398">
        <v>36357.617361111108</v>
      </c>
      <c r="B92" s="399">
        <v>37124</v>
      </c>
      <c r="C92" s="399">
        <v>36983</v>
      </c>
      <c r="D92" s="399">
        <v>37191</v>
      </c>
      <c r="E92" t="s">
        <v>388</v>
      </c>
      <c r="F92">
        <v>225980</v>
      </c>
      <c r="G92">
        <v>1</v>
      </c>
      <c r="H92">
        <v>709689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  <c r="U92">
        <v>50</v>
      </c>
      <c r="V92">
        <v>50</v>
      </c>
      <c r="W92">
        <v>50</v>
      </c>
      <c r="X92">
        <v>50</v>
      </c>
      <c r="Y92">
        <v>50</v>
      </c>
      <c r="Z92">
        <v>50</v>
      </c>
      <c r="AA92">
        <v>50</v>
      </c>
      <c r="AB92">
        <v>50</v>
      </c>
      <c r="AC92">
        <v>50</v>
      </c>
      <c r="AD92">
        <v>50</v>
      </c>
      <c r="AE92">
        <v>0</v>
      </c>
      <c r="AF92">
        <v>0</v>
      </c>
    </row>
    <row r="93" spans="1:32" x14ac:dyDescent="0.2">
      <c r="A93" s="398">
        <v>36406.402083333334</v>
      </c>
      <c r="B93" s="399">
        <v>37124</v>
      </c>
      <c r="C93" s="399">
        <v>36983</v>
      </c>
      <c r="D93" s="399">
        <v>37191</v>
      </c>
      <c r="E93" t="s">
        <v>388</v>
      </c>
      <c r="F93">
        <v>233556</v>
      </c>
      <c r="G93">
        <v>1</v>
      </c>
      <c r="H93">
        <v>733788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0</v>
      </c>
      <c r="AF93">
        <v>0</v>
      </c>
    </row>
    <row r="94" spans="1:32" x14ac:dyDescent="0.2">
      <c r="A94" s="398">
        <v>36979.615972222222</v>
      </c>
      <c r="B94" s="399">
        <v>37124</v>
      </c>
      <c r="C94" s="399">
        <v>37073</v>
      </c>
      <c r="D94" s="399">
        <v>37164</v>
      </c>
      <c r="E94" t="s">
        <v>388</v>
      </c>
      <c r="F94">
        <v>563721</v>
      </c>
      <c r="G94">
        <v>1</v>
      </c>
      <c r="H94">
        <v>2992634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150</v>
      </c>
      <c r="P94">
        <v>150</v>
      </c>
      <c r="Q94">
        <v>150</v>
      </c>
      <c r="R94">
        <v>150</v>
      </c>
      <c r="S94">
        <v>150</v>
      </c>
      <c r="T94">
        <v>150</v>
      </c>
      <c r="U94">
        <v>150</v>
      </c>
      <c r="V94">
        <v>150</v>
      </c>
      <c r="W94">
        <v>150</v>
      </c>
      <c r="X94">
        <v>150</v>
      </c>
      <c r="Y94">
        <v>150</v>
      </c>
      <c r="Z94">
        <v>150</v>
      </c>
      <c r="AA94">
        <v>150</v>
      </c>
      <c r="AB94">
        <v>150</v>
      </c>
      <c r="AC94">
        <v>150</v>
      </c>
      <c r="AD94">
        <v>150</v>
      </c>
      <c r="AE94">
        <v>0</v>
      </c>
      <c r="AF94">
        <v>0</v>
      </c>
    </row>
    <row r="95" spans="1:32" x14ac:dyDescent="0.2">
      <c r="A95" s="398">
        <v>36859.643055555556</v>
      </c>
      <c r="B95" s="399">
        <v>37124</v>
      </c>
      <c r="C95" s="399">
        <v>37104</v>
      </c>
      <c r="D95" s="399">
        <v>37134</v>
      </c>
      <c r="E95" t="s">
        <v>388</v>
      </c>
      <c r="F95">
        <v>468423</v>
      </c>
      <c r="G95">
        <v>1</v>
      </c>
      <c r="H95">
        <v>2461343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-25</v>
      </c>
      <c r="P95">
        <v>-25</v>
      </c>
      <c r="Q95">
        <v>-25</v>
      </c>
      <c r="R95">
        <v>-25</v>
      </c>
      <c r="S95">
        <v>-25</v>
      </c>
      <c r="T95">
        <v>-25</v>
      </c>
      <c r="U95">
        <v>-25</v>
      </c>
      <c r="V95">
        <v>-25</v>
      </c>
      <c r="W95">
        <v>-25</v>
      </c>
      <c r="X95">
        <v>-25</v>
      </c>
      <c r="Y95">
        <v>-25</v>
      </c>
      <c r="Z95">
        <v>-25</v>
      </c>
      <c r="AA95">
        <v>-25</v>
      </c>
      <c r="AB95">
        <v>-25</v>
      </c>
      <c r="AC95">
        <v>-25</v>
      </c>
      <c r="AD95">
        <v>-25</v>
      </c>
      <c r="AE95">
        <v>0</v>
      </c>
      <c r="AF95">
        <v>0</v>
      </c>
    </row>
    <row r="96" spans="1:32" x14ac:dyDescent="0.2">
      <c r="A96" s="398">
        <v>37099.395138888889</v>
      </c>
      <c r="B96" s="399">
        <v>37124</v>
      </c>
      <c r="C96" s="399">
        <v>37104</v>
      </c>
      <c r="D96" s="399">
        <v>37134</v>
      </c>
      <c r="E96" t="s">
        <v>388</v>
      </c>
      <c r="F96">
        <v>705472</v>
      </c>
      <c r="G96">
        <v>1</v>
      </c>
      <c r="H96">
        <v>3645930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-50</v>
      </c>
      <c r="P96">
        <v>-50</v>
      </c>
      <c r="Q96">
        <v>-50</v>
      </c>
      <c r="R96">
        <v>-50</v>
      </c>
      <c r="S96">
        <v>-50</v>
      </c>
      <c r="T96">
        <v>-50</v>
      </c>
      <c r="U96">
        <v>-50</v>
      </c>
      <c r="V96">
        <v>-50</v>
      </c>
      <c r="W96">
        <v>-50</v>
      </c>
      <c r="X96">
        <v>-50</v>
      </c>
      <c r="Y96">
        <v>-50</v>
      </c>
      <c r="Z96">
        <v>-50</v>
      </c>
      <c r="AA96">
        <v>-50</v>
      </c>
      <c r="AB96">
        <v>-50</v>
      </c>
      <c r="AC96">
        <v>-50</v>
      </c>
      <c r="AD96">
        <v>-50</v>
      </c>
      <c r="AE96">
        <v>0</v>
      </c>
      <c r="AF96">
        <v>0</v>
      </c>
    </row>
    <row r="97" spans="1:34" x14ac:dyDescent="0.2">
      <c r="A97" s="398">
        <v>36479.561111111114</v>
      </c>
      <c r="B97" s="399">
        <v>37124</v>
      </c>
      <c r="C97" s="399">
        <v>37073</v>
      </c>
      <c r="D97" s="399">
        <v>37164</v>
      </c>
      <c r="E97" t="s">
        <v>388</v>
      </c>
      <c r="F97">
        <v>262467</v>
      </c>
      <c r="G97">
        <v>1</v>
      </c>
      <c r="H97">
        <v>944866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-25</v>
      </c>
      <c r="P97">
        <v>-25</v>
      </c>
      <c r="Q97">
        <v>-25</v>
      </c>
      <c r="R97">
        <v>-25</v>
      </c>
      <c r="S97">
        <v>-25</v>
      </c>
      <c r="T97">
        <v>-25</v>
      </c>
      <c r="U97">
        <v>-25</v>
      </c>
      <c r="V97">
        <v>-25</v>
      </c>
      <c r="W97">
        <v>-25</v>
      </c>
      <c r="X97">
        <v>-25</v>
      </c>
      <c r="Y97">
        <v>-25</v>
      </c>
      <c r="Z97">
        <v>-25</v>
      </c>
      <c r="AA97">
        <v>-25</v>
      </c>
      <c r="AB97">
        <v>-25</v>
      </c>
      <c r="AC97">
        <v>-25</v>
      </c>
      <c r="AD97">
        <v>-25</v>
      </c>
      <c r="AE97">
        <v>0</v>
      </c>
      <c r="AF97">
        <v>0</v>
      </c>
    </row>
    <row r="98" spans="1:34" x14ac:dyDescent="0.2">
      <c r="A98" s="398">
        <v>37110.449305555558</v>
      </c>
      <c r="B98" s="399">
        <v>37124</v>
      </c>
      <c r="C98" s="399">
        <v>37112</v>
      </c>
      <c r="D98" s="399">
        <v>37134</v>
      </c>
      <c r="E98" t="s">
        <v>388</v>
      </c>
      <c r="F98">
        <v>721478</v>
      </c>
      <c r="G98">
        <v>1</v>
      </c>
      <c r="H98">
        <v>3745357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4" x14ac:dyDescent="0.2">
      <c r="A99" s="398">
        <v>37110.449305555558</v>
      </c>
      <c r="B99" s="399">
        <v>37124</v>
      </c>
      <c r="C99" s="399">
        <v>37112</v>
      </c>
      <c r="D99" s="399">
        <v>37134</v>
      </c>
      <c r="E99" t="s">
        <v>388</v>
      </c>
      <c r="F99">
        <v>721480</v>
      </c>
      <c r="G99">
        <v>1</v>
      </c>
      <c r="H99">
        <v>3745364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4" x14ac:dyDescent="0.2">
      <c r="A100" s="398">
        <v>37110.449305555558</v>
      </c>
      <c r="B100" s="399">
        <v>37124</v>
      </c>
      <c r="C100" s="399">
        <v>37112</v>
      </c>
      <c r="D100" s="399">
        <v>37134</v>
      </c>
      <c r="E100" t="s">
        <v>388</v>
      </c>
      <c r="F100">
        <v>721478</v>
      </c>
      <c r="G100">
        <v>1</v>
      </c>
      <c r="H100">
        <v>3745358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25</v>
      </c>
      <c r="AF100">
        <v>25</v>
      </c>
    </row>
    <row r="101" spans="1:34" x14ac:dyDescent="0.2">
      <c r="A101" s="398">
        <v>37110.449305555558</v>
      </c>
      <c r="B101" s="399">
        <v>37124</v>
      </c>
      <c r="C101" s="399">
        <v>37112</v>
      </c>
      <c r="D101" s="399">
        <v>37134</v>
      </c>
      <c r="E101" t="s">
        <v>388</v>
      </c>
      <c r="F101">
        <v>721480</v>
      </c>
      <c r="G101">
        <v>1</v>
      </c>
      <c r="H101">
        <v>3745365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25</v>
      </c>
      <c r="AF101">
        <v>25</v>
      </c>
    </row>
    <row r="102" spans="1:34" x14ac:dyDescent="0.2">
      <c r="A102" s="398">
        <v>37113.414583333331</v>
      </c>
      <c r="B102" s="399">
        <v>37124</v>
      </c>
      <c r="C102" s="399">
        <v>37117</v>
      </c>
      <c r="D102" s="399">
        <v>37134</v>
      </c>
      <c r="E102" t="s">
        <v>388</v>
      </c>
      <c r="F102">
        <v>726600</v>
      </c>
      <c r="G102">
        <v>1</v>
      </c>
      <c r="H102">
        <v>3760999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0</v>
      </c>
      <c r="AF102">
        <v>0</v>
      </c>
    </row>
    <row r="103" spans="1:34" x14ac:dyDescent="0.2">
      <c r="A103" s="398">
        <v>37120.597222222219</v>
      </c>
      <c r="B103" s="399">
        <v>37124</v>
      </c>
      <c r="C103" s="399">
        <v>37124</v>
      </c>
      <c r="D103" s="399">
        <v>37134</v>
      </c>
      <c r="E103" t="s">
        <v>388</v>
      </c>
      <c r="F103">
        <v>737067</v>
      </c>
      <c r="G103">
        <v>1</v>
      </c>
      <c r="H103">
        <v>3831671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  <c r="U103">
        <v>25</v>
      </c>
      <c r="V103">
        <v>25</v>
      </c>
      <c r="W103">
        <v>25</v>
      </c>
      <c r="X103">
        <v>25</v>
      </c>
      <c r="Y103">
        <v>25</v>
      </c>
      <c r="Z103">
        <v>25</v>
      </c>
      <c r="AA103">
        <v>25</v>
      </c>
      <c r="AB103">
        <v>25</v>
      </c>
      <c r="AC103">
        <v>25</v>
      </c>
      <c r="AD103">
        <v>25</v>
      </c>
      <c r="AE103">
        <v>0</v>
      </c>
      <c r="AF103">
        <v>0</v>
      </c>
    </row>
    <row r="104" spans="1:34" x14ac:dyDescent="0.2">
      <c r="A104" s="398">
        <v>36922.662499999999</v>
      </c>
      <c r="B104" s="399">
        <v>37124</v>
      </c>
      <c r="C104" s="399">
        <v>37073</v>
      </c>
      <c r="D104" s="399">
        <v>37164</v>
      </c>
      <c r="E104" t="s">
        <v>388</v>
      </c>
      <c r="F104">
        <v>453204</v>
      </c>
      <c r="G104">
        <v>1</v>
      </c>
      <c r="H104">
        <v>2406193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-50</v>
      </c>
      <c r="P104">
        <v>-50</v>
      </c>
      <c r="Q104">
        <v>-50</v>
      </c>
      <c r="R104">
        <v>-50</v>
      </c>
      <c r="S104">
        <v>-50</v>
      </c>
      <c r="T104">
        <v>-50</v>
      </c>
      <c r="U104">
        <v>-50</v>
      </c>
      <c r="V104">
        <v>-50</v>
      </c>
      <c r="W104">
        <v>-50</v>
      </c>
      <c r="X104">
        <v>-50</v>
      </c>
      <c r="Y104">
        <v>-50</v>
      </c>
      <c r="Z104">
        <v>-50</v>
      </c>
      <c r="AA104">
        <v>-50</v>
      </c>
      <c r="AB104">
        <v>-50</v>
      </c>
      <c r="AC104">
        <v>-50</v>
      </c>
      <c r="AD104">
        <v>-50</v>
      </c>
      <c r="AE104">
        <v>0</v>
      </c>
      <c r="AF104">
        <v>0</v>
      </c>
      <c r="AG104">
        <v>107</v>
      </c>
      <c r="AH104" t="s">
        <v>9</v>
      </c>
    </row>
    <row r="105" spans="1:34" x14ac:dyDescent="0.2">
      <c r="A105" s="398">
        <v>36861.459722222222</v>
      </c>
      <c r="B105" s="399">
        <v>37124</v>
      </c>
      <c r="C105" s="399">
        <v>37073</v>
      </c>
      <c r="D105" s="399">
        <v>37164</v>
      </c>
      <c r="E105" t="s">
        <v>388</v>
      </c>
      <c r="F105">
        <v>470869</v>
      </c>
      <c r="G105">
        <v>1</v>
      </c>
      <c r="H105">
        <v>2468980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25</v>
      </c>
      <c r="P105">
        <v>25</v>
      </c>
      <c r="Q105">
        <v>25</v>
      </c>
      <c r="R105">
        <v>25</v>
      </c>
      <c r="S105">
        <v>25</v>
      </c>
      <c r="T105">
        <v>25</v>
      </c>
      <c r="U105">
        <v>25</v>
      </c>
      <c r="V105">
        <v>25</v>
      </c>
      <c r="W105">
        <v>25</v>
      </c>
      <c r="X105">
        <v>25</v>
      </c>
      <c r="Y105">
        <v>25</v>
      </c>
      <c r="Z105">
        <v>25</v>
      </c>
      <c r="AA105">
        <v>25</v>
      </c>
      <c r="AB105">
        <v>25</v>
      </c>
      <c r="AC105">
        <v>25</v>
      </c>
      <c r="AD105">
        <v>25</v>
      </c>
      <c r="AE105">
        <v>0</v>
      </c>
      <c r="AF105">
        <v>0</v>
      </c>
    </row>
    <row r="106" spans="1:34" x14ac:dyDescent="0.2">
      <c r="A106" s="398">
        <v>37095.59652777778</v>
      </c>
      <c r="B106" s="399">
        <v>37124</v>
      </c>
      <c r="C106" s="399">
        <v>37104</v>
      </c>
      <c r="D106" s="399">
        <v>37134</v>
      </c>
      <c r="E106" t="s">
        <v>557</v>
      </c>
      <c r="F106">
        <v>696094</v>
      </c>
      <c r="G106">
        <v>1</v>
      </c>
      <c r="H106">
        <v>3618920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  <c r="U106">
        <v>25</v>
      </c>
      <c r="V106">
        <v>25</v>
      </c>
      <c r="W106">
        <v>25</v>
      </c>
      <c r="X106">
        <v>25</v>
      </c>
      <c r="Y106">
        <v>25</v>
      </c>
      <c r="Z106">
        <v>25</v>
      </c>
      <c r="AA106">
        <v>25</v>
      </c>
      <c r="AB106">
        <v>25</v>
      </c>
      <c r="AC106">
        <v>25</v>
      </c>
      <c r="AD106">
        <v>25</v>
      </c>
      <c r="AE106">
        <v>0</v>
      </c>
      <c r="AF106">
        <v>0</v>
      </c>
    </row>
    <row r="107" spans="1:34" x14ac:dyDescent="0.2">
      <c r="A107" s="398">
        <v>37095.46597222222</v>
      </c>
      <c r="B107" s="399">
        <v>37124</v>
      </c>
      <c r="C107" s="399">
        <v>37104</v>
      </c>
      <c r="D107" s="399">
        <v>37134</v>
      </c>
      <c r="E107" t="s">
        <v>557</v>
      </c>
      <c r="F107">
        <v>696273</v>
      </c>
      <c r="G107">
        <v>1</v>
      </c>
      <c r="H107">
        <v>3620217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-25</v>
      </c>
      <c r="P107">
        <v>-25</v>
      </c>
      <c r="Q107">
        <v>-25</v>
      </c>
      <c r="R107">
        <v>-25</v>
      </c>
      <c r="S107">
        <v>-25</v>
      </c>
      <c r="T107">
        <v>-25</v>
      </c>
      <c r="U107">
        <v>-25</v>
      </c>
      <c r="V107">
        <v>-25</v>
      </c>
      <c r="W107">
        <v>-25</v>
      </c>
      <c r="X107">
        <v>-25</v>
      </c>
      <c r="Y107">
        <v>-25</v>
      </c>
      <c r="Z107">
        <v>-25</v>
      </c>
      <c r="AA107">
        <v>-25</v>
      </c>
      <c r="AB107">
        <v>-25</v>
      </c>
      <c r="AC107">
        <v>-25</v>
      </c>
      <c r="AD107">
        <v>-25</v>
      </c>
      <c r="AE107">
        <v>0</v>
      </c>
      <c r="AF107">
        <v>0</v>
      </c>
    </row>
    <row r="108" spans="1:34" x14ac:dyDescent="0.2">
      <c r="A108" s="398">
        <v>36997.63958333333</v>
      </c>
      <c r="B108" s="399">
        <v>37124</v>
      </c>
      <c r="C108" s="399">
        <v>37073</v>
      </c>
      <c r="D108" s="399">
        <v>37164</v>
      </c>
      <c r="E108" t="s">
        <v>414</v>
      </c>
      <c r="F108">
        <v>580257</v>
      </c>
      <c r="G108">
        <v>1</v>
      </c>
      <c r="H108">
        <v>3084024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0</v>
      </c>
      <c r="AF108">
        <v>0</v>
      </c>
    </row>
    <row r="109" spans="1:34" x14ac:dyDescent="0.2">
      <c r="A109" s="398">
        <v>37062.711805555555</v>
      </c>
      <c r="B109" s="399">
        <v>37124</v>
      </c>
      <c r="C109" s="399">
        <v>37073</v>
      </c>
      <c r="D109" s="399">
        <v>37164</v>
      </c>
      <c r="E109" t="s">
        <v>414</v>
      </c>
      <c r="F109">
        <v>656205</v>
      </c>
      <c r="G109">
        <v>1</v>
      </c>
      <c r="H109">
        <v>3486007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0</v>
      </c>
      <c r="AF109">
        <v>0</v>
      </c>
    </row>
    <row r="110" spans="1:34" x14ac:dyDescent="0.2">
      <c r="A110" s="398">
        <v>37035.446527777778</v>
      </c>
      <c r="B110" s="399">
        <v>37124</v>
      </c>
      <c r="C110" s="399">
        <v>36983</v>
      </c>
      <c r="D110" s="399">
        <v>37191</v>
      </c>
      <c r="E110" t="s">
        <v>389</v>
      </c>
      <c r="F110">
        <v>322684</v>
      </c>
      <c r="G110">
        <v>1</v>
      </c>
      <c r="H110">
        <v>1971493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25</v>
      </c>
      <c r="AF110">
        <v>25</v>
      </c>
    </row>
    <row r="111" spans="1:34" x14ac:dyDescent="0.2">
      <c r="A111" s="398">
        <v>37035.446527777778</v>
      </c>
      <c r="B111" s="399">
        <v>37124</v>
      </c>
      <c r="C111" s="399">
        <v>37073</v>
      </c>
      <c r="D111" s="399">
        <v>37164</v>
      </c>
      <c r="E111" t="s">
        <v>389</v>
      </c>
      <c r="F111">
        <v>463238</v>
      </c>
      <c r="G111">
        <v>1</v>
      </c>
      <c r="H111">
        <v>2444911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  <c r="Y111">
        <v>25</v>
      </c>
      <c r="Z111">
        <v>25</v>
      </c>
      <c r="AA111">
        <v>25</v>
      </c>
      <c r="AB111">
        <v>25</v>
      </c>
      <c r="AC111">
        <v>25</v>
      </c>
      <c r="AD111">
        <v>25</v>
      </c>
      <c r="AE111">
        <v>0</v>
      </c>
      <c r="AF111">
        <v>0</v>
      </c>
    </row>
    <row r="112" spans="1:34" x14ac:dyDescent="0.2">
      <c r="A112" s="398">
        <v>37035.446527777778</v>
      </c>
      <c r="B112" s="399">
        <v>37124</v>
      </c>
      <c r="C112" s="399">
        <v>36983</v>
      </c>
      <c r="D112" s="399">
        <v>37191</v>
      </c>
      <c r="E112" t="s">
        <v>389</v>
      </c>
      <c r="F112">
        <v>322684</v>
      </c>
      <c r="G112">
        <v>1</v>
      </c>
      <c r="H112">
        <v>1971488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5" x14ac:dyDescent="0.2">
      <c r="A113" s="398">
        <v>37035.446527777778</v>
      </c>
      <c r="B113" s="399">
        <v>37124</v>
      </c>
      <c r="C113" s="399">
        <v>37073</v>
      </c>
      <c r="D113" s="399">
        <v>37164</v>
      </c>
      <c r="E113" t="s">
        <v>389</v>
      </c>
      <c r="F113">
        <v>558635</v>
      </c>
      <c r="G113">
        <v>1</v>
      </c>
      <c r="H113">
        <v>2925372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25</v>
      </c>
      <c r="P113">
        <v>25</v>
      </c>
      <c r="Q113">
        <v>25</v>
      </c>
      <c r="R113">
        <v>25</v>
      </c>
      <c r="S113">
        <v>25</v>
      </c>
      <c r="T113">
        <v>25</v>
      </c>
      <c r="U113">
        <v>25</v>
      </c>
      <c r="V113">
        <v>25</v>
      </c>
      <c r="W113">
        <v>25</v>
      </c>
      <c r="X113">
        <v>25</v>
      </c>
      <c r="Y113">
        <v>25</v>
      </c>
      <c r="Z113">
        <v>25</v>
      </c>
      <c r="AA113">
        <v>25</v>
      </c>
      <c r="AB113">
        <v>25</v>
      </c>
      <c r="AC113">
        <v>25</v>
      </c>
      <c r="AD113">
        <v>25</v>
      </c>
      <c r="AE113">
        <v>0</v>
      </c>
      <c r="AF113">
        <v>0</v>
      </c>
    </row>
    <row r="114" spans="1:35" x14ac:dyDescent="0.2">
      <c r="A114" s="398">
        <v>37035.446527777778</v>
      </c>
      <c r="B114" s="399">
        <v>37124</v>
      </c>
      <c r="C114" s="399">
        <v>37073</v>
      </c>
      <c r="D114" s="399">
        <v>37164</v>
      </c>
      <c r="E114" t="s">
        <v>389</v>
      </c>
      <c r="F114">
        <v>588998</v>
      </c>
      <c r="G114">
        <v>1</v>
      </c>
      <c r="H114">
        <v>3107794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-25</v>
      </c>
      <c r="P114">
        <v>-25</v>
      </c>
      <c r="Q114">
        <v>-25</v>
      </c>
      <c r="R114">
        <v>-25</v>
      </c>
      <c r="S114">
        <v>-25</v>
      </c>
      <c r="T114">
        <v>-25</v>
      </c>
      <c r="U114">
        <v>-25</v>
      </c>
      <c r="V114">
        <v>-25</v>
      </c>
      <c r="W114">
        <v>-25</v>
      </c>
      <c r="X114">
        <v>-25</v>
      </c>
      <c r="Y114">
        <v>-25</v>
      </c>
      <c r="Z114">
        <v>-25</v>
      </c>
      <c r="AA114">
        <v>-25</v>
      </c>
      <c r="AB114">
        <v>-25</v>
      </c>
      <c r="AC114">
        <v>-25</v>
      </c>
      <c r="AD114">
        <v>-25</v>
      </c>
      <c r="AE114">
        <v>0</v>
      </c>
      <c r="AF114">
        <v>0</v>
      </c>
    </row>
    <row r="115" spans="1:35" x14ac:dyDescent="0.2">
      <c r="A115" s="398">
        <v>37035.446527777778</v>
      </c>
      <c r="B115" s="399">
        <v>37124</v>
      </c>
      <c r="C115" s="399">
        <v>37073</v>
      </c>
      <c r="D115" s="399">
        <v>37164</v>
      </c>
      <c r="E115" t="s">
        <v>389</v>
      </c>
      <c r="F115">
        <v>592096</v>
      </c>
      <c r="G115">
        <v>1</v>
      </c>
      <c r="H115">
        <v>3125830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0</v>
      </c>
      <c r="AF115">
        <v>0</v>
      </c>
    </row>
    <row r="116" spans="1:35" x14ac:dyDescent="0.2">
      <c r="A116" s="398">
        <v>37035.446527777778</v>
      </c>
      <c r="B116" s="399">
        <v>37124</v>
      </c>
      <c r="C116" s="399">
        <v>37073</v>
      </c>
      <c r="D116" s="399">
        <v>37164</v>
      </c>
      <c r="E116" t="s">
        <v>389</v>
      </c>
      <c r="F116">
        <v>617020</v>
      </c>
      <c r="G116">
        <v>1</v>
      </c>
      <c r="H116">
        <v>3374515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-25</v>
      </c>
      <c r="P116">
        <v>-25</v>
      </c>
      <c r="Q116">
        <v>-25</v>
      </c>
      <c r="R116">
        <v>-25</v>
      </c>
      <c r="S116">
        <v>-25</v>
      </c>
      <c r="T116">
        <v>-25</v>
      </c>
      <c r="U116">
        <v>-25</v>
      </c>
      <c r="V116">
        <v>-25</v>
      </c>
      <c r="W116">
        <v>-25</v>
      </c>
      <c r="X116">
        <v>-25</v>
      </c>
      <c r="Y116">
        <v>-25</v>
      </c>
      <c r="Z116">
        <v>-25</v>
      </c>
      <c r="AA116">
        <v>-25</v>
      </c>
      <c r="AB116">
        <v>-25</v>
      </c>
      <c r="AC116">
        <v>-25</v>
      </c>
      <c r="AD116">
        <v>-25</v>
      </c>
      <c r="AE116">
        <v>0</v>
      </c>
      <c r="AF116">
        <v>0</v>
      </c>
      <c r="AI116">
        <v>425</v>
      </c>
    </row>
    <row r="117" spans="1:35" x14ac:dyDescent="0.2">
      <c r="A117" s="398">
        <v>37055.407638888886</v>
      </c>
      <c r="B117" s="399">
        <v>37124</v>
      </c>
      <c r="C117" s="399">
        <v>37104</v>
      </c>
      <c r="D117" s="399">
        <v>37134</v>
      </c>
      <c r="E117" t="s">
        <v>389</v>
      </c>
      <c r="F117">
        <v>645877</v>
      </c>
      <c r="G117">
        <v>1</v>
      </c>
      <c r="H117">
        <v>3456716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25</v>
      </c>
      <c r="AB117">
        <v>25</v>
      </c>
      <c r="AC117">
        <v>25</v>
      </c>
      <c r="AD117">
        <v>25</v>
      </c>
      <c r="AE117">
        <v>0</v>
      </c>
      <c r="AF117">
        <v>0</v>
      </c>
    </row>
    <row r="118" spans="1:35" x14ac:dyDescent="0.2">
      <c r="A118" s="398">
        <v>37106.625</v>
      </c>
      <c r="B118" s="399">
        <v>37124</v>
      </c>
      <c r="C118" s="399">
        <v>37108</v>
      </c>
      <c r="D118" s="399">
        <v>37134</v>
      </c>
      <c r="E118" t="s">
        <v>389</v>
      </c>
      <c r="F118">
        <v>715725</v>
      </c>
      <c r="G118">
        <v>1</v>
      </c>
      <c r="H118">
        <v>3728467</v>
      </c>
      <c r="I118">
        <v>-25</v>
      </c>
      <c r="J118">
        <v>-25</v>
      </c>
      <c r="K118">
        <v>-25</v>
      </c>
      <c r="L118">
        <v>-25</v>
      </c>
      <c r="M118">
        <v>-25</v>
      </c>
      <c r="N118">
        <v>-25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5" x14ac:dyDescent="0.2">
      <c r="A119" s="398">
        <v>37106.625</v>
      </c>
      <c r="B119" s="399">
        <v>37124</v>
      </c>
      <c r="C119" s="399">
        <v>37108</v>
      </c>
      <c r="D119" s="399">
        <v>37134</v>
      </c>
      <c r="E119" t="s">
        <v>389</v>
      </c>
      <c r="F119">
        <v>715725</v>
      </c>
      <c r="G119">
        <v>1</v>
      </c>
      <c r="H119">
        <v>3728468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-25</v>
      </c>
      <c r="AF119">
        <v>-25</v>
      </c>
    </row>
    <row r="120" spans="1:35" x14ac:dyDescent="0.2">
      <c r="A120" s="398">
        <v>36839.620833333334</v>
      </c>
      <c r="B120" s="399">
        <v>37124</v>
      </c>
      <c r="C120" s="399">
        <v>36983</v>
      </c>
      <c r="D120" s="399">
        <v>37191</v>
      </c>
      <c r="E120" t="s">
        <v>390</v>
      </c>
      <c r="F120">
        <v>376891</v>
      </c>
      <c r="G120">
        <v>1</v>
      </c>
      <c r="H120">
        <v>2157565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25</v>
      </c>
      <c r="Q120">
        <v>25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25</v>
      </c>
      <c r="Z120">
        <v>25</v>
      </c>
      <c r="AA120">
        <v>25</v>
      </c>
      <c r="AB120">
        <v>25</v>
      </c>
      <c r="AC120">
        <v>25</v>
      </c>
      <c r="AD120">
        <v>25</v>
      </c>
      <c r="AE120">
        <v>0</v>
      </c>
      <c r="AF120">
        <v>0</v>
      </c>
    </row>
    <row r="121" spans="1:35" x14ac:dyDescent="0.2">
      <c r="A121" s="398">
        <v>36977.430555555555</v>
      </c>
      <c r="B121" s="399">
        <v>37124</v>
      </c>
      <c r="C121" s="399">
        <v>37073</v>
      </c>
      <c r="D121" s="399">
        <v>37164</v>
      </c>
      <c r="E121" t="s">
        <v>390</v>
      </c>
      <c r="F121">
        <v>562058</v>
      </c>
      <c r="G121">
        <v>1</v>
      </c>
      <c r="H121">
        <v>2963274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-25</v>
      </c>
      <c r="P121">
        <v>-25</v>
      </c>
      <c r="Q121">
        <v>-25</v>
      </c>
      <c r="R121">
        <v>-25</v>
      </c>
      <c r="S121">
        <v>-25</v>
      </c>
      <c r="T121">
        <v>-25</v>
      </c>
      <c r="U121">
        <v>-25</v>
      </c>
      <c r="V121">
        <v>-25</v>
      </c>
      <c r="W121">
        <v>-25</v>
      </c>
      <c r="X121">
        <v>-25</v>
      </c>
      <c r="Y121">
        <v>-25</v>
      </c>
      <c r="Z121">
        <v>-25</v>
      </c>
      <c r="AA121">
        <v>-25</v>
      </c>
      <c r="AB121">
        <v>-25</v>
      </c>
      <c r="AC121">
        <v>-25</v>
      </c>
      <c r="AD121">
        <v>-25</v>
      </c>
      <c r="AE121">
        <v>0</v>
      </c>
      <c r="AF121">
        <v>0</v>
      </c>
    </row>
    <row r="122" spans="1:35" x14ac:dyDescent="0.2">
      <c r="A122" s="398">
        <v>36977.512499999997</v>
      </c>
      <c r="B122" s="399">
        <v>37124</v>
      </c>
      <c r="C122" s="399">
        <v>37073</v>
      </c>
      <c r="D122" s="399">
        <v>37164</v>
      </c>
      <c r="E122" t="s">
        <v>390</v>
      </c>
      <c r="F122">
        <v>562214</v>
      </c>
      <c r="G122">
        <v>1</v>
      </c>
      <c r="H122">
        <v>2963568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-25</v>
      </c>
      <c r="P122">
        <v>-25</v>
      </c>
      <c r="Q122">
        <v>-25</v>
      </c>
      <c r="R122">
        <v>-25</v>
      </c>
      <c r="S122">
        <v>-25</v>
      </c>
      <c r="T122">
        <v>-25</v>
      </c>
      <c r="U122">
        <v>-25</v>
      </c>
      <c r="V122">
        <v>-25</v>
      </c>
      <c r="W122">
        <v>-25</v>
      </c>
      <c r="X122">
        <v>-25</v>
      </c>
      <c r="Y122">
        <v>-25</v>
      </c>
      <c r="Z122">
        <v>-25</v>
      </c>
      <c r="AA122">
        <v>-25</v>
      </c>
      <c r="AB122">
        <v>-25</v>
      </c>
      <c r="AC122">
        <v>-25</v>
      </c>
      <c r="AD122">
        <v>-25</v>
      </c>
      <c r="AE122">
        <v>0</v>
      </c>
      <c r="AF122">
        <v>0</v>
      </c>
    </row>
    <row r="123" spans="1:35" x14ac:dyDescent="0.2">
      <c r="A123" s="398">
        <v>36978.451388888891</v>
      </c>
      <c r="B123" s="399">
        <v>37124</v>
      </c>
      <c r="C123" s="399">
        <v>37073</v>
      </c>
      <c r="D123" s="399">
        <v>37164</v>
      </c>
      <c r="E123" t="s">
        <v>390</v>
      </c>
      <c r="F123">
        <v>562429</v>
      </c>
      <c r="G123">
        <v>1</v>
      </c>
      <c r="H123">
        <v>2964063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-25</v>
      </c>
      <c r="P123">
        <v>-25</v>
      </c>
      <c r="Q123">
        <v>-25</v>
      </c>
      <c r="R123">
        <v>-25</v>
      </c>
      <c r="S123">
        <v>-25</v>
      </c>
      <c r="T123">
        <v>-25</v>
      </c>
      <c r="U123">
        <v>-25</v>
      </c>
      <c r="V123">
        <v>-25</v>
      </c>
      <c r="W123">
        <v>-25</v>
      </c>
      <c r="X123">
        <v>-25</v>
      </c>
      <c r="Y123">
        <v>-25</v>
      </c>
      <c r="Z123">
        <v>-25</v>
      </c>
      <c r="AA123">
        <v>-25</v>
      </c>
      <c r="AB123">
        <v>-25</v>
      </c>
      <c r="AC123">
        <v>-25</v>
      </c>
      <c r="AD123">
        <v>-25</v>
      </c>
      <c r="AE123">
        <v>0</v>
      </c>
      <c r="AF123">
        <v>0</v>
      </c>
    </row>
    <row r="124" spans="1:35" x14ac:dyDescent="0.2">
      <c r="A124" s="398">
        <v>36978.427777777775</v>
      </c>
      <c r="B124" s="399">
        <v>37124</v>
      </c>
      <c r="C124" s="399">
        <v>37073</v>
      </c>
      <c r="D124" s="399">
        <v>37164</v>
      </c>
      <c r="E124" t="s">
        <v>390</v>
      </c>
      <c r="F124">
        <v>562554</v>
      </c>
      <c r="G124">
        <v>1</v>
      </c>
      <c r="H124">
        <v>2964438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-25</v>
      </c>
      <c r="P124">
        <v>-25</v>
      </c>
      <c r="Q124">
        <v>-25</v>
      </c>
      <c r="R124">
        <v>-25</v>
      </c>
      <c r="S124">
        <v>-25</v>
      </c>
      <c r="T124">
        <v>-25</v>
      </c>
      <c r="U124">
        <v>-25</v>
      </c>
      <c r="V124">
        <v>-25</v>
      </c>
      <c r="W124">
        <v>-25</v>
      </c>
      <c r="X124">
        <v>-25</v>
      </c>
      <c r="Y124">
        <v>-25</v>
      </c>
      <c r="Z124">
        <v>-25</v>
      </c>
      <c r="AA124">
        <v>-25</v>
      </c>
      <c r="AB124">
        <v>-25</v>
      </c>
      <c r="AC124">
        <v>-25</v>
      </c>
      <c r="AD124">
        <v>-25</v>
      </c>
      <c r="AE124">
        <v>0</v>
      </c>
      <c r="AF124">
        <v>0</v>
      </c>
    </row>
    <row r="125" spans="1:35" x14ac:dyDescent="0.2">
      <c r="A125" s="398">
        <v>36978.536111111112</v>
      </c>
      <c r="B125" s="399">
        <v>37124</v>
      </c>
      <c r="C125" s="399">
        <v>37073</v>
      </c>
      <c r="D125" s="399">
        <v>37164</v>
      </c>
      <c r="E125" t="s">
        <v>390</v>
      </c>
      <c r="F125">
        <v>562557</v>
      </c>
      <c r="G125">
        <v>1</v>
      </c>
      <c r="H125">
        <v>2964441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-50</v>
      </c>
      <c r="P125">
        <v>-50</v>
      </c>
      <c r="Q125">
        <v>-50</v>
      </c>
      <c r="R125">
        <v>-50</v>
      </c>
      <c r="S125">
        <v>-50</v>
      </c>
      <c r="T125">
        <v>-50</v>
      </c>
      <c r="U125">
        <v>-50</v>
      </c>
      <c r="V125">
        <v>-50</v>
      </c>
      <c r="W125">
        <v>-50</v>
      </c>
      <c r="X125">
        <v>-50</v>
      </c>
      <c r="Y125">
        <v>-50</v>
      </c>
      <c r="Z125">
        <v>-50</v>
      </c>
      <c r="AA125">
        <v>-50</v>
      </c>
      <c r="AB125">
        <v>-50</v>
      </c>
      <c r="AC125">
        <v>-50</v>
      </c>
      <c r="AD125">
        <v>-50</v>
      </c>
      <c r="AE125">
        <v>0</v>
      </c>
      <c r="AF125">
        <v>0</v>
      </c>
    </row>
    <row r="126" spans="1:35" x14ac:dyDescent="0.2">
      <c r="A126" s="398">
        <v>36978.536111111112</v>
      </c>
      <c r="B126" s="399">
        <v>37124</v>
      </c>
      <c r="C126" s="399">
        <v>37073</v>
      </c>
      <c r="D126" s="399">
        <v>37164</v>
      </c>
      <c r="E126" t="s">
        <v>390</v>
      </c>
      <c r="F126">
        <v>562558</v>
      </c>
      <c r="G126">
        <v>1</v>
      </c>
      <c r="H126">
        <v>2964442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-25</v>
      </c>
      <c r="P126">
        <v>-25</v>
      </c>
      <c r="Q126">
        <v>-25</v>
      </c>
      <c r="R126">
        <v>-25</v>
      </c>
      <c r="S126">
        <v>-25</v>
      </c>
      <c r="T126">
        <v>-25</v>
      </c>
      <c r="U126">
        <v>-25</v>
      </c>
      <c r="V126">
        <v>-25</v>
      </c>
      <c r="W126">
        <v>-25</v>
      </c>
      <c r="X126">
        <v>-25</v>
      </c>
      <c r="Y126">
        <v>-25</v>
      </c>
      <c r="Z126">
        <v>-25</v>
      </c>
      <c r="AA126">
        <v>-25</v>
      </c>
      <c r="AB126">
        <v>-25</v>
      </c>
      <c r="AC126">
        <v>-25</v>
      </c>
      <c r="AD126">
        <v>-25</v>
      </c>
      <c r="AE126">
        <v>0</v>
      </c>
      <c r="AF126">
        <v>0</v>
      </c>
    </row>
    <row r="127" spans="1:35" x14ac:dyDescent="0.2">
      <c r="A127" s="398">
        <v>37004.376388888886</v>
      </c>
      <c r="B127" s="399">
        <v>37124</v>
      </c>
      <c r="C127" s="399">
        <v>37073</v>
      </c>
      <c r="D127" s="399">
        <v>37164</v>
      </c>
      <c r="E127" t="s">
        <v>390</v>
      </c>
      <c r="F127">
        <v>588890</v>
      </c>
      <c r="G127">
        <v>1</v>
      </c>
      <c r="H127">
        <v>3107630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-25</v>
      </c>
      <c r="P127">
        <v>-25</v>
      </c>
      <c r="Q127">
        <v>-25</v>
      </c>
      <c r="R127">
        <v>-25</v>
      </c>
      <c r="S127">
        <v>-25</v>
      </c>
      <c r="T127">
        <v>-25</v>
      </c>
      <c r="U127">
        <v>-25</v>
      </c>
      <c r="V127">
        <v>-25</v>
      </c>
      <c r="W127">
        <v>-25</v>
      </c>
      <c r="X127">
        <v>-25</v>
      </c>
      <c r="Y127">
        <v>-25</v>
      </c>
      <c r="Z127">
        <v>-25</v>
      </c>
      <c r="AA127">
        <v>-25</v>
      </c>
      <c r="AB127">
        <v>-25</v>
      </c>
      <c r="AC127">
        <v>-25</v>
      </c>
      <c r="AD127">
        <v>-25</v>
      </c>
      <c r="AE127">
        <v>0</v>
      </c>
      <c r="AF127">
        <v>0</v>
      </c>
    </row>
    <row r="128" spans="1:35" x14ac:dyDescent="0.2">
      <c r="A128" s="398">
        <v>36984.527777777781</v>
      </c>
      <c r="B128" s="399">
        <v>37124</v>
      </c>
      <c r="C128" s="399">
        <v>37073</v>
      </c>
      <c r="D128" s="399">
        <v>37164</v>
      </c>
      <c r="E128" t="s">
        <v>390</v>
      </c>
      <c r="F128">
        <v>567553</v>
      </c>
      <c r="G128">
        <v>1</v>
      </c>
      <c r="H128">
        <v>3046590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-25</v>
      </c>
      <c r="AF128">
        <v>-25</v>
      </c>
    </row>
    <row r="129" spans="1:33" x14ac:dyDescent="0.2">
      <c r="A129" s="398">
        <v>36993.675694444442</v>
      </c>
      <c r="B129" s="399">
        <v>37124</v>
      </c>
      <c r="C129" s="399">
        <v>37073</v>
      </c>
      <c r="D129" s="399">
        <v>37164</v>
      </c>
      <c r="E129" t="s">
        <v>390</v>
      </c>
      <c r="F129">
        <v>580168</v>
      </c>
      <c r="G129">
        <v>1</v>
      </c>
      <c r="H129">
        <v>3083776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-25</v>
      </c>
      <c r="AF129">
        <v>-25</v>
      </c>
    </row>
    <row r="130" spans="1:33" x14ac:dyDescent="0.2">
      <c r="A130" s="398">
        <v>37056.568749999999</v>
      </c>
      <c r="B130" s="399">
        <v>37124</v>
      </c>
      <c r="C130" s="399">
        <v>37104</v>
      </c>
      <c r="D130" s="399">
        <v>37134</v>
      </c>
      <c r="E130" t="s">
        <v>390</v>
      </c>
      <c r="F130">
        <v>646691</v>
      </c>
      <c r="G130">
        <v>1</v>
      </c>
      <c r="H130">
        <v>3460053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  <c r="U130">
        <v>25</v>
      </c>
      <c r="V130">
        <v>25</v>
      </c>
      <c r="W130">
        <v>25</v>
      </c>
      <c r="X130">
        <v>25</v>
      </c>
      <c r="Y130">
        <v>25</v>
      </c>
      <c r="Z130">
        <v>25</v>
      </c>
      <c r="AA130">
        <v>25</v>
      </c>
      <c r="AB130">
        <v>25</v>
      </c>
      <c r="AC130">
        <v>25</v>
      </c>
      <c r="AD130">
        <v>25</v>
      </c>
      <c r="AE130">
        <v>0</v>
      </c>
      <c r="AF130">
        <v>0</v>
      </c>
    </row>
    <row r="131" spans="1:33" x14ac:dyDescent="0.2">
      <c r="A131" s="398">
        <v>37056.382638888892</v>
      </c>
      <c r="B131" s="399">
        <v>37124</v>
      </c>
      <c r="C131" s="399">
        <v>37104</v>
      </c>
      <c r="D131" s="399">
        <v>37134</v>
      </c>
      <c r="E131" t="s">
        <v>390</v>
      </c>
      <c r="F131">
        <v>647705</v>
      </c>
      <c r="G131">
        <v>1</v>
      </c>
      <c r="H131">
        <v>3463888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25</v>
      </c>
      <c r="P131">
        <v>25</v>
      </c>
      <c r="Q131">
        <v>25</v>
      </c>
      <c r="R131">
        <v>25</v>
      </c>
      <c r="S131">
        <v>25</v>
      </c>
      <c r="T131">
        <v>25</v>
      </c>
      <c r="U131">
        <v>25</v>
      </c>
      <c r="V131">
        <v>25</v>
      </c>
      <c r="W131">
        <v>25</v>
      </c>
      <c r="X131">
        <v>25</v>
      </c>
      <c r="Y131">
        <v>25</v>
      </c>
      <c r="Z131">
        <v>25</v>
      </c>
      <c r="AA131">
        <v>25</v>
      </c>
      <c r="AB131">
        <v>25</v>
      </c>
      <c r="AC131">
        <v>25</v>
      </c>
      <c r="AD131">
        <v>25</v>
      </c>
      <c r="AE131">
        <v>0</v>
      </c>
      <c r="AF131">
        <v>0</v>
      </c>
    </row>
    <row r="132" spans="1:33" x14ac:dyDescent="0.2">
      <c r="A132" s="398">
        <v>37068.365972222222</v>
      </c>
      <c r="B132" s="399">
        <v>37124</v>
      </c>
      <c r="C132" s="399">
        <v>37104</v>
      </c>
      <c r="D132" s="399">
        <v>37134</v>
      </c>
      <c r="E132" t="s">
        <v>390</v>
      </c>
      <c r="F132">
        <v>663387</v>
      </c>
      <c r="G132">
        <v>1</v>
      </c>
      <c r="H132">
        <v>3514354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-25</v>
      </c>
      <c r="P132">
        <v>-25</v>
      </c>
      <c r="Q132">
        <v>-25</v>
      </c>
      <c r="R132">
        <v>-25</v>
      </c>
      <c r="S132">
        <v>-25</v>
      </c>
      <c r="T132">
        <v>-25</v>
      </c>
      <c r="U132">
        <v>-25</v>
      </c>
      <c r="V132">
        <v>-25</v>
      </c>
      <c r="W132">
        <v>-25</v>
      </c>
      <c r="X132">
        <v>-25</v>
      </c>
      <c r="Y132">
        <v>-25</v>
      </c>
      <c r="Z132">
        <v>-25</v>
      </c>
      <c r="AA132">
        <v>-25</v>
      </c>
      <c r="AB132">
        <v>-25</v>
      </c>
      <c r="AC132">
        <v>-25</v>
      </c>
      <c r="AD132">
        <v>-25</v>
      </c>
      <c r="AE132">
        <v>0</v>
      </c>
      <c r="AF132">
        <v>0</v>
      </c>
    </row>
    <row r="133" spans="1:33" x14ac:dyDescent="0.2">
      <c r="A133" s="398">
        <v>37068.365972222222</v>
      </c>
      <c r="B133" s="399">
        <v>37124</v>
      </c>
      <c r="C133" s="399">
        <v>37104</v>
      </c>
      <c r="D133" s="399">
        <v>37134</v>
      </c>
      <c r="E133" t="s">
        <v>390</v>
      </c>
      <c r="F133">
        <v>663388</v>
      </c>
      <c r="G133">
        <v>1</v>
      </c>
      <c r="H133">
        <v>3514355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-25</v>
      </c>
      <c r="P133">
        <v>-25</v>
      </c>
      <c r="Q133">
        <v>-25</v>
      </c>
      <c r="R133">
        <v>-25</v>
      </c>
      <c r="S133">
        <v>-25</v>
      </c>
      <c r="T133">
        <v>-25</v>
      </c>
      <c r="U133">
        <v>-25</v>
      </c>
      <c r="V133">
        <v>-25</v>
      </c>
      <c r="W133">
        <v>-25</v>
      </c>
      <c r="X133">
        <v>-25</v>
      </c>
      <c r="Y133">
        <v>-25</v>
      </c>
      <c r="Z133">
        <v>-25</v>
      </c>
      <c r="AA133">
        <v>-25</v>
      </c>
      <c r="AB133">
        <v>-25</v>
      </c>
      <c r="AC133">
        <v>-25</v>
      </c>
      <c r="AD133">
        <v>-25</v>
      </c>
      <c r="AE133">
        <v>0</v>
      </c>
      <c r="AF133">
        <v>0</v>
      </c>
    </row>
    <row r="134" spans="1:33" x14ac:dyDescent="0.2">
      <c r="A134" s="398">
        <v>37068.703472222223</v>
      </c>
      <c r="B134" s="399">
        <v>37124</v>
      </c>
      <c r="C134" s="399">
        <v>37104</v>
      </c>
      <c r="D134" s="399">
        <v>37134</v>
      </c>
      <c r="E134" t="s">
        <v>390</v>
      </c>
      <c r="F134">
        <v>664325</v>
      </c>
      <c r="G134">
        <v>1</v>
      </c>
      <c r="H134">
        <v>3516993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-100</v>
      </c>
      <c r="P134">
        <v>-100</v>
      </c>
      <c r="Q134">
        <v>-100</v>
      </c>
      <c r="R134">
        <v>-100</v>
      </c>
      <c r="S134">
        <v>-100</v>
      </c>
      <c r="T134">
        <v>-100</v>
      </c>
      <c r="U134">
        <v>-100</v>
      </c>
      <c r="V134">
        <v>-100</v>
      </c>
      <c r="W134">
        <v>-100</v>
      </c>
      <c r="X134">
        <v>-100</v>
      </c>
      <c r="Y134">
        <v>-100</v>
      </c>
      <c r="Z134">
        <v>-100</v>
      </c>
      <c r="AA134">
        <v>-100</v>
      </c>
      <c r="AB134">
        <v>-100</v>
      </c>
      <c r="AC134">
        <v>-100</v>
      </c>
      <c r="AD134">
        <v>-100</v>
      </c>
      <c r="AE134">
        <v>0</v>
      </c>
      <c r="AF134">
        <v>0</v>
      </c>
    </row>
    <row r="135" spans="1:33" x14ac:dyDescent="0.2">
      <c r="A135" s="398">
        <v>37069.34097222222</v>
      </c>
      <c r="B135" s="399">
        <v>37124</v>
      </c>
      <c r="C135" s="399">
        <v>37104</v>
      </c>
      <c r="D135" s="399">
        <v>37134</v>
      </c>
      <c r="E135" t="s">
        <v>390</v>
      </c>
      <c r="F135">
        <v>664908</v>
      </c>
      <c r="G135">
        <v>1</v>
      </c>
      <c r="H135">
        <v>3518290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-25</v>
      </c>
      <c r="P135">
        <v>-25</v>
      </c>
      <c r="Q135">
        <v>-25</v>
      </c>
      <c r="R135">
        <v>-25</v>
      </c>
      <c r="S135">
        <v>-25</v>
      </c>
      <c r="T135">
        <v>-25</v>
      </c>
      <c r="U135">
        <v>-25</v>
      </c>
      <c r="V135">
        <v>-25</v>
      </c>
      <c r="W135">
        <v>-25</v>
      </c>
      <c r="X135">
        <v>-25</v>
      </c>
      <c r="Y135">
        <v>-25</v>
      </c>
      <c r="Z135">
        <v>-25</v>
      </c>
      <c r="AA135">
        <v>-25</v>
      </c>
      <c r="AB135">
        <v>-25</v>
      </c>
      <c r="AC135">
        <v>-25</v>
      </c>
      <c r="AD135">
        <v>-25</v>
      </c>
      <c r="AE135">
        <v>0</v>
      </c>
      <c r="AF135">
        <v>0</v>
      </c>
    </row>
    <row r="136" spans="1:33" x14ac:dyDescent="0.2">
      <c r="A136" s="398">
        <v>37069.354861111111</v>
      </c>
      <c r="B136" s="399">
        <v>37124</v>
      </c>
      <c r="C136" s="399">
        <v>37104</v>
      </c>
      <c r="D136" s="399">
        <v>37134</v>
      </c>
      <c r="E136" t="s">
        <v>390</v>
      </c>
      <c r="F136">
        <v>665070</v>
      </c>
      <c r="G136">
        <v>1</v>
      </c>
      <c r="H136">
        <v>3518524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-25</v>
      </c>
      <c r="P136">
        <v>-25</v>
      </c>
      <c r="Q136">
        <v>-25</v>
      </c>
      <c r="R136">
        <v>-25</v>
      </c>
      <c r="S136">
        <v>-25</v>
      </c>
      <c r="T136">
        <v>-25</v>
      </c>
      <c r="U136">
        <v>-25</v>
      </c>
      <c r="V136">
        <v>-25</v>
      </c>
      <c r="W136">
        <v>-25</v>
      </c>
      <c r="X136">
        <v>-25</v>
      </c>
      <c r="Y136">
        <v>-25</v>
      </c>
      <c r="Z136">
        <v>-25</v>
      </c>
      <c r="AA136">
        <v>-25</v>
      </c>
      <c r="AB136">
        <v>-25</v>
      </c>
      <c r="AC136">
        <v>-25</v>
      </c>
      <c r="AD136">
        <v>-25</v>
      </c>
      <c r="AE136">
        <v>0</v>
      </c>
      <c r="AF136">
        <v>0</v>
      </c>
    </row>
    <row r="137" spans="1:33" x14ac:dyDescent="0.2">
      <c r="A137" s="398">
        <v>37069.399305555555</v>
      </c>
      <c r="B137" s="399">
        <v>37124</v>
      </c>
      <c r="C137" s="399">
        <v>37104</v>
      </c>
      <c r="D137" s="399">
        <v>37134</v>
      </c>
      <c r="E137" t="s">
        <v>390</v>
      </c>
      <c r="F137">
        <v>665331</v>
      </c>
      <c r="G137">
        <v>1</v>
      </c>
      <c r="H137">
        <v>3519091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-25</v>
      </c>
      <c r="P137">
        <v>-25</v>
      </c>
      <c r="Q137">
        <v>-25</v>
      </c>
      <c r="R137">
        <v>-25</v>
      </c>
      <c r="S137">
        <v>-25</v>
      </c>
      <c r="T137">
        <v>-25</v>
      </c>
      <c r="U137">
        <v>-25</v>
      </c>
      <c r="V137">
        <v>-25</v>
      </c>
      <c r="W137">
        <v>-25</v>
      </c>
      <c r="X137">
        <v>-25</v>
      </c>
      <c r="Y137">
        <v>-25</v>
      </c>
      <c r="Z137">
        <v>-25</v>
      </c>
      <c r="AA137">
        <v>-25</v>
      </c>
      <c r="AB137">
        <v>-25</v>
      </c>
      <c r="AC137">
        <v>-25</v>
      </c>
      <c r="AD137">
        <v>-25</v>
      </c>
      <c r="AE137">
        <v>0</v>
      </c>
      <c r="AF137">
        <v>0</v>
      </c>
    </row>
    <row r="138" spans="1:33" x14ac:dyDescent="0.2">
      <c r="A138" s="398">
        <v>37069.467361111114</v>
      </c>
      <c r="B138" s="399">
        <v>37124</v>
      </c>
      <c r="C138" s="399">
        <v>37104</v>
      </c>
      <c r="D138" s="399">
        <v>37134</v>
      </c>
      <c r="E138" t="s">
        <v>390</v>
      </c>
      <c r="F138">
        <v>665580</v>
      </c>
      <c r="G138">
        <v>1</v>
      </c>
      <c r="H138">
        <v>3519580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-25</v>
      </c>
      <c r="P138">
        <v>-25</v>
      </c>
      <c r="Q138">
        <v>-25</v>
      </c>
      <c r="R138">
        <v>-25</v>
      </c>
      <c r="S138">
        <v>-25</v>
      </c>
      <c r="T138">
        <v>-25</v>
      </c>
      <c r="U138">
        <v>-25</v>
      </c>
      <c r="V138">
        <v>-25</v>
      </c>
      <c r="W138">
        <v>-25</v>
      </c>
      <c r="X138">
        <v>-25</v>
      </c>
      <c r="Y138">
        <v>-25</v>
      </c>
      <c r="Z138">
        <v>-25</v>
      </c>
      <c r="AA138">
        <v>-25</v>
      </c>
      <c r="AB138">
        <v>-25</v>
      </c>
      <c r="AC138">
        <v>-25</v>
      </c>
      <c r="AD138">
        <v>-25</v>
      </c>
      <c r="AE138">
        <v>0</v>
      </c>
      <c r="AF138">
        <v>0</v>
      </c>
    </row>
    <row r="139" spans="1:33" x14ac:dyDescent="0.2">
      <c r="A139" s="398">
        <v>37071.414583333331</v>
      </c>
      <c r="B139" s="399">
        <v>37124</v>
      </c>
      <c r="C139" s="399">
        <v>37104</v>
      </c>
      <c r="D139" s="399">
        <v>37134</v>
      </c>
      <c r="E139" t="s">
        <v>390</v>
      </c>
      <c r="F139">
        <v>669079</v>
      </c>
      <c r="G139">
        <v>1</v>
      </c>
      <c r="H139">
        <v>3530660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-25</v>
      </c>
      <c r="P139">
        <v>-25</v>
      </c>
      <c r="Q139">
        <v>-25</v>
      </c>
      <c r="R139">
        <v>-25</v>
      </c>
      <c r="S139">
        <v>-25</v>
      </c>
      <c r="T139">
        <v>-25</v>
      </c>
      <c r="U139">
        <v>-25</v>
      </c>
      <c r="V139">
        <v>-25</v>
      </c>
      <c r="W139">
        <v>-25</v>
      </c>
      <c r="X139">
        <v>-25</v>
      </c>
      <c r="Y139">
        <v>-25</v>
      </c>
      <c r="Z139">
        <v>-25</v>
      </c>
      <c r="AA139">
        <v>-25</v>
      </c>
      <c r="AB139">
        <v>-25</v>
      </c>
      <c r="AC139">
        <v>-25</v>
      </c>
      <c r="AD139">
        <v>-25</v>
      </c>
      <c r="AE139">
        <v>0</v>
      </c>
      <c r="AF139">
        <v>0</v>
      </c>
      <c r="AG139">
        <v>83</v>
      </c>
    </row>
    <row r="140" spans="1:33" x14ac:dyDescent="0.2">
      <c r="A140" s="398">
        <v>37071.469444444447</v>
      </c>
      <c r="B140" s="399">
        <v>37124</v>
      </c>
      <c r="C140" s="399">
        <v>37104</v>
      </c>
      <c r="D140" s="399">
        <v>37134</v>
      </c>
      <c r="E140" t="s">
        <v>390</v>
      </c>
      <c r="F140">
        <v>669247</v>
      </c>
      <c r="G140">
        <v>1</v>
      </c>
      <c r="H140">
        <v>3531456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-25</v>
      </c>
      <c r="P140">
        <v>-25</v>
      </c>
      <c r="Q140">
        <v>-25</v>
      </c>
      <c r="R140">
        <v>-25</v>
      </c>
      <c r="S140">
        <v>-25</v>
      </c>
      <c r="T140">
        <v>-25</v>
      </c>
      <c r="U140">
        <v>-25</v>
      </c>
      <c r="V140">
        <v>-25</v>
      </c>
      <c r="W140">
        <v>-25</v>
      </c>
      <c r="X140">
        <v>-25</v>
      </c>
      <c r="Y140">
        <v>-25</v>
      </c>
      <c r="Z140">
        <v>-25</v>
      </c>
      <c r="AA140">
        <v>-25</v>
      </c>
      <c r="AB140">
        <v>-25</v>
      </c>
      <c r="AC140">
        <v>-25</v>
      </c>
      <c r="AD140">
        <v>-25</v>
      </c>
      <c r="AE140">
        <v>0</v>
      </c>
      <c r="AF140">
        <v>0</v>
      </c>
    </row>
    <row r="141" spans="1:33" x14ac:dyDescent="0.2">
      <c r="A141" s="398">
        <v>37088.427777777775</v>
      </c>
      <c r="B141" s="399">
        <v>37124</v>
      </c>
      <c r="C141" s="399">
        <v>37104</v>
      </c>
      <c r="D141" s="399">
        <v>37134</v>
      </c>
      <c r="E141" t="s">
        <v>390</v>
      </c>
      <c r="F141">
        <v>685735</v>
      </c>
      <c r="G141">
        <v>1</v>
      </c>
      <c r="H141">
        <v>3589547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0</v>
      </c>
      <c r="AF141">
        <v>0</v>
      </c>
    </row>
    <row r="142" spans="1:33" x14ac:dyDescent="0.2">
      <c r="A142" s="398">
        <v>37088.424305555556</v>
      </c>
      <c r="B142" s="399">
        <v>37124</v>
      </c>
      <c r="C142" s="399">
        <v>37104</v>
      </c>
      <c r="D142" s="399">
        <v>37134</v>
      </c>
      <c r="E142" t="s">
        <v>390</v>
      </c>
      <c r="F142">
        <v>685778</v>
      </c>
      <c r="G142">
        <v>1</v>
      </c>
      <c r="H142">
        <v>3589651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25</v>
      </c>
      <c r="P142">
        <v>25</v>
      </c>
      <c r="Q142">
        <v>25</v>
      </c>
      <c r="R142">
        <v>25</v>
      </c>
      <c r="S142">
        <v>25</v>
      </c>
      <c r="T142">
        <v>25</v>
      </c>
      <c r="U142">
        <v>25</v>
      </c>
      <c r="V142">
        <v>25</v>
      </c>
      <c r="W142">
        <v>25</v>
      </c>
      <c r="X142">
        <v>25</v>
      </c>
      <c r="Y142">
        <v>25</v>
      </c>
      <c r="Z142">
        <v>25</v>
      </c>
      <c r="AA142">
        <v>25</v>
      </c>
      <c r="AB142">
        <v>25</v>
      </c>
      <c r="AC142">
        <v>25</v>
      </c>
      <c r="AD142">
        <v>25</v>
      </c>
      <c r="AE142">
        <v>0</v>
      </c>
      <c r="AF142">
        <v>0</v>
      </c>
    </row>
    <row r="143" spans="1:33" x14ac:dyDescent="0.2">
      <c r="A143" s="398">
        <v>37090.446527777778</v>
      </c>
      <c r="B143" s="399">
        <v>37124</v>
      </c>
      <c r="C143" s="399">
        <v>37104</v>
      </c>
      <c r="D143" s="399">
        <v>37134</v>
      </c>
      <c r="E143" t="s">
        <v>390</v>
      </c>
      <c r="F143">
        <v>690103</v>
      </c>
      <c r="G143">
        <v>1</v>
      </c>
      <c r="H143">
        <v>3601902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-25</v>
      </c>
      <c r="P143">
        <v>-25</v>
      </c>
      <c r="Q143">
        <v>-25</v>
      </c>
      <c r="R143">
        <v>-25</v>
      </c>
      <c r="S143">
        <v>-25</v>
      </c>
      <c r="T143">
        <v>-25</v>
      </c>
      <c r="U143">
        <v>-25</v>
      </c>
      <c r="V143">
        <v>-25</v>
      </c>
      <c r="W143">
        <v>-25</v>
      </c>
      <c r="X143">
        <v>-25</v>
      </c>
      <c r="Y143">
        <v>-25</v>
      </c>
      <c r="Z143">
        <v>-25</v>
      </c>
      <c r="AA143">
        <v>-25</v>
      </c>
      <c r="AB143">
        <v>-25</v>
      </c>
      <c r="AC143">
        <v>-25</v>
      </c>
      <c r="AD143">
        <v>-25</v>
      </c>
      <c r="AE143">
        <v>0</v>
      </c>
      <c r="AF143">
        <v>0</v>
      </c>
    </row>
    <row r="144" spans="1:33" x14ac:dyDescent="0.2">
      <c r="A144" s="398">
        <v>37090.445833333331</v>
      </c>
      <c r="B144" s="399">
        <v>37124</v>
      </c>
      <c r="C144" s="399">
        <v>37104</v>
      </c>
      <c r="D144" s="399">
        <v>37134</v>
      </c>
      <c r="E144" t="s">
        <v>390</v>
      </c>
      <c r="F144">
        <v>690107</v>
      </c>
      <c r="G144">
        <v>1</v>
      </c>
      <c r="H144">
        <v>3601909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-125</v>
      </c>
      <c r="P144">
        <v>-125</v>
      </c>
      <c r="Q144">
        <v>-125</v>
      </c>
      <c r="R144">
        <v>-125</v>
      </c>
      <c r="S144">
        <v>-125</v>
      </c>
      <c r="T144">
        <v>-125</v>
      </c>
      <c r="U144">
        <v>-125</v>
      </c>
      <c r="V144">
        <v>-125</v>
      </c>
      <c r="W144">
        <v>-125</v>
      </c>
      <c r="X144">
        <v>-125</v>
      </c>
      <c r="Y144">
        <v>-125</v>
      </c>
      <c r="Z144">
        <v>-125</v>
      </c>
      <c r="AA144">
        <v>-125</v>
      </c>
      <c r="AB144">
        <v>-125</v>
      </c>
      <c r="AC144">
        <v>-125</v>
      </c>
      <c r="AD144">
        <v>-125</v>
      </c>
      <c r="AE144">
        <v>0</v>
      </c>
      <c r="AF144">
        <v>0</v>
      </c>
    </row>
    <row r="145" spans="1:36" x14ac:dyDescent="0.2">
      <c r="A145" s="398">
        <v>37090.35833333333</v>
      </c>
      <c r="B145" s="399">
        <v>37124</v>
      </c>
      <c r="C145" s="399">
        <v>37104</v>
      </c>
      <c r="D145" s="399">
        <v>37134</v>
      </c>
      <c r="E145" t="s">
        <v>390</v>
      </c>
      <c r="F145">
        <v>691368</v>
      </c>
      <c r="G145">
        <v>1</v>
      </c>
      <c r="H145">
        <v>3604397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-25</v>
      </c>
      <c r="P145">
        <v>-25</v>
      </c>
      <c r="Q145">
        <v>-25</v>
      </c>
      <c r="R145">
        <v>-25</v>
      </c>
      <c r="S145">
        <v>-25</v>
      </c>
      <c r="T145">
        <v>-25</v>
      </c>
      <c r="U145">
        <v>-25</v>
      </c>
      <c r="V145">
        <v>-25</v>
      </c>
      <c r="W145">
        <v>-25</v>
      </c>
      <c r="X145">
        <v>-25</v>
      </c>
      <c r="Y145">
        <v>-25</v>
      </c>
      <c r="Z145">
        <v>-25</v>
      </c>
      <c r="AA145">
        <v>-25</v>
      </c>
      <c r="AB145">
        <v>-25</v>
      </c>
      <c r="AC145">
        <v>-25</v>
      </c>
      <c r="AD145">
        <v>-25</v>
      </c>
      <c r="AE145">
        <v>0</v>
      </c>
      <c r="AF145">
        <v>0</v>
      </c>
    </row>
    <row r="146" spans="1:36" x14ac:dyDescent="0.2">
      <c r="A146" s="398">
        <v>37090.359027777777</v>
      </c>
      <c r="B146" s="399">
        <v>37124</v>
      </c>
      <c r="C146" s="399">
        <v>37104</v>
      </c>
      <c r="D146" s="399">
        <v>37134</v>
      </c>
      <c r="E146" t="s">
        <v>390</v>
      </c>
      <c r="F146">
        <v>691380</v>
      </c>
      <c r="G146">
        <v>1</v>
      </c>
      <c r="H146">
        <v>3604419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-25</v>
      </c>
      <c r="P146">
        <v>-25</v>
      </c>
      <c r="Q146">
        <v>-25</v>
      </c>
      <c r="R146">
        <v>-25</v>
      </c>
      <c r="S146">
        <v>-25</v>
      </c>
      <c r="T146">
        <v>-25</v>
      </c>
      <c r="U146">
        <v>-25</v>
      </c>
      <c r="V146">
        <v>-25</v>
      </c>
      <c r="W146">
        <v>-25</v>
      </c>
      <c r="X146">
        <v>-25</v>
      </c>
      <c r="Y146">
        <v>-25</v>
      </c>
      <c r="Z146">
        <v>-25</v>
      </c>
      <c r="AA146">
        <v>-25</v>
      </c>
      <c r="AB146">
        <v>-25</v>
      </c>
      <c r="AC146">
        <v>-25</v>
      </c>
      <c r="AD146">
        <v>-25</v>
      </c>
      <c r="AE146">
        <v>0</v>
      </c>
      <c r="AF146">
        <v>0</v>
      </c>
      <c r="AJ146">
        <v>-75</v>
      </c>
    </row>
    <row r="147" spans="1:36" x14ac:dyDescent="0.2">
      <c r="A147" s="398">
        <v>37090.366666666669</v>
      </c>
      <c r="B147" s="399">
        <v>37124</v>
      </c>
      <c r="C147" s="399">
        <v>37104</v>
      </c>
      <c r="D147" s="399">
        <v>37134</v>
      </c>
      <c r="E147" t="s">
        <v>390</v>
      </c>
      <c r="F147">
        <v>691422</v>
      </c>
      <c r="G147">
        <v>1</v>
      </c>
      <c r="H147">
        <v>3604490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-25</v>
      </c>
      <c r="P147">
        <v>-25</v>
      </c>
      <c r="Q147">
        <v>-25</v>
      </c>
      <c r="R147">
        <v>-25</v>
      </c>
      <c r="S147">
        <v>-25</v>
      </c>
      <c r="T147">
        <v>-25</v>
      </c>
      <c r="U147">
        <v>-25</v>
      </c>
      <c r="V147">
        <v>-25</v>
      </c>
      <c r="W147">
        <v>-25</v>
      </c>
      <c r="X147">
        <v>-25</v>
      </c>
      <c r="Y147">
        <v>-25</v>
      </c>
      <c r="Z147">
        <v>-25</v>
      </c>
      <c r="AA147">
        <v>-25</v>
      </c>
      <c r="AB147">
        <v>-25</v>
      </c>
      <c r="AC147">
        <v>-25</v>
      </c>
      <c r="AD147">
        <v>-25</v>
      </c>
      <c r="AE147">
        <v>0</v>
      </c>
      <c r="AF147">
        <v>0</v>
      </c>
    </row>
    <row r="148" spans="1:36" x14ac:dyDescent="0.2">
      <c r="A148" s="398">
        <v>37091.4375</v>
      </c>
      <c r="B148" s="399">
        <v>37124</v>
      </c>
      <c r="C148" s="399">
        <v>37104</v>
      </c>
      <c r="D148" s="399">
        <v>37134</v>
      </c>
      <c r="E148" t="s">
        <v>390</v>
      </c>
      <c r="F148">
        <v>694117</v>
      </c>
      <c r="G148">
        <v>1</v>
      </c>
      <c r="H148">
        <v>3611791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25</v>
      </c>
      <c r="V148">
        <v>25</v>
      </c>
      <c r="W148">
        <v>25</v>
      </c>
      <c r="X148">
        <v>25</v>
      </c>
      <c r="Y148">
        <v>25</v>
      </c>
      <c r="Z148">
        <v>25</v>
      </c>
      <c r="AA148">
        <v>25</v>
      </c>
      <c r="AB148">
        <v>25</v>
      </c>
      <c r="AC148">
        <v>25</v>
      </c>
      <c r="AD148">
        <v>25</v>
      </c>
      <c r="AE148">
        <v>0</v>
      </c>
      <c r="AF148">
        <v>0</v>
      </c>
    </row>
    <row r="149" spans="1:36" x14ac:dyDescent="0.2">
      <c r="A149" s="398">
        <v>37091.665972222225</v>
      </c>
      <c r="B149" s="399">
        <v>37124</v>
      </c>
      <c r="C149" s="399">
        <v>37104</v>
      </c>
      <c r="D149" s="399">
        <v>37134</v>
      </c>
      <c r="E149" t="s">
        <v>390</v>
      </c>
      <c r="F149">
        <v>694738</v>
      </c>
      <c r="G149">
        <v>1</v>
      </c>
      <c r="H149">
        <v>3614495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0</v>
      </c>
      <c r="AF149">
        <v>0</v>
      </c>
    </row>
    <row r="150" spans="1:36" x14ac:dyDescent="0.2">
      <c r="A150" s="398">
        <v>37102.35833333333</v>
      </c>
      <c r="B150" s="399">
        <v>37124</v>
      </c>
      <c r="C150" s="399">
        <v>37104</v>
      </c>
      <c r="D150" s="399">
        <v>37134</v>
      </c>
      <c r="E150" t="s">
        <v>390</v>
      </c>
      <c r="F150">
        <v>708792</v>
      </c>
      <c r="G150">
        <v>1</v>
      </c>
      <c r="H150">
        <v>3694203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-25</v>
      </c>
      <c r="P150">
        <v>-25</v>
      </c>
      <c r="Q150">
        <v>-25</v>
      </c>
      <c r="R150">
        <v>-25</v>
      </c>
      <c r="S150">
        <v>-25</v>
      </c>
      <c r="T150">
        <v>-25</v>
      </c>
      <c r="U150">
        <v>-25</v>
      </c>
      <c r="V150">
        <v>-25</v>
      </c>
      <c r="W150">
        <v>-25</v>
      </c>
      <c r="X150">
        <v>-25</v>
      </c>
      <c r="Y150">
        <v>-25</v>
      </c>
      <c r="Z150">
        <v>-25</v>
      </c>
      <c r="AA150">
        <v>-25</v>
      </c>
      <c r="AB150">
        <v>-25</v>
      </c>
      <c r="AC150">
        <v>-25</v>
      </c>
      <c r="AD150">
        <v>-25</v>
      </c>
      <c r="AE150">
        <v>0</v>
      </c>
      <c r="AF150">
        <v>0</v>
      </c>
    </row>
    <row r="151" spans="1:36" x14ac:dyDescent="0.2">
      <c r="A151" s="398">
        <v>36839.620833333334</v>
      </c>
      <c r="B151" s="399">
        <v>37124</v>
      </c>
      <c r="C151" s="399">
        <v>36983</v>
      </c>
      <c r="D151" s="399">
        <v>37191</v>
      </c>
      <c r="E151" t="s">
        <v>390</v>
      </c>
      <c r="F151">
        <v>429904</v>
      </c>
      <c r="G151">
        <v>1</v>
      </c>
      <c r="H151">
        <v>2331735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25</v>
      </c>
      <c r="AF151">
        <v>25</v>
      </c>
    </row>
    <row r="152" spans="1:36" x14ac:dyDescent="0.2">
      <c r="A152" s="398">
        <v>37050.535416666666</v>
      </c>
      <c r="B152" s="399">
        <v>37124</v>
      </c>
      <c r="C152" s="399">
        <v>37104</v>
      </c>
      <c r="D152" s="399">
        <v>37134</v>
      </c>
      <c r="E152" t="s">
        <v>390</v>
      </c>
      <c r="F152">
        <v>639684</v>
      </c>
      <c r="G152">
        <v>1</v>
      </c>
      <c r="H152">
        <v>3443631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-25</v>
      </c>
      <c r="AF152">
        <v>-25</v>
      </c>
    </row>
    <row r="153" spans="1:36" x14ac:dyDescent="0.2">
      <c r="A153" s="398">
        <v>37053.380555555559</v>
      </c>
      <c r="B153" s="399">
        <v>37124</v>
      </c>
      <c r="C153" s="399">
        <v>37104</v>
      </c>
      <c r="D153" s="399">
        <v>37134</v>
      </c>
      <c r="E153" t="s">
        <v>390</v>
      </c>
      <c r="F153">
        <v>641421</v>
      </c>
      <c r="G153">
        <v>1</v>
      </c>
      <c r="H153">
        <v>3447029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-25</v>
      </c>
      <c r="AF153">
        <v>-25</v>
      </c>
    </row>
    <row r="154" spans="1:36" x14ac:dyDescent="0.2">
      <c r="A154" s="398">
        <v>37053.417361111111</v>
      </c>
      <c r="B154" s="399">
        <v>37124</v>
      </c>
      <c r="C154" s="399">
        <v>37104</v>
      </c>
      <c r="D154" s="399">
        <v>37134</v>
      </c>
      <c r="E154" t="s">
        <v>390</v>
      </c>
      <c r="F154">
        <v>641570</v>
      </c>
      <c r="G154">
        <v>1</v>
      </c>
      <c r="H154">
        <v>3447244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-25</v>
      </c>
      <c r="AF154">
        <v>-25</v>
      </c>
    </row>
    <row r="155" spans="1:36" x14ac:dyDescent="0.2">
      <c r="A155" s="398">
        <v>37105.459027777775</v>
      </c>
      <c r="B155" s="399">
        <v>37124</v>
      </c>
      <c r="C155" s="399">
        <v>37106</v>
      </c>
      <c r="D155" s="399">
        <v>37134</v>
      </c>
      <c r="E155" t="s">
        <v>390</v>
      </c>
      <c r="F155">
        <v>713896</v>
      </c>
      <c r="G155">
        <v>1</v>
      </c>
      <c r="H155">
        <v>3722474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25</v>
      </c>
      <c r="P155">
        <v>25</v>
      </c>
      <c r="Q155">
        <v>25</v>
      </c>
      <c r="R155">
        <v>25</v>
      </c>
      <c r="S155">
        <v>25</v>
      </c>
      <c r="T155">
        <v>25</v>
      </c>
      <c r="U155">
        <v>25</v>
      </c>
      <c r="V155">
        <v>25</v>
      </c>
      <c r="W155">
        <v>25</v>
      </c>
      <c r="X155">
        <v>25</v>
      </c>
      <c r="Y155">
        <v>25</v>
      </c>
      <c r="Z155">
        <v>25</v>
      </c>
      <c r="AA155">
        <v>25</v>
      </c>
      <c r="AB155">
        <v>25</v>
      </c>
      <c r="AC155">
        <v>25</v>
      </c>
      <c r="AD155">
        <v>25</v>
      </c>
      <c r="AE155">
        <v>0</v>
      </c>
      <c r="AF155">
        <v>0</v>
      </c>
    </row>
    <row r="156" spans="1:36" x14ac:dyDescent="0.2">
      <c r="A156" s="398">
        <v>37105.462500000001</v>
      </c>
      <c r="B156" s="399">
        <v>37124</v>
      </c>
      <c r="C156" s="399">
        <v>37108</v>
      </c>
      <c r="D156" s="399">
        <v>37134</v>
      </c>
      <c r="E156" t="s">
        <v>390</v>
      </c>
      <c r="F156">
        <v>715385</v>
      </c>
      <c r="G156">
        <v>1</v>
      </c>
      <c r="H156">
        <v>3726719</v>
      </c>
      <c r="I156">
        <v>-25</v>
      </c>
      <c r="J156">
        <v>-25</v>
      </c>
      <c r="K156">
        <v>-25</v>
      </c>
      <c r="L156">
        <v>-25</v>
      </c>
      <c r="M156">
        <v>-25</v>
      </c>
      <c r="N156">
        <v>-25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6" x14ac:dyDescent="0.2">
      <c r="A157" s="398">
        <v>37106.685416666667</v>
      </c>
      <c r="B157" s="399">
        <v>37124</v>
      </c>
      <c r="C157" s="399">
        <v>37108</v>
      </c>
      <c r="D157" s="399">
        <v>37134</v>
      </c>
      <c r="E157" t="s">
        <v>390</v>
      </c>
      <c r="F157">
        <v>716129</v>
      </c>
      <c r="G157">
        <v>1</v>
      </c>
      <c r="H157">
        <v>3730404</v>
      </c>
      <c r="I157">
        <v>-25</v>
      </c>
      <c r="J157">
        <v>-25</v>
      </c>
      <c r="K157">
        <v>-25</v>
      </c>
      <c r="L157">
        <v>-25</v>
      </c>
      <c r="M157">
        <v>-25</v>
      </c>
      <c r="N157">
        <v>-25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6" x14ac:dyDescent="0.2">
      <c r="A158" s="398">
        <v>37106.402777777781</v>
      </c>
      <c r="B158" s="399">
        <v>37124</v>
      </c>
      <c r="C158" s="399">
        <v>37108</v>
      </c>
      <c r="D158" s="399">
        <v>37134</v>
      </c>
      <c r="E158" t="s">
        <v>390</v>
      </c>
      <c r="F158">
        <v>716130</v>
      </c>
      <c r="G158">
        <v>1</v>
      </c>
      <c r="H158">
        <v>3730408</v>
      </c>
      <c r="I158">
        <v>-25</v>
      </c>
      <c r="J158">
        <v>-25</v>
      </c>
      <c r="K158">
        <v>-25</v>
      </c>
      <c r="L158">
        <v>-25</v>
      </c>
      <c r="M158">
        <v>-25</v>
      </c>
      <c r="N158">
        <v>-25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6" x14ac:dyDescent="0.2">
      <c r="A159" s="398">
        <v>37106.402777777781</v>
      </c>
      <c r="B159" s="399">
        <v>37124</v>
      </c>
      <c r="C159" s="399">
        <v>37108</v>
      </c>
      <c r="D159" s="399">
        <v>37134</v>
      </c>
      <c r="E159" t="s">
        <v>390</v>
      </c>
      <c r="F159">
        <v>716136</v>
      </c>
      <c r="G159">
        <v>1</v>
      </c>
      <c r="H159">
        <v>3730420</v>
      </c>
      <c r="I159">
        <v>-25</v>
      </c>
      <c r="J159">
        <v>-25</v>
      </c>
      <c r="K159">
        <v>-25</v>
      </c>
      <c r="L159">
        <v>-25</v>
      </c>
      <c r="M159">
        <v>-25</v>
      </c>
      <c r="N159">
        <v>-25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6" x14ac:dyDescent="0.2">
      <c r="A160" s="398">
        <v>37106.404166666667</v>
      </c>
      <c r="B160" s="399">
        <v>37124</v>
      </c>
      <c r="C160" s="399">
        <v>37108</v>
      </c>
      <c r="D160" s="399">
        <v>37134</v>
      </c>
      <c r="E160" t="s">
        <v>390</v>
      </c>
      <c r="F160">
        <v>716164</v>
      </c>
      <c r="G160">
        <v>1</v>
      </c>
      <c r="H160">
        <v>3730500</v>
      </c>
      <c r="I160">
        <v>-25</v>
      </c>
      <c r="J160">
        <v>-25</v>
      </c>
      <c r="K160">
        <v>-25</v>
      </c>
      <c r="L160">
        <v>-25</v>
      </c>
      <c r="M160">
        <v>-25</v>
      </c>
      <c r="N160">
        <v>-25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4" x14ac:dyDescent="0.2">
      <c r="A161" s="398">
        <v>37105.462500000001</v>
      </c>
      <c r="B161" s="399">
        <v>37124</v>
      </c>
      <c r="C161" s="399">
        <v>37108</v>
      </c>
      <c r="D161" s="399">
        <v>37134</v>
      </c>
      <c r="E161" t="s">
        <v>390</v>
      </c>
      <c r="F161">
        <v>715385</v>
      </c>
      <c r="G161">
        <v>1</v>
      </c>
      <c r="H161">
        <v>3726720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-25</v>
      </c>
      <c r="AF161">
        <v>-25</v>
      </c>
    </row>
    <row r="162" spans="1:34" x14ac:dyDescent="0.2">
      <c r="A162" s="398">
        <v>37106.685416666667</v>
      </c>
      <c r="B162" s="399">
        <v>37124</v>
      </c>
      <c r="C162" s="399">
        <v>37108</v>
      </c>
      <c r="D162" s="399">
        <v>37134</v>
      </c>
      <c r="E162" t="s">
        <v>390</v>
      </c>
      <c r="F162">
        <v>716129</v>
      </c>
      <c r="G162">
        <v>1</v>
      </c>
      <c r="H162">
        <v>3730405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-25</v>
      </c>
      <c r="AF162">
        <v>-25</v>
      </c>
    </row>
    <row r="163" spans="1:34" x14ac:dyDescent="0.2">
      <c r="A163" s="398">
        <v>37106.402777777781</v>
      </c>
      <c r="B163" s="399">
        <v>37124</v>
      </c>
      <c r="C163" s="399">
        <v>37108</v>
      </c>
      <c r="D163" s="399">
        <v>37134</v>
      </c>
      <c r="E163" t="s">
        <v>390</v>
      </c>
      <c r="F163">
        <v>716130</v>
      </c>
      <c r="G163">
        <v>1</v>
      </c>
      <c r="H163">
        <v>3730409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-25</v>
      </c>
      <c r="AF163">
        <v>-25</v>
      </c>
    </row>
    <row r="164" spans="1:34" x14ac:dyDescent="0.2">
      <c r="A164" s="398">
        <v>37106.402777777781</v>
      </c>
      <c r="B164" s="399">
        <v>37124</v>
      </c>
      <c r="C164" s="399">
        <v>37108</v>
      </c>
      <c r="D164" s="399">
        <v>37134</v>
      </c>
      <c r="E164" t="s">
        <v>390</v>
      </c>
      <c r="F164">
        <v>716136</v>
      </c>
      <c r="G164">
        <v>1</v>
      </c>
      <c r="H164">
        <v>3730421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-25</v>
      </c>
      <c r="AF164">
        <v>-25</v>
      </c>
    </row>
    <row r="165" spans="1:34" x14ac:dyDescent="0.2">
      <c r="A165" s="398">
        <v>37106.404166666667</v>
      </c>
      <c r="B165" s="399">
        <v>37124</v>
      </c>
      <c r="C165" s="399">
        <v>37108</v>
      </c>
      <c r="D165" s="399">
        <v>37134</v>
      </c>
      <c r="E165" t="s">
        <v>390</v>
      </c>
      <c r="F165">
        <v>716164</v>
      </c>
      <c r="G165">
        <v>1</v>
      </c>
      <c r="H165">
        <v>3730501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-25</v>
      </c>
      <c r="AF165">
        <v>-25</v>
      </c>
    </row>
    <row r="166" spans="1:34" x14ac:dyDescent="0.2">
      <c r="A166" s="398">
        <v>37105.397916666669</v>
      </c>
      <c r="B166" s="399">
        <v>37124</v>
      </c>
      <c r="C166" s="399">
        <v>37109</v>
      </c>
      <c r="D166" s="399">
        <v>37134</v>
      </c>
      <c r="E166" t="s">
        <v>390</v>
      </c>
      <c r="F166">
        <v>715083</v>
      </c>
      <c r="G166">
        <v>1</v>
      </c>
      <c r="H166">
        <v>3725745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-25</v>
      </c>
      <c r="P166">
        <v>-25</v>
      </c>
      <c r="Q166">
        <v>-25</v>
      </c>
      <c r="R166">
        <v>-25</v>
      </c>
      <c r="S166">
        <v>-25</v>
      </c>
      <c r="T166">
        <v>-25</v>
      </c>
      <c r="U166">
        <v>-25</v>
      </c>
      <c r="V166">
        <v>-25</v>
      </c>
      <c r="W166">
        <v>-25</v>
      </c>
      <c r="X166">
        <v>-25</v>
      </c>
      <c r="Y166">
        <v>-25</v>
      </c>
      <c r="Z166">
        <v>-25</v>
      </c>
      <c r="AA166">
        <v>-25</v>
      </c>
      <c r="AB166">
        <v>-25</v>
      </c>
      <c r="AC166">
        <v>-25</v>
      </c>
      <c r="AD166">
        <v>-25</v>
      </c>
      <c r="AE166">
        <v>0</v>
      </c>
      <c r="AF166">
        <v>0</v>
      </c>
    </row>
    <row r="167" spans="1:34" x14ac:dyDescent="0.2">
      <c r="A167" s="398">
        <v>37105.405555555553</v>
      </c>
      <c r="B167" s="399">
        <v>37124</v>
      </c>
      <c r="C167" s="399">
        <v>37109</v>
      </c>
      <c r="D167" s="399">
        <v>37134</v>
      </c>
      <c r="E167" t="s">
        <v>390</v>
      </c>
      <c r="F167">
        <v>715112</v>
      </c>
      <c r="G167">
        <v>1</v>
      </c>
      <c r="H167">
        <v>3725825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-25</v>
      </c>
      <c r="P167">
        <v>-25</v>
      </c>
      <c r="Q167">
        <v>-25</v>
      </c>
      <c r="R167">
        <v>-25</v>
      </c>
      <c r="S167">
        <v>-25</v>
      </c>
      <c r="T167">
        <v>-25</v>
      </c>
      <c r="U167">
        <v>-25</v>
      </c>
      <c r="V167">
        <v>-25</v>
      </c>
      <c r="W167">
        <v>-25</v>
      </c>
      <c r="X167">
        <v>-25</v>
      </c>
      <c r="Y167">
        <v>-25</v>
      </c>
      <c r="Z167">
        <v>-25</v>
      </c>
      <c r="AA167">
        <v>-25</v>
      </c>
      <c r="AB167">
        <v>-25</v>
      </c>
      <c r="AC167">
        <v>-25</v>
      </c>
      <c r="AD167">
        <v>-25</v>
      </c>
      <c r="AE167">
        <v>0</v>
      </c>
      <c r="AF167">
        <v>0</v>
      </c>
    </row>
    <row r="168" spans="1:34" x14ac:dyDescent="0.2">
      <c r="A168" s="398">
        <v>36984.527777777781</v>
      </c>
      <c r="B168" s="399">
        <v>37124</v>
      </c>
      <c r="C168" s="399">
        <v>37073</v>
      </c>
      <c r="D168" s="399">
        <v>37164</v>
      </c>
      <c r="E168" t="s">
        <v>390</v>
      </c>
      <c r="F168">
        <v>567553</v>
      </c>
      <c r="G168">
        <v>1</v>
      </c>
      <c r="H168">
        <v>3046589</v>
      </c>
      <c r="I168">
        <v>-25</v>
      </c>
      <c r="J168">
        <v>-25</v>
      </c>
      <c r="K168">
        <v>-25</v>
      </c>
      <c r="L168">
        <v>-25</v>
      </c>
      <c r="M168">
        <v>-25</v>
      </c>
      <c r="N168">
        <v>-25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4" x14ac:dyDescent="0.2">
      <c r="A169" s="398">
        <v>36993.675694444442</v>
      </c>
      <c r="B169" s="399">
        <v>37124</v>
      </c>
      <c r="C169" s="399">
        <v>37073</v>
      </c>
      <c r="D169" s="399">
        <v>37164</v>
      </c>
      <c r="E169" t="s">
        <v>390</v>
      </c>
      <c r="F169">
        <v>580168</v>
      </c>
      <c r="G169">
        <v>1</v>
      </c>
      <c r="H169">
        <v>3083775</v>
      </c>
      <c r="I169">
        <v>-25</v>
      </c>
      <c r="J169">
        <v>-25</v>
      </c>
      <c r="K169">
        <v>-25</v>
      </c>
      <c r="L169">
        <v>-25</v>
      </c>
      <c r="M169">
        <v>-25</v>
      </c>
      <c r="N169">
        <v>-25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4" x14ac:dyDescent="0.2">
      <c r="A170" s="398">
        <v>37109.484722222223</v>
      </c>
      <c r="B170" s="399">
        <v>37124</v>
      </c>
      <c r="C170" s="399">
        <v>37111</v>
      </c>
      <c r="D170" s="399">
        <v>37134</v>
      </c>
      <c r="E170" t="s">
        <v>390</v>
      </c>
      <c r="F170">
        <v>719633</v>
      </c>
      <c r="G170">
        <v>1</v>
      </c>
      <c r="H170">
        <v>3739934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-25</v>
      </c>
      <c r="P170">
        <v>-25</v>
      </c>
      <c r="Q170">
        <v>-25</v>
      </c>
      <c r="R170">
        <v>-25</v>
      </c>
      <c r="S170">
        <v>-25</v>
      </c>
      <c r="T170">
        <v>-25</v>
      </c>
      <c r="U170">
        <v>-25</v>
      </c>
      <c r="V170">
        <v>-25</v>
      </c>
      <c r="W170">
        <v>-25</v>
      </c>
      <c r="X170">
        <v>-25</v>
      </c>
      <c r="Y170">
        <v>-25</v>
      </c>
      <c r="Z170">
        <v>-25</v>
      </c>
      <c r="AA170">
        <v>-25</v>
      </c>
      <c r="AB170">
        <v>-25</v>
      </c>
      <c r="AC170">
        <v>-25</v>
      </c>
      <c r="AD170">
        <v>-25</v>
      </c>
      <c r="AE170">
        <v>0</v>
      </c>
      <c r="AF170">
        <v>0</v>
      </c>
    </row>
    <row r="171" spans="1:34" x14ac:dyDescent="0.2">
      <c r="A171" s="398">
        <v>37110.373611111114</v>
      </c>
      <c r="B171" s="399">
        <v>37124</v>
      </c>
      <c r="C171" s="399">
        <v>37112</v>
      </c>
      <c r="D171" s="399">
        <v>37134</v>
      </c>
      <c r="E171" t="s">
        <v>390</v>
      </c>
      <c r="F171">
        <v>721091</v>
      </c>
      <c r="G171">
        <v>1</v>
      </c>
      <c r="H171">
        <v>3744439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0</v>
      </c>
      <c r="AF171">
        <v>0</v>
      </c>
      <c r="AG171">
        <v>100</v>
      </c>
      <c r="AH171" t="s">
        <v>4</v>
      </c>
    </row>
    <row r="172" spans="1:34" x14ac:dyDescent="0.2">
      <c r="A172" s="398">
        <v>37118.530555555553</v>
      </c>
      <c r="B172" s="399">
        <v>37124</v>
      </c>
      <c r="C172" s="399">
        <v>37120</v>
      </c>
      <c r="D172" s="399">
        <v>37134</v>
      </c>
      <c r="E172" t="s">
        <v>390</v>
      </c>
      <c r="F172">
        <v>732809</v>
      </c>
      <c r="G172">
        <v>1</v>
      </c>
      <c r="H172">
        <v>3821827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-25</v>
      </c>
      <c r="P172">
        <v>-25</v>
      </c>
      <c r="Q172">
        <v>-25</v>
      </c>
      <c r="R172">
        <v>-25</v>
      </c>
      <c r="S172">
        <v>-25</v>
      </c>
      <c r="T172">
        <v>-25</v>
      </c>
      <c r="U172">
        <v>-25</v>
      </c>
      <c r="V172">
        <v>-25</v>
      </c>
      <c r="W172">
        <v>-25</v>
      </c>
      <c r="X172">
        <v>-25</v>
      </c>
      <c r="Y172">
        <v>-25</v>
      </c>
      <c r="Z172">
        <v>-25</v>
      </c>
      <c r="AA172">
        <v>-25</v>
      </c>
      <c r="AB172">
        <v>-25</v>
      </c>
      <c r="AC172">
        <v>-25</v>
      </c>
      <c r="AD172">
        <v>-25</v>
      </c>
      <c r="AE172">
        <v>0</v>
      </c>
      <c r="AF172">
        <v>0</v>
      </c>
    </row>
    <row r="173" spans="1:34" x14ac:dyDescent="0.2">
      <c r="A173" s="398">
        <v>37119.57916666667</v>
      </c>
      <c r="B173" s="399">
        <v>37124</v>
      </c>
      <c r="C173" s="399">
        <v>37120</v>
      </c>
      <c r="D173" s="399">
        <v>37134</v>
      </c>
      <c r="E173" t="s">
        <v>390</v>
      </c>
      <c r="F173">
        <v>733508</v>
      </c>
      <c r="G173">
        <v>1</v>
      </c>
      <c r="H173">
        <v>3823429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-25</v>
      </c>
      <c r="P173">
        <v>-25</v>
      </c>
      <c r="Q173">
        <v>-25</v>
      </c>
      <c r="R173">
        <v>-25</v>
      </c>
      <c r="S173">
        <v>-25</v>
      </c>
      <c r="T173">
        <v>-25</v>
      </c>
      <c r="U173">
        <v>-25</v>
      </c>
      <c r="V173">
        <v>-25</v>
      </c>
      <c r="W173">
        <v>-25</v>
      </c>
      <c r="X173">
        <v>-25</v>
      </c>
      <c r="Y173">
        <v>-25</v>
      </c>
      <c r="Z173">
        <v>-25</v>
      </c>
      <c r="AA173">
        <v>-25</v>
      </c>
      <c r="AB173">
        <v>-25</v>
      </c>
      <c r="AC173">
        <v>-25</v>
      </c>
      <c r="AD173">
        <v>-25</v>
      </c>
      <c r="AE173">
        <v>0</v>
      </c>
      <c r="AF173">
        <v>0</v>
      </c>
    </row>
    <row r="174" spans="1:34" x14ac:dyDescent="0.2">
      <c r="A174" s="398">
        <v>37118.534722222219</v>
      </c>
      <c r="B174" s="399">
        <v>37124</v>
      </c>
      <c r="C174" s="399">
        <v>37120</v>
      </c>
      <c r="D174" s="399">
        <v>37134</v>
      </c>
      <c r="E174" t="s">
        <v>390</v>
      </c>
      <c r="F174">
        <v>732823</v>
      </c>
      <c r="G174">
        <v>1</v>
      </c>
      <c r="H174">
        <v>3821844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-25</v>
      </c>
      <c r="AF174">
        <v>-25</v>
      </c>
    </row>
    <row r="175" spans="1:34" x14ac:dyDescent="0.2">
      <c r="A175" s="398">
        <v>37118.536111111112</v>
      </c>
      <c r="B175" s="399">
        <v>37124</v>
      </c>
      <c r="C175" s="399">
        <v>37120</v>
      </c>
      <c r="D175" s="399">
        <v>37134</v>
      </c>
      <c r="E175" t="s">
        <v>390</v>
      </c>
      <c r="F175">
        <v>732828</v>
      </c>
      <c r="G175">
        <v>1</v>
      </c>
      <c r="H175">
        <v>3821861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-25</v>
      </c>
      <c r="AF175">
        <v>-25</v>
      </c>
    </row>
    <row r="176" spans="1:34" x14ac:dyDescent="0.2">
      <c r="A176" s="398">
        <v>37118.545138888891</v>
      </c>
      <c r="B176" s="399">
        <v>37124</v>
      </c>
      <c r="C176" s="399">
        <v>37120</v>
      </c>
      <c r="D176" s="399">
        <v>37134</v>
      </c>
      <c r="E176" t="s">
        <v>390</v>
      </c>
      <c r="F176">
        <v>732916</v>
      </c>
      <c r="G176">
        <v>1</v>
      </c>
      <c r="H176">
        <v>3822010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-25</v>
      </c>
      <c r="AF176">
        <v>-25</v>
      </c>
    </row>
    <row r="177" spans="1:32" x14ac:dyDescent="0.2">
      <c r="A177" s="398">
        <v>37118.574305555558</v>
      </c>
      <c r="B177" s="399">
        <v>37124</v>
      </c>
      <c r="C177" s="399">
        <v>37120</v>
      </c>
      <c r="D177" s="399">
        <v>37134</v>
      </c>
      <c r="E177" t="s">
        <v>390</v>
      </c>
      <c r="F177">
        <v>733089</v>
      </c>
      <c r="G177">
        <v>1</v>
      </c>
      <c r="H177">
        <v>3822330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-25</v>
      </c>
      <c r="AF177">
        <v>-25</v>
      </c>
    </row>
    <row r="178" spans="1:32" x14ac:dyDescent="0.2">
      <c r="A178" s="398">
        <v>36859.59097222222</v>
      </c>
      <c r="B178" s="399">
        <v>37124</v>
      </c>
      <c r="C178" s="399">
        <v>37073</v>
      </c>
      <c r="D178" s="399">
        <v>37164</v>
      </c>
      <c r="E178" t="s">
        <v>390</v>
      </c>
      <c r="F178">
        <v>468412</v>
      </c>
      <c r="G178">
        <v>1</v>
      </c>
      <c r="H178">
        <v>2461308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0</v>
      </c>
      <c r="AF178">
        <v>0</v>
      </c>
    </row>
    <row r="179" spans="1:32" x14ac:dyDescent="0.2">
      <c r="A179" s="398">
        <v>36866.418055555558</v>
      </c>
      <c r="B179" s="399">
        <v>37124</v>
      </c>
      <c r="C179" s="399">
        <v>37073</v>
      </c>
      <c r="D179" s="399">
        <v>37164</v>
      </c>
      <c r="E179" t="s">
        <v>390</v>
      </c>
      <c r="F179">
        <v>474041</v>
      </c>
      <c r="G179">
        <v>1</v>
      </c>
      <c r="H179">
        <v>2478602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25</v>
      </c>
      <c r="P179">
        <v>25</v>
      </c>
      <c r="Q179">
        <v>25</v>
      </c>
      <c r="R179">
        <v>25</v>
      </c>
      <c r="S179">
        <v>25</v>
      </c>
      <c r="T179">
        <v>25</v>
      </c>
      <c r="U179">
        <v>25</v>
      </c>
      <c r="V179">
        <v>25</v>
      </c>
      <c r="W179">
        <v>25</v>
      </c>
      <c r="X179">
        <v>25</v>
      </c>
      <c r="Y179">
        <v>25</v>
      </c>
      <c r="Z179">
        <v>25</v>
      </c>
      <c r="AA179">
        <v>25</v>
      </c>
      <c r="AB179">
        <v>25</v>
      </c>
      <c r="AC179">
        <v>25</v>
      </c>
      <c r="AD179">
        <v>25</v>
      </c>
      <c r="AE179">
        <v>0</v>
      </c>
      <c r="AF179">
        <v>0</v>
      </c>
    </row>
    <row r="180" spans="1:32" x14ac:dyDescent="0.2">
      <c r="A180" s="398">
        <v>36867.45416666667</v>
      </c>
      <c r="B180" s="399">
        <v>37124</v>
      </c>
      <c r="C180" s="399">
        <v>37073</v>
      </c>
      <c r="D180" s="399">
        <v>37164</v>
      </c>
      <c r="E180" t="s">
        <v>390</v>
      </c>
      <c r="F180">
        <v>475168</v>
      </c>
      <c r="G180">
        <v>1</v>
      </c>
      <c r="H180">
        <v>2481733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25</v>
      </c>
      <c r="P180">
        <v>25</v>
      </c>
      <c r="Q180">
        <v>25</v>
      </c>
      <c r="R180">
        <v>25</v>
      </c>
      <c r="S180">
        <v>25</v>
      </c>
      <c r="T180">
        <v>25</v>
      </c>
      <c r="U180">
        <v>25</v>
      </c>
      <c r="V180">
        <v>25</v>
      </c>
      <c r="W180">
        <v>25</v>
      </c>
      <c r="X180">
        <v>25</v>
      </c>
      <c r="Y180">
        <v>25</v>
      </c>
      <c r="Z180">
        <v>25</v>
      </c>
      <c r="AA180">
        <v>25</v>
      </c>
      <c r="AB180">
        <v>25</v>
      </c>
      <c r="AC180">
        <v>25</v>
      </c>
      <c r="AD180">
        <v>25</v>
      </c>
      <c r="AE180">
        <v>0</v>
      </c>
      <c r="AF180">
        <v>0</v>
      </c>
    </row>
    <row r="181" spans="1:32" x14ac:dyDescent="0.2">
      <c r="A181" s="398">
        <v>36910.645138888889</v>
      </c>
      <c r="B181" s="399">
        <v>37124</v>
      </c>
      <c r="C181" s="399">
        <v>37073</v>
      </c>
      <c r="D181" s="399">
        <v>37164</v>
      </c>
      <c r="E181" t="s">
        <v>390</v>
      </c>
      <c r="F181">
        <v>499013</v>
      </c>
      <c r="G181">
        <v>1</v>
      </c>
      <c r="H181">
        <v>2575386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-25</v>
      </c>
      <c r="P181">
        <v>-25</v>
      </c>
      <c r="Q181">
        <v>-25</v>
      </c>
      <c r="R181">
        <v>-25</v>
      </c>
      <c r="S181">
        <v>-25</v>
      </c>
      <c r="T181">
        <v>-25</v>
      </c>
      <c r="U181">
        <v>-25</v>
      </c>
      <c r="V181">
        <v>-25</v>
      </c>
      <c r="W181">
        <v>-25</v>
      </c>
      <c r="X181">
        <v>-25</v>
      </c>
      <c r="Y181">
        <v>-25</v>
      </c>
      <c r="Z181">
        <v>-25</v>
      </c>
      <c r="AA181">
        <v>-25</v>
      </c>
      <c r="AB181">
        <v>-25</v>
      </c>
      <c r="AC181">
        <v>-25</v>
      </c>
      <c r="AD181">
        <v>-25</v>
      </c>
      <c r="AE181">
        <v>0</v>
      </c>
      <c r="AF181">
        <v>0</v>
      </c>
    </row>
    <row r="182" spans="1:32" x14ac:dyDescent="0.2">
      <c r="A182" s="398">
        <v>36949.427083333336</v>
      </c>
      <c r="B182" s="399">
        <v>37124</v>
      </c>
      <c r="C182" s="399">
        <v>37073</v>
      </c>
      <c r="D182" s="399">
        <v>37164</v>
      </c>
      <c r="E182" t="s">
        <v>390</v>
      </c>
      <c r="F182">
        <v>531747</v>
      </c>
      <c r="G182">
        <v>1</v>
      </c>
      <c r="H182">
        <v>2728383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</v>
      </c>
      <c r="P182">
        <v>25</v>
      </c>
      <c r="Q182">
        <v>25</v>
      </c>
      <c r="R182">
        <v>25</v>
      </c>
      <c r="S182">
        <v>25</v>
      </c>
      <c r="T182">
        <v>25</v>
      </c>
      <c r="U182">
        <v>25</v>
      </c>
      <c r="V182">
        <v>25</v>
      </c>
      <c r="W182">
        <v>25</v>
      </c>
      <c r="X182">
        <v>25</v>
      </c>
      <c r="Y182">
        <v>25</v>
      </c>
      <c r="Z182">
        <v>25</v>
      </c>
      <c r="AA182">
        <v>25</v>
      </c>
      <c r="AB182">
        <v>25</v>
      </c>
      <c r="AC182">
        <v>25</v>
      </c>
      <c r="AD182">
        <v>25</v>
      </c>
      <c r="AE182">
        <v>0</v>
      </c>
      <c r="AF182">
        <v>0</v>
      </c>
    </row>
    <row r="183" spans="1:32" x14ac:dyDescent="0.2">
      <c r="A183" s="398">
        <v>36949.436111111114</v>
      </c>
      <c r="B183" s="399">
        <v>37124</v>
      </c>
      <c r="C183" s="399">
        <v>37073</v>
      </c>
      <c r="D183" s="399">
        <v>37164</v>
      </c>
      <c r="E183" t="s">
        <v>390</v>
      </c>
      <c r="F183">
        <v>531748</v>
      </c>
      <c r="G183">
        <v>1</v>
      </c>
      <c r="H183">
        <v>2728384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25</v>
      </c>
      <c r="P183">
        <v>25</v>
      </c>
      <c r="Q183">
        <v>25</v>
      </c>
      <c r="R183">
        <v>25</v>
      </c>
      <c r="S183">
        <v>25</v>
      </c>
      <c r="T183">
        <v>25</v>
      </c>
      <c r="U183">
        <v>25</v>
      </c>
      <c r="V183">
        <v>25</v>
      </c>
      <c r="W183">
        <v>25</v>
      </c>
      <c r="X183">
        <v>25</v>
      </c>
      <c r="Y183">
        <v>25</v>
      </c>
      <c r="Z183">
        <v>25</v>
      </c>
      <c r="AA183">
        <v>25</v>
      </c>
      <c r="AB183">
        <v>25</v>
      </c>
      <c r="AC183">
        <v>25</v>
      </c>
      <c r="AD183">
        <v>25</v>
      </c>
      <c r="AE183">
        <v>0</v>
      </c>
      <c r="AF183">
        <v>0</v>
      </c>
    </row>
    <row r="184" spans="1:32" x14ac:dyDescent="0.2">
      <c r="A184" s="398">
        <v>36949.457638888889</v>
      </c>
      <c r="B184" s="399">
        <v>37124</v>
      </c>
      <c r="C184" s="399">
        <v>37073</v>
      </c>
      <c r="D184" s="399">
        <v>37164</v>
      </c>
      <c r="E184" t="s">
        <v>390</v>
      </c>
      <c r="F184">
        <v>532714</v>
      </c>
      <c r="G184">
        <v>1</v>
      </c>
      <c r="H184">
        <v>2730625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-25</v>
      </c>
      <c r="P184">
        <v>-25</v>
      </c>
      <c r="Q184">
        <v>-25</v>
      </c>
      <c r="R184">
        <v>-25</v>
      </c>
      <c r="S184">
        <v>-25</v>
      </c>
      <c r="T184">
        <v>-25</v>
      </c>
      <c r="U184">
        <v>-25</v>
      </c>
      <c r="V184">
        <v>-25</v>
      </c>
      <c r="W184">
        <v>-25</v>
      </c>
      <c r="X184">
        <v>-25</v>
      </c>
      <c r="Y184">
        <v>-25</v>
      </c>
      <c r="Z184">
        <v>-25</v>
      </c>
      <c r="AA184">
        <v>-25</v>
      </c>
      <c r="AB184">
        <v>-25</v>
      </c>
      <c r="AC184">
        <v>-25</v>
      </c>
      <c r="AD184">
        <v>-25</v>
      </c>
      <c r="AE184">
        <v>0</v>
      </c>
      <c r="AF184">
        <v>0</v>
      </c>
    </row>
    <row r="185" spans="1:32" x14ac:dyDescent="0.2">
      <c r="A185" s="398">
        <v>37061.374305555553</v>
      </c>
      <c r="B185" s="399">
        <v>37124</v>
      </c>
      <c r="C185" s="399">
        <v>37104</v>
      </c>
      <c r="D185" s="399">
        <v>37134</v>
      </c>
      <c r="E185" t="s">
        <v>390</v>
      </c>
      <c r="F185">
        <v>653457</v>
      </c>
      <c r="G185">
        <v>1</v>
      </c>
      <c r="H185">
        <v>3478035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-25</v>
      </c>
      <c r="P185">
        <v>-25</v>
      </c>
      <c r="Q185">
        <v>-25</v>
      </c>
      <c r="R185">
        <v>-25</v>
      </c>
      <c r="S185">
        <v>-25</v>
      </c>
      <c r="T185">
        <v>-25</v>
      </c>
      <c r="U185">
        <v>-25</v>
      </c>
      <c r="V185">
        <v>-25</v>
      </c>
      <c r="W185">
        <v>-25</v>
      </c>
      <c r="X185">
        <v>-25</v>
      </c>
      <c r="Y185">
        <v>-25</v>
      </c>
      <c r="Z185">
        <v>-25</v>
      </c>
      <c r="AA185">
        <v>-25</v>
      </c>
      <c r="AB185">
        <v>-25</v>
      </c>
      <c r="AC185">
        <v>-25</v>
      </c>
      <c r="AD185">
        <v>-25</v>
      </c>
      <c r="AE185">
        <v>0</v>
      </c>
      <c r="AF185">
        <v>0</v>
      </c>
    </row>
    <row r="186" spans="1:32" x14ac:dyDescent="0.2">
      <c r="A186" s="398">
        <v>36839.620833333334</v>
      </c>
      <c r="B186" s="399">
        <v>37124</v>
      </c>
      <c r="C186" s="399">
        <v>36983</v>
      </c>
      <c r="D186" s="399">
        <v>37191</v>
      </c>
      <c r="E186" t="s">
        <v>390</v>
      </c>
      <c r="F186">
        <v>429904</v>
      </c>
      <c r="G186">
        <v>1</v>
      </c>
      <c r="H186">
        <v>2331734</v>
      </c>
      <c r="I186">
        <v>25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 s="398">
        <v>37056.545138888891</v>
      </c>
      <c r="B187" s="399">
        <v>37124</v>
      </c>
      <c r="C187" s="399">
        <v>37104</v>
      </c>
      <c r="D187" s="399">
        <v>37134</v>
      </c>
      <c r="E187" t="s">
        <v>390</v>
      </c>
      <c r="F187">
        <v>648356</v>
      </c>
      <c r="G187">
        <v>1</v>
      </c>
      <c r="H187">
        <v>3465385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0</v>
      </c>
      <c r="AF187">
        <v>0</v>
      </c>
    </row>
    <row r="188" spans="1:32" x14ac:dyDescent="0.2">
      <c r="A188" s="398">
        <v>36958.458333333336</v>
      </c>
      <c r="B188" s="399">
        <v>37124</v>
      </c>
      <c r="C188" s="399">
        <v>37073</v>
      </c>
      <c r="D188" s="399">
        <v>37164</v>
      </c>
      <c r="E188" t="s">
        <v>390</v>
      </c>
      <c r="F188">
        <v>540342</v>
      </c>
      <c r="G188">
        <v>1</v>
      </c>
      <c r="H188">
        <v>2754198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-25</v>
      </c>
      <c r="P188">
        <v>-25</v>
      </c>
      <c r="Q188">
        <v>-25</v>
      </c>
      <c r="R188">
        <v>-25</v>
      </c>
      <c r="S188">
        <v>-25</v>
      </c>
      <c r="T188">
        <v>-25</v>
      </c>
      <c r="U188">
        <v>-25</v>
      </c>
      <c r="V188">
        <v>-25</v>
      </c>
      <c r="W188">
        <v>-25</v>
      </c>
      <c r="X188">
        <v>-25</v>
      </c>
      <c r="Y188">
        <v>-25</v>
      </c>
      <c r="Z188">
        <v>-25</v>
      </c>
      <c r="AA188">
        <v>-25</v>
      </c>
      <c r="AB188">
        <v>-25</v>
      </c>
      <c r="AC188">
        <v>-25</v>
      </c>
      <c r="AD188">
        <v>-25</v>
      </c>
      <c r="AE188">
        <v>0</v>
      </c>
      <c r="AF188">
        <v>0</v>
      </c>
    </row>
    <row r="189" spans="1:32" x14ac:dyDescent="0.2">
      <c r="A189" s="398">
        <v>36969.37222222222</v>
      </c>
      <c r="B189" s="399">
        <v>37124</v>
      </c>
      <c r="C189" s="399">
        <v>37073</v>
      </c>
      <c r="D189" s="399">
        <v>37164</v>
      </c>
      <c r="E189" t="s">
        <v>390</v>
      </c>
      <c r="F189">
        <v>553592</v>
      </c>
      <c r="G189">
        <v>1</v>
      </c>
      <c r="H189">
        <v>2897599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-25</v>
      </c>
      <c r="P189">
        <v>-25</v>
      </c>
      <c r="Q189">
        <v>-25</v>
      </c>
      <c r="R189">
        <v>-25</v>
      </c>
      <c r="S189">
        <v>-25</v>
      </c>
      <c r="T189">
        <v>-25</v>
      </c>
      <c r="U189">
        <v>-25</v>
      </c>
      <c r="V189">
        <v>-25</v>
      </c>
      <c r="W189">
        <v>-25</v>
      </c>
      <c r="X189">
        <v>-25</v>
      </c>
      <c r="Y189">
        <v>-25</v>
      </c>
      <c r="Z189">
        <v>-25</v>
      </c>
      <c r="AA189">
        <v>-25</v>
      </c>
      <c r="AB189">
        <v>-25</v>
      </c>
      <c r="AC189">
        <v>-25</v>
      </c>
      <c r="AD189">
        <v>-25</v>
      </c>
      <c r="AE189">
        <v>0</v>
      </c>
      <c r="AF189">
        <v>0</v>
      </c>
    </row>
    <row r="190" spans="1:32" x14ac:dyDescent="0.2">
      <c r="A190" s="398">
        <v>36971.539583333331</v>
      </c>
      <c r="B190" s="399">
        <v>37124</v>
      </c>
      <c r="C190" s="399">
        <v>37073</v>
      </c>
      <c r="D190" s="399">
        <v>37164</v>
      </c>
      <c r="E190" t="s">
        <v>390</v>
      </c>
      <c r="F190">
        <v>554918</v>
      </c>
      <c r="G190">
        <v>1</v>
      </c>
      <c r="H190">
        <v>2902553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-25</v>
      </c>
      <c r="P190">
        <v>-25</v>
      </c>
      <c r="Q190">
        <v>-25</v>
      </c>
      <c r="R190">
        <v>-25</v>
      </c>
      <c r="S190">
        <v>-25</v>
      </c>
      <c r="T190">
        <v>-25</v>
      </c>
      <c r="U190">
        <v>-25</v>
      </c>
      <c r="V190">
        <v>-25</v>
      </c>
      <c r="W190">
        <v>-25</v>
      </c>
      <c r="X190">
        <v>-25</v>
      </c>
      <c r="Y190">
        <v>-25</v>
      </c>
      <c r="Z190">
        <v>-25</v>
      </c>
      <c r="AA190">
        <v>-25</v>
      </c>
      <c r="AB190">
        <v>-25</v>
      </c>
      <c r="AC190">
        <v>-25</v>
      </c>
      <c r="AD190">
        <v>-25</v>
      </c>
      <c r="AE190">
        <v>0</v>
      </c>
      <c r="AF190">
        <v>0</v>
      </c>
    </row>
    <row r="191" spans="1:32" x14ac:dyDescent="0.2">
      <c r="A191" s="398">
        <v>37050.535416666666</v>
      </c>
      <c r="B191" s="399">
        <v>37124</v>
      </c>
      <c r="C191" s="399">
        <v>37104</v>
      </c>
      <c r="D191" s="399">
        <v>37134</v>
      </c>
      <c r="E191" t="s">
        <v>390</v>
      </c>
      <c r="F191">
        <v>639684</v>
      </c>
      <c r="G191">
        <v>1</v>
      </c>
      <c r="H191">
        <v>3443630</v>
      </c>
      <c r="I191">
        <v>-25</v>
      </c>
      <c r="J191">
        <v>-25</v>
      </c>
      <c r="K191">
        <v>-25</v>
      </c>
      <c r="L191">
        <v>-25</v>
      </c>
      <c r="M191">
        <v>-25</v>
      </c>
      <c r="N191">
        <v>-25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 s="398">
        <v>37053.380555555559</v>
      </c>
      <c r="B192" s="399">
        <v>37124</v>
      </c>
      <c r="C192" s="399">
        <v>37104</v>
      </c>
      <c r="D192" s="399">
        <v>37134</v>
      </c>
      <c r="E192" t="s">
        <v>390</v>
      </c>
      <c r="F192">
        <v>641421</v>
      </c>
      <c r="G192">
        <v>1</v>
      </c>
      <c r="H192">
        <v>3447028</v>
      </c>
      <c r="I192">
        <v>-25</v>
      </c>
      <c r="J192">
        <v>-25</v>
      </c>
      <c r="K192">
        <v>-25</v>
      </c>
      <c r="L192">
        <v>-25</v>
      </c>
      <c r="M192">
        <v>-25</v>
      </c>
      <c r="N192">
        <v>-25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6" x14ac:dyDescent="0.2">
      <c r="A193" s="398">
        <v>37053.417361111111</v>
      </c>
      <c r="B193" s="399">
        <v>37124</v>
      </c>
      <c r="C193" s="399">
        <v>37104</v>
      </c>
      <c r="D193" s="399">
        <v>37134</v>
      </c>
      <c r="E193" t="s">
        <v>390</v>
      </c>
      <c r="F193">
        <v>641570</v>
      </c>
      <c r="G193">
        <v>1</v>
      </c>
      <c r="H193">
        <v>3447243</v>
      </c>
      <c r="I193">
        <v>-25</v>
      </c>
      <c r="J193">
        <v>-25</v>
      </c>
      <c r="K193">
        <v>-25</v>
      </c>
      <c r="L193">
        <v>-25</v>
      </c>
      <c r="M193">
        <v>-25</v>
      </c>
      <c r="N193">
        <v>-25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6" x14ac:dyDescent="0.2">
      <c r="A194" s="398">
        <v>37050.525000000001</v>
      </c>
      <c r="B194" s="399">
        <v>37124</v>
      </c>
      <c r="C194" s="399">
        <v>37104</v>
      </c>
      <c r="D194" s="399">
        <v>37134</v>
      </c>
      <c r="E194" t="s">
        <v>390</v>
      </c>
      <c r="F194">
        <v>639633</v>
      </c>
      <c r="G194">
        <v>1</v>
      </c>
      <c r="H194">
        <v>3443529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-25</v>
      </c>
      <c r="P194">
        <v>-25</v>
      </c>
      <c r="Q194">
        <v>-25</v>
      </c>
      <c r="R194">
        <v>-25</v>
      </c>
      <c r="S194">
        <v>-25</v>
      </c>
      <c r="T194">
        <v>-25</v>
      </c>
      <c r="U194">
        <v>-25</v>
      </c>
      <c r="V194">
        <v>-25</v>
      </c>
      <c r="W194">
        <v>-25</v>
      </c>
      <c r="X194">
        <v>-25</v>
      </c>
      <c r="Y194">
        <v>-25</v>
      </c>
      <c r="Z194">
        <v>-25</v>
      </c>
      <c r="AA194">
        <v>-25</v>
      </c>
      <c r="AB194">
        <v>-25</v>
      </c>
      <c r="AC194">
        <v>-25</v>
      </c>
      <c r="AD194">
        <v>-25</v>
      </c>
      <c r="AE194">
        <v>0</v>
      </c>
      <c r="AF194">
        <v>0</v>
      </c>
    </row>
    <row r="195" spans="1:36" x14ac:dyDescent="0.2">
      <c r="A195" s="398">
        <v>37053.430555555555</v>
      </c>
      <c r="B195" s="399">
        <v>37124</v>
      </c>
      <c r="C195" s="399">
        <v>37104</v>
      </c>
      <c r="D195" s="399">
        <v>37134</v>
      </c>
      <c r="E195" t="s">
        <v>390</v>
      </c>
      <c r="F195">
        <v>641647</v>
      </c>
      <c r="G195">
        <v>1</v>
      </c>
      <c r="H195">
        <v>3447372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-25</v>
      </c>
      <c r="P195">
        <v>-25</v>
      </c>
      <c r="Q195">
        <v>-25</v>
      </c>
      <c r="R195">
        <v>-25</v>
      </c>
      <c r="S195">
        <v>-25</v>
      </c>
      <c r="T195">
        <v>-25</v>
      </c>
      <c r="U195">
        <v>-25</v>
      </c>
      <c r="V195">
        <v>-25</v>
      </c>
      <c r="W195">
        <v>-25</v>
      </c>
      <c r="X195">
        <v>-25</v>
      </c>
      <c r="Y195">
        <v>-25</v>
      </c>
      <c r="Z195">
        <v>-25</v>
      </c>
      <c r="AA195">
        <v>-25</v>
      </c>
      <c r="AB195">
        <v>-25</v>
      </c>
      <c r="AC195">
        <v>-25</v>
      </c>
      <c r="AD195">
        <v>-25</v>
      </c>
      <c r="AE195">
        <v>0</v>
      </c>
      <c r="AF195">
        <v>0</v>
      </c>
    </row>
    <row r="196" spans="1:36" x14ac:dyDescent="0.2">
      <c r="A196" s="398">
        <v>37053.432638888888</v>
      </c>
      <c r="B196" s="399">
        <v>37124</v>
      </c>
      <c r="C196" s="399">
        <v>37104</v>
      </c>
      <c r="D196" s="399">
        <v>37134</v>
      </c>
      <c r="E196" t="s">
        <v>390</v>
      </c>
      <c r="F196">
        <v>641651</v>
      </c>
      <c r="G196">
        <v>1</v>
      </c>
      <c r="H196">
        <v>3447376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-25</v>
      </c>
      <c r="P196">
        <v>-25</v>
      </c>
      <c r="Q196">
        <v>-25</v>
      </c>
      <c r="R196">
        <v>-25</v>
      </c>
      <c r="S196">
        <v>-25</v>
      </c>
      <c r="T196">
        <v>-25</v>
      </c>
      <c r="U196">
        <v>-25</v>
      </c>
      <c r="V196">
        <v>-25</v>
      </c>
      <c r="W196">
        <v>-25</v>
      </c>
      <c r="X196">
        <v>-25</v>
      </c>
      <c r="Y196">
        <v>-25</v>
      </c>
      <c r="Z196">
        <v>-25</v>
      </c>
      <c r="AA196">
        <v>-25</v>
      </c>
      <c r="AB196">
        <v>-25</v>
      </c>
      <c r="AC196">
        <v>-25</v>
      </c>
      <c r="AD196">
        <v>-25</v>
      </c>
      <c r="AE196">
        <v>0</v>
      </c>
      <c r="AF196">
        <v>0</v>
      </c>
    </row>
    <row r="197" spans="1:36" x14ac:dyDescent="0.2">
      <c r="A197" s="398">
        <v>37074.684027777781</v>
      </c>
      <c r="B197" s="399">
        <v>37124</v>
      </c>
      <c r="C197" s="399">
        <v>37104</v>
      </c>
      <c r="D197" s="399">
        <v>37134</v>
      </c>
      <c r="E197" t="s">
        <v>390</v>
      </c>
      <c r="F197">
        <v>671489</v>
      </c>
      <c r="G197">
        <v>1</v>
      </c>
      <c r="H197">
        <v>3542621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-25</v>
      </c>
      <c r="P197">
        <v>-25</v>
      </c>
      <c r="Q197">
        <v>-25</v>
      </c>
      <c r="R197">
        <v>-25</v>
      </c>
      <c r="S197">
        <v>-25</v>
      </c>
      <c r="T197">
        <v>-25</v>
      </c>
      <c r="U197">
        <v>-25</v>
      </c>
      <c r="V197">
        <v>-25</v>
      </c>
      <c r="W197">
        <v>-25</v>
      </c>
      <c r="X197">
        <v>-25</v>
      </c>
      <c r="Y197">
        <v>-25</v>
      </c>
      <c r="Z197">
        <v>-25</v>
      </c>
      <c r="AA197">
        <v>-25</v>
      </c>
      <c r="AB197">
        <v>-25</v>
      </c>
      <c r="AC197">
        <v>-25</v>
      </c>
      <c r="AD197">
        <v>-25</v>
      </c>
      <c r="AE197">
        <v>0</v>
      </c>
      <c r="AF197">
        <v>0</v>
      </c>
    </row>
    <row r="198" spans="1:36" x14ac:dyDescent="0.2">
      <c r="A198" s="398">
        <v>37075.426388888889</v>
      </c>
      <c r="B198" s="399">
        <v>37124</v>
      </c>
      <c r="C198" s="399">
        <v>37104</v>
      </c>
      <c r="D198" s="399">
        <v>37134</v>
      </c>
      <c r="E198" t="s">
        <v>390</v>
      </c>
      <c r="F198">
        <v>672408</v>
      </c>
      <c r="G198">
        <v>1</v>
      </c>
      <c r="H198">
        <v>3545228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-25</v>
      </c>
      <c r="P198">
        <v>-25</v>
      </c>
      <c r="Q198">
        <v>-25</v>
      </c>
      <c r="R198">
        <v>-25</v>
      </c>
      <c r="S198">
        <v>-25</v>
      </c>
      <c r="T198">
        <v>-25</v>
      </c>
      <c r="U198">
        <v>-25</v>
      </c>
      <c r="V198">
        <v>-25</v>
      </c>
      <c r="W198">
        <v>-25</v>
      </c>
      <c r="X198">
        <v>-25</v>
      </c>
      <c r="Y198">
        <v>-25</v>
      </c>
      <c r="Z198">
        <v>-25</v>
      </c>
      <c r="AA198">
        <v>-25</v>
      </c>
      <c r="AB198">
        <v>-25</v>
      </c>
      <c r="AC198">
        <v>-25</v>
      </c>
      <c r="AD198">
        <v>-25</v>
      </c>
      <c r="AE198">
        <v>0</v>
      </c>
      <c r="AF198">
        <v>0</v>
      </c>
    </row>
    <row r="199" spans="1:36" x14ac:dyDescent="0.2">
      <c r="A199" s="398">
        <v>37088.347222222219</v>
      </c>
      <c r="B199" s="399">
        <v>37124</v>
      </c>
      <c r="C199" s="399">
        <v>37104</v>
      </c>
      <c r="D199" s="399">
        <v>37134</v>
      </c>
      <c r="E199" t="s">
        <v>390</v>
      </c>
      <c r="F199">
        <v>686876</v>
      </c>
      <c r="G199">
        <v>1</v>
      </c>
      <c r="H199">
        <v>3592386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25</v>
      </c>
      <c r="P199">
        <v>25</v>
      </c>
      <c r="Q199">
        <v>25</v>
      </c>
      <c r="R199">
        <v>25</v>
      </c>
      <c r="S199">
        <v>25</v>
      </c>
      <c r="T199">
        <v>25</v>
      </c>
      <c r="U199">
        <v>25</v>
      </c>
      <c r="V199">
        <v>25</v>
      </c>
      <c r="W199">
        <v>25</v>
      </c>
      <c r="X199">
        <v>25</v>
      </c>
      <c r="Y199">
        <v>25</v>
      </c>
      <c r="Z199">
        <v>25</v>
      </c>
      <c r="AA199">
        <v>25</v>
      </c>
      <c r="AB199">
        <v>25</v>
      </c>
      <c r="AC199">
        <v>25</v>
      </c>
      <c r="AD199">
        <v>25</v>
      </c>
      <c r="AE199">
        <v>0</v>
      </c>
      <c r="AF199">
        <v>0</v>
      </c>
    </row>
    <row r="200" spans="1:36" x14ac:dyDescent="0.2">
      <c r="A200" s="398">
        <v>37089.544444444444</v>
      </c>
      <c r="B200" s="399">
        <v>37124</v>
      </c>
      <c r="C200" s="399">
        <v>37104</v>
      </c>
      <c r="D200" s="399">
        <v>37134</v>
      </c>
      <c r="E200" t="s">
        <v>390</v>
      </c>
      <c r="F200">
        <v>687883</v>
      </c>
      <c r="G200">
        <v>1</v>
      </c>
      <c r="H200">
        <v>3595370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50</v>
      </c>
      <c r="P200">
        <v>50</v>
      </c>
      <c r="Q200">
        <v>50</v>
      </c>
      <c r="R200">
        <v>50</v>
      </c>
      <c r="S200">
        <v>50</v>
      </c>
      <c r="T200">
        <v>50</v>
      </c>
      <c r="U200">
        <v>50</v>
      </c>
      <c r="V200">
        <v>50</v>
      </c>
      <c r="W200">
        <v>50</v>
      </c>
      <c r="X200">
        <v>50</v>
      </c>
      <c r="Y200">
        <v>50</v>
      </c>
      <c r="Z200">
        <v>50</v>
      </c>
      <c r="AA200">
        <v>50</v>
      </c>
      <c r="AB200">
        <v>50</v>
      </c>
      <c r="AC200">
        <v>50</v>
      </c>
      <c r="AD200">
        <v>50</v>
      </c>
      <c r="AE200">
        <v>0</v>
      </c>
      <c r="AF200">
        <v>0</v>
      </c>
    </row>
    <row r="201" spans="1:36" x14ac:dyDescent="0.2">
      <c r="A201" s="398">
        <v>37089.544444444444</v>
      </c>
      <c r="B201" s="399">
        <v>37124</v>
      </c>
      <c r="C201" s="399">
        <v>37104</v>
      </c>
      <c r="D201" s="399">
        <v>37134</v>
      </c>
      <c r="E201" t="s">
        <v>390</v>
      </c>
      <c r="F201">
        <v>687884</v>
      </c>
      <c r="G201">
        <v>1</v>
      </c>
      <c r="H201">
        <v>3595371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25</v>
      </c>
      <c r="P201">
        <v>25</v>
      </c>
      <c r="Q201">
        <v>25</v>
      </c>
      <c r="R201">
        <v>25</v>
      </c>
      <c r="S201">
        <v>25</v>
      </c>
      <c r="T201">
        <v>25</v>
      </c>
      <c r="U201">
        <v>25</v>
      </c>
      <c r="V201">
        <v>25</v>
      </c>
      <c r="W201">
        <v>25</v>
      </c>
      <c r="X201">
        <v>25</v>
      </c>
      <c r="Y201">
        <v>25</v>
      </c>
      <c r="Z201">
        <v>25</v>
      </c>
      <c r="AA201">
        <v>25</v>
      </c>
      <c r="AB201">
        <v>25</v>
      </c>
      <c r="AC201">
        <v>25</v>
      </c>
      <c r="AD201">
        <v>25</v>
      </c>
      <c r="AE201">
        <v>0</v>
      </c>
      <c r="AF201">
        <v>0</v>
      </c>
    </row>
    <row r="202" spans="1:36" x14ac:dyDescent="0.2">
      <c r="A202" s="398">
        <v>37089.543749999997</v>
      </c>
      <c r="B202" s="399">
        <v>37124</v>
      </c>
      <c r="C202" s="399">
        <v>37104</v>
      </c>
      <c r="D202" s="399">
        <v>37134</v>
      </c>
      <c r="E202" t="s">
        <v>390</v>
      </c>
      <c r="F202">
        <v>687885</v>
      </c>
      <c r="G202">
        <v>1</v>
      </c>
      <c r="H202">
        <v>3595372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50</v>
      </c>
      <c r="P202">
        <v>50</v>
      </c>
      <c r="Q202">
        <v>50</v>
      </c>
      <c r="R202">
        <v>50</v>
      </c>
      <c r="S202">
        <v>50</v>
      </c>
      <c r="T202">
        <v>50</v>
      </c>
      <c r="U202">
        <v>50</v>
      </c>
      <c r="V202">
        <v>50</v>
      </c>
      <c r="W202">
        <v>50</v>
      </c>
      <c r="X202">
        <v>50</v>
      </c>
      <c r="Y202">
        <v>50</v>
      </c>
      <c r="Z202">
        <v>50</v>
      </c>
      <c r="AA202">
        <v>50</v>
      </c>
      <c r="AB202">
        <v>50</v>
      </c>
      <c r="AC202">
        <v>50</v>
      </c>
      <c r="AD202">
        <v>50</v>
      </c>
      <c r="AE202">
        <v>0</v>
      </c>
      <c r="AF202">
        <v>0</v>
      </c>
      <c r="AH202">
        <v>25</v>
      </c>
      <c r="AJ202">
        <v>-100</v>
      </c>
    </row>
    <row r="203" spans="1:36" x14ac:dyDescent="0.2">
      <c r="A203" s="398">
        <v>37089.350694444445</v>
      </c>
      <c r="B203" s="399">
        <v>37124</v>
      </c>
      <c r="C203" s="399">
        <v>37104</v>
      </c>
      <c r="D203" s="399">
        <v>37134</v>
      </c>
      <c r="E203" t="s">
        <v>390</v>
      </c>
      <c r="F203">
        <v>688971</v>
      </c>
      <c r="G203">
        <v>1</v>
      </c>
      <c r="H203">
        <v>3598049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25</v>
      </c>
      <c r="P203">
        <v>25</v>
      </c>
      <c r="Q203">
        <v>25</v>
      </c>
      <c r="R203">
        <v>25</v>
      </c>
      <c r="S203">
        <v>25</v>
      </c>
      <c r="T203">
        <v>25</v>
      </c>
      <c r="U203">
        <v>25</v>
      </c>
      <c r="V203">
        <v>25</v>
      </c>
      <c r="W203">
        <v>25</v>
      </c>
      <c r="X203">
        <v>25</v>
      </c>
      <c r="Y203">
        <v>25</v>
      </c>
      <c r="Z203">
        <v>25</v>
      </c>
      <c r="AA203">
        <v>25</v>
      </c>
      <c r="AB203">
        <v>25</v>
      </c>
      <c r="AC203">
        <v>25</v>
      </c>
      <c r="AD203">
        <v>25</v>
      </c>
      <c r="AE203">
        <v>0</v>
      </c>
      <c r="AF203">
        <v>0</v>
      </c>
    </row>
    <row r="204" spans="1:36" x14ac:dyDescent="0.2">
      <c r="A204" s="398">
        <v>37089.432638888888</v>
      </c>
      <c r="B204" s="399">
        <v>37124</v>
      </c>
      <c r="C204" s="399">
        <v>37104</v>
      </c>
      <c r="D204" s="399">
        <v>37134</v>
      </c>
      <c r="E204" t="s">
        <v>390</v>
      </c>
      <c r="F204">
        <v>689386</v>
      </c>
      <c r="G204">
        <v>1</v>
      </c>
      <c r="H204">
        <v>3598661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-25</v>
      </c>
      <c r="P204">
        <v>-25</v>
      </c>
      <c r="Q204">
        <v>-25</v>
      </c>
      <c r="R204">
        <v>-25</v>
      </c>
      <c r="S204">
        <v>-25</v>
      </c>
      <c r="T204">
        <v>-25</v>
      </c>
      <c r="U204">
        <v>-25</v>
      </c>
      <c r="V204">
        <v>-25</v>
      </c>
      <c r="W204">
        <v>-25</v>
      </c>
      <c r="X204">
        <v>-25</v>
      </c>
      <c r="Y204">
        <v>-25</v>
      </c>
      <c r="Z204">
        <v>-25</v>
      </c>
      <c r="AA204">
        <v>-25</v>
      </c>
      <c r="AB204">
        <v>-25</v>
      </c>
      <c r="AC204">
        <v>-25</v>
      </c>
      <c r="AD204">
        <v>-25</v>
      </c>
      <c r="AE204">
        <v>0</v>
      </c>
      <c r="AF204">
        <v>0</v>
      </c>
    </row>
    <row r="205" spans="1:36" x14ac:dyDescent="0.2">
      <c r="A205" s="398">
        <v>37089.554861111108</v>
      </c>
      <c r="B205" s="399">
        <v>37124</v>
      </c>
      <c r="C205" s="399">
        <v>37104</v>
      </c>
      <c r="D205" s="399">
        <v>37134</v>
      </c>
      <c r="E205" t="s">
        <v>390</v>
      </c>
      <c r="F205">
        <v>689820</v>
      </c>
      <c r="G205">
        <v>1</v>
      </c>
      <c r="H205">
        <v>3601058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-25</v>
      </c>
      <c r="P205">
        <v>-25</v>
      </c>
      <c r="Q205">
        <v>-25</v>
      </c>
      <c r="R205">
        <v>-25</v>
      </c>
      <c r="S205">
        <v>-25</v>
      </c>
      <c r="T205">
        <v>-25</v>
      </c>
      <c r="U205">
        <v>-25</v>
      </c>
      <c r="V205">
        <v>-25</v>
      </c>
      <c r="W205">
        <v>-25</v>
      </c>
      <c r="X205">
        <v>-25</v>
      </c>
      <c r="Y205">
        <v>-25</v>
      </c>
      <c r="Z205">
        <v>-25</v>
      </c>
      <c r="AA205">
        <v>-25</v>
      </c>
      <c r="AB205">
        <v>-25</v>
      </c>
      <c r="AC205">
        <v>-25</v>
      </c>
      <c r="AD205">
        <v>-25</v>
      </c>
      <c r="AE205">
        <v>0</v>
      </c>
      <c r="AF205">
        <v>0</v>
      </c>
    </row>
    <row r="206" spans="1:36" x14ac:dyDescent="0.2">
      <c r="A206" s="398">
        <v>37097.462500000001</v>
      </c>
      <c r="B206" s="399">
        <v>37124</v>
      </c>
      <c r="C206" s="399">
        <v>37104</v>
      </c>
      <c r="D206" s="399">
        <v>37134</v>
      </c>
      <c r="E206" t="s">
        <v>390</v>
      </c>
      <c r="F206">
        <v>702180</v>
      </c>
      <c r="G206">
        <v>1</v>
      </c>
      <c r="H206">
        <v>3636175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25</v>
      </c>
      <c r="P206">
        <v>25</v>
      </c>
      <c r="Q206">
        <v>25</v>
      </c>
      <c r="R206">
        <v>25</v>
      </c>
      <c r="S206">
        <v>25</v>
      </c>
      <c r="T206">
        <v>25</v>
      </c>
      <c r="U206">
        <v>25</v>
      </c>
      <c r="V206">
        <v>25</v>
      </c>
      <c r="W206">
        <v>25</v>
      </c>
      <c r="X206">
        <v>25</v>
      </c>
      <c r="Y206">
        <v>25</v>
      </c>
      <c r="Z206">
        <v>25</v>
      </c>
      <c r="AA206">
        <v>25</v>
      </c>
      <c r="AB206">
        <v>25</v>
      </c>
      <c r="AC206">
        <v>25</v>
      </c>
      <c r="AD206">
        <v>25</v>
      </c>
      <c r="AE206">
        <v>0</v>
      </c>
      <c r="AF206">
        <v>0</v>
      </c>
    </row>
    <row r="207" spans="1:36" x14ac:dyDescent="0.2">
      <c r="A207" s="398">
        <v>37097.540277777778</v>
      </c>
      <c r="B207" s="399">
        <v>37124</v>
      </c>
      <c r="C207" s="399">
        <v>37104</v>
      </c>
      <c r="D207" s="399">
        <v>37134</v>
      </c>
      <c r="E207" t="s">
        <v>390</v>
      </c>
      <c r="F207">
        <v>702598</v>
      </c>
      <c r="G207">
        <v>1</v>
      </c>
      <c r="H207">
        <v>3636907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25</v>
      </c>
      <c r="P207">
        <v>25</v>
      </c>
      <c r="Q207">
        <v>25</v>
      </c>
      <c r="R207">
        <v>25</v>
      </c>
      <c r="S207">
        <v>25</v>
      </c>
      <c r="T207">
        <v>25</v>
      </c>
      <c r="U207">
        <v>25</v>
      </c>
      <c r="V207">
        <v>25</v>
      </c>
      <c r="W207">
        <v>25</v>
      </c>
      <c r="X207">
        <v>25</v>
      </c>
      <c r="Y207">
        <v>25</v>
      </c>
      <c r="Z207">
        <v>25</v>
      </c>
      <c r="AA207">
        <v>25</v>
      </c>
      <c r="AB207">
        <v>25</v>
      </c>
      <c r="AC207">
        <v>25</v>
      </c>
      <c r="AD207">
        <v>25</v>
      </c>
      <c r="AE207">
        <v>0</v>
      </c>
      <c r="AF207">
        <v>0</v>
      </c>
    </row>
    <row r="208" spans="1:36" x14ac:dyDescent="0.2">
      <c r="A208" s="398">
        <v>37104.375</v>
      </c>
      <c r="B208" s="399">
        <v>37124</v>
      </c>
      <c r="C208" s="399">
        <v>37106</v>
      </c>
      <c r="D208" s="399">
        <v>37134</v>
      </c>
      <c r="E208" t="s">
        <v>390</v>
      </c>
      <c r="F208">
        <v>712880</v>
      </c>
      <c r="G208">
        <v>1</v>
      </c>
      <c r="H208">
        <v>3720031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25</v>
      </c>
      <c r="P208">
        <v>25</v>
      </c>
      <c r="Q208">
        <v>25</v>
      </c>
      <c r="R208">
        <v>25</v>
      </c>
      <c r="S208">
        <v>25</v>
      </c>
      <c r="T208">
        <v>25</v>
      </c>
      <c r="U208">
        <v>25</v>
      </c>
      <c r="V208">
        <v>25</v>
      </c>
      <c r="W208">
        <v>25</v>
      </c>
      <c r="X208">
        <v>25</v>
      </c>
      <c r="Y208">
        <v>25</v>
      </c>
      <c r="Z208">
        <v>25</v>
      </c>
      <c r="AA208">
        <v>25</v>
      </c>
      <c r="AB208">
        <v>25</v>
      </c>
      <c r="AC208">
        <v>25</v>
      </c>
      <c r="AD208">
        <v>25</v>
      </c>
      <c r="AE208">
        <v>0</v>
      </c>
      <c r="AF208">
        <v>0</v>
      </c>
    </row>
    <row r="209" spans="1:32" x14ac:dyDescent="0.2">
      <c r="A209" s="398">
        <v>37104.475694444445</v>
      </c>
      <c r="B209" s="399">
        <v>37124</v>
      </c>
      <c r="C209" s="399">
        <v>37106</v>
      </c>
      <c r="D209" s="399">
        <v>37134</v>
      </c>
      <c r="E209" t="s">
        <v>390</v>
      </c>
      <c r="F209">
        <v>713277</v>
      </c>
      <c r="G209">
        <v>1</v>
      </c>
      <c r="H209">
        <v>3721353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  <c r="X209">
        <v>25</v>
      </c>
      <c r="Y209">
        <v>25</v>
      </c>
      <c r="Z209">
        <v>25</v>
      </c>
      <c r="AA209">
        <v>25</v>
      </c>
      <c r="AB209">
        <v>25</v>
      </c>
      <c r="AC209">
        <v>25</v>
      </c>
      <c r="AD209">
        <v>25</v>
      </c>
      <c r="AE209">
        <v>0</v>
      </c>
      <c r="AF209">
        <v>0</v>
      </c>
    </row>
    <row r="210" spans="1:32" x14ac:dyDescent="0.2">
      <c r="A210" s="398">
        <v>37104.710416666669</v>
      </c>
      <c r="B210" s="399">
        <v>37124</v>
      </c>
      <c r="C210" s="399">
        <v>37106</v>
      </c>
      <c r="D210" s="399">
        <v>37134</v>
      </c>
      <c r="E210" t="s">
        <v>390</v>
      </c>
      <c r="F210">
        <v>713776</v>
      </c>
      <c r="G210">
        <v>1</v>
      </c>
      <c r="H210">
        <v>3722222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  <c r="AB210">
        <v>25</v>
      </c>
      <c r="AC210">
        <v>25</v>
      </c>
      <c r="AD210">
        <v>25</v>
      </c>
      <c r="AE210">
        <v>0</v>
      </c>
      <c r="AF210">
        <v>0</v>
      </c>
    </row>
    <row r="211" spans="1:32" x14ac:dyDescent="0.2">
      <c r="A211" s="398">
        <v>37105.5</v>
      </c>
      <c r="B211" s="399">
        <v>37124</v>
      </c>
      <c r="C211" s="399">
        <v>37109</v>
      </c>
      <c r="D211" s="399">
        <v>37134</v>
      </c>
      <c r="E211" t="s">
        <v>390</v>
      </c>
      <c r="F211">
        <v>715504</v>
      </c>
      <c r="G211">
        <v>1</v>
      </c>
      <c r="H211">
        <v>3727293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-25</v>
      </c>
      <c r="P211">
        <v>-25</v>
      </c>
      <c r="Q211">
        <v>-25</v>
      </c>
      <c r="R211">
        <v>-25</v>
      </c>
      <c r="S211">
        <v>-25</v>
      </c>
      <c r="T211">
        <v>-25</v>
      </c>
      <c r="U211">
        <v>-25</v>
      </c>
      <c r="V211">
        <v>-25</v>
      </c>
      <c r="W211">
        <v>-25</v>
      </c>
      <c r="X211">
        <v>-25</v>
      </c>
      <c r="Y211">
        <v>-25</v>
      </c>
      <c r="Z211">
        <v>-25</v>
      </c>
      <c r="AA211">
        <v>-25</v>
      </c>
      <c r="AB211">
        <v>-25</v>
      </c>
      <c r="AC211">
        <v>-25</v>
      </c>
      <c r="AD211">
        <v>-25</v>
      </c>
      <c r="AE211">
        <v>0</v>
      </c>
      <c r="AF211">
        <v>0</v>
      </c>
    </row>
    <row r="212" spans="1:32" x14ac:dyDescent="0.2">
      <c r="A212" s="398">
        <v>37106.399305555555</v>
      </c>
      <c r="B212" s="399">
        <v>37124</v>
      </c>
      <c r="C212" s="399">
        <v>37109</v>
      </c>
      <c r="D212" s="399">
        <v>37134</v>
      </c>
      <c r="E212" t="s">
        <v>390</v>
      </c>
      <c r="F212">
        <v>716115</v>
      </c>
      <c r="G212">
        <v>1</v>
      </c>
      <c r="H212">
        <v>3730373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-50</v>
      </c>
      <c r="P212">
        <v>-50</v>
      </c>
      <c r="Q212">
        <v>-50</v>
      </c>
      <c r="R212">
        <v>-50</v>
      </c>
      <c r="S212">
        <v>-50</v>
      </c>
      <c r="T212">
        <v>-50</v>
      </c>
      <c r="U212">
        <v>-50</v>
      </c>
      <c r="V212">
        <v>-50</v>
      </c>
      <c r="W212">
        <v>-50</v>
      </c>
      <c r="X212">
        <v>-50</v>
      </c>
      <c r="Y212">
        <v>-50</v>
      </c>
      <c r="Z212">
        <v>-50</v>
      </c>
      <c r="AA212">
        <v>-50</v>
      </c>
      <c r="AB212">
        <v>-50</v>
      </c>
      <c r="AC212">
        <v>-50</v>
      </c>
      <c r="AD212">
        <v>-50</v>
      </c>
      <c r="AE212">
        <v>0</v>
      </c>
      <c r="AF212">
        <v>0</v>
      </c>
    </row>
    <row r="213" spans="1:32" x14ac:dyDescent="0.2">
      <c r="A213" s="398">
        <v>37106.499305555553</v>
      </c>
      <c r="B213" s="399">
        <v>37124</v>
      </c>
      <c r="C213" s="399">
        <v>37110</v>
      </c>
      <c r="D213" s="399">
        <v>37134</v>
      </c>
      <c r="E213" t="s">
        <v>390</v>
      </c>
      <c r="F213">
        <v>717615</v>
      </c>
      <c r="G213">
        <v>1</v>
      </c>
      <c r="H213">
        <v>3734125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-25</v>
      </c>
      <c r="P213">
        <v>-25</v>
      </c>
      <c r="Q213">
        <v>-25</v>
      </c>
      <c r="R213">
        <v>-25</v>
      </c>
      <c r="S213">
        <v>-25</v>
      </c>
      <c r="T213">
        <v>-25</v>
      </c>
      <c r="U213">
        <v>-25</v>
      </c>
      <c r="V213">
        <v>-25</v>
      </c>
      <c r="W213">
        <v>-25</v>
      </c>
      <c r="X213">
        <v>-25</v>
      </c>
      <c r="Y213">
        <v>-25</v>
      </c>
      <c r="Z213">
        <v>-25</v>
      </c>
      <c r="AA213">
        <v>-25</v>
      </c>
      <c r="AB213">
        <v>-25</v>
      </c>
      <c r="AC213">
        <v>-25</v>
      </c>
      <c r="AD213">
        <v>-25</v>
      </c>
      <c r="AE213">
        <v>0</v>
      </c>
      <c r="AF213">
        <v>0</v>
      </c>
    </row>
    <row r="214" spans="1:32" x14ac:dyDescent="0.2">
      <c r="A214" s="398">
        <v>37118.534722222219</v>
      </c>
      <c r="B214" s="399">
        <v>37124</v>
      </c>
      <c r="C214" s="399">
        <v>37120</v>
      </c>
      <c r="D214" s="399">
        <v>37134</v>
      </c>
      <c r="E214" t="s">
        <v>390</v>
      </c>
      <c r="F214">
        <v>732823</v>
      </c>
      <c r="G214">
        <v>1</v>
      </c>
      <c r="H214">
        <v>3821843</v>
      </c>
      <c r="I214">
        <v>-25</v>
      </c>
      <c r="J214">
        <v>-25</v>
      </c>
      <c r="K214">
        <v>-25</v>
      </c>
      <c r="L214">
        <v>-25</v>
      </c>
      <c r="M214">
        <v>-25</v>
      </c>
      <c r="N214">
        <v>-25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s="398">
        <v>37118.536111111112</v>
      </c>
      <c r="B215" s="399">
        <v>37124</v>
      </c>
      <c r="C215" s="399">
        <v>37120</v>
      </c>
      <c r="D215" s="399">
        <v>37134</v>
      </c>
      <c r="E215" t="s">
        <v>390</v>
      </c>
      <c r="F215">
        <v>732828</v>
      </c>
      <c r="G215">
        <v>1</v>
      </c>
      <c r="H215">
        <v>3821860</v>
      </c>
      <c r="I215">
        <v>-25</v>
      </c>
      <c r="J215">
        <v>-25</v>
      </c>
      <c r="K215">
        <v>-25</v>
      </c>
      <c r="L215">
        <v>-25</v>
      </c>
      <c r="M215">
        <v>-25</v>
      </c>
      <c r="N215">
        <v>-25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 s="398">
        <v>37118.545138888891</v>
      </c>
      <c r="B216" s="399">
        <v>37124</v>
      </c>
      <c r="C216" s="399">
        <v>37120</v>
      </c>
      <c r="D216" s="399">
        <v>37134</v>
      </c>
      <c r="E216" t="s">
        <v>390</v>
      </c>
      <c r="F216">
        <v>732916</v>
      </c>
      <c r="G216">
        <v>1</v>
      </c>
      <c r="H216">
        <v>3822009</v>
      </c>
      <c r="I216">
        <v>-25</v>
      </c>
      <c r="J216">
        <v>-25</v>
      </c>
      <c r="K216">
        <v>-25</v>
      </c>
      <c r="L216">
        <v>-25</v>
      </c>
      <c r="M216">
        <v>-25</v>
      </c>
      <c r="N216">
        <v>-25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 s="398">
        <v>37118.574305555558</v>
      </c>
      <c r="B217" s="399">
        <v>37124</v>
      </c>
      <c r="C217" s="399">
        <v>37120</v>
      </c>
      <c r="D217" s="399">
        <v>37134</v>
      </c>
      <c r="E217" t="s">
        <v>390</v>
      </c>
      <c r="F217">
        <v>733089</v>
      </c>
      <c r="G217">
        <v>1</v>
      </c>
      <c r="H217">
        <v>3822329</v>
      </c>
      <c r="I217">
        <v>-25</v>
      </c>
      <c r="J217">
        <v>-25</v>
      </c>
      <c r="K217">
        <v>-25</v>
      </c>
      <c r="L217">
        <v>-25</v>
      </c>
      <c r="M217">
        <v>-25</v>
      </c>
      <c r="N217">
        <v>-25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 s="398">
        <v>36843.406944444447</v>
      </c>
      <c r="B218" s="399">
        <v>37124</v>
      </c>
      <c r="C218" s="399">
        <v>37073</v>
      </c>
      <c r="D218" s="399">
        <v>37164</v>
      </c>
      <c r="E218" t="s">
        <v>390</v>
      </c>
      <c r="F218">
        <v>455164</v>
      </c>
      <c r="G218">
        <v>1</v>
      </c>
      <c r="H218">
        <v>2411350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25</v>
      </c>
      <c r="P218">
        <v>25</v>
      </c>
      <c r="Q218">
        <v>25</v>
      </c>
      <c r="R218">
        <v>25</v>
      </c>
      <c r="S218">
        <v>25</v>
      </c>
      <c r="T218">
        <v>25</v>
      </c>
      <c r="U218">
        <v>25</v>
      </c>
      <c r="V218">
        <v>25</v>
      </c>
      <c r="W218">
        <v>25</v>
      </c>
      <c r="X218">
        <v>25</v>
      </c>
      <c r="Y218">
        <v>25</v>
      </c>
      <c r="Z218">
        <v>25</v>
      </c>
      <c r="AA218">
        <v>25</v>
      </c>
      <c r="AB218">
        <v>25</v>
      </c>
      <c r="AC218">
        <v>25</v>
      </c>
      <c r="AD218">
        <v>25</v>
      </c>
      <c r="AE218">
        <v>0</v>
      </c>
      <c r="AF218">
        <v>0</v>
      </c>
    </row>
    <row r="219" spans="1:32" x14ac:dyDescent="0.2">
      <c r="A219" s="398">
        <v>36844.572916666664</v>
      </c>
      <c r="B219" s="399">
        <v>37124</v>
      </c>
      <c r="C219" s="399">
        <v>37073</v>
      </c>
      <c r="D219" s="399">
        <v>37164</v>
      </c>
      <c r="E219" t="s">
        <v>390</v>
      </c>
      <c r="F219">
        <v>457405</v>
      </c>
      <c r="G219">
        <v>1</v>
      </c>
      <c r="H219">
        <v>2419696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50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50</v>
      </c>
      <c r="V219">
        <v>50</v>
      </c>
      <c r="W219">
        <v>50</v>
      </c>
      <c r="X219">
        <v>50</v>
      </c>
      <c r="Y219">
        <v>50</v>
      </c>
      <c r="Z219">
        <v>50</v>
      </c>
      <c r="AA219">
        <v>50</v>
      </c>
      <c r="AB219">
        <v>50</v>
      </c>
      <c r="AC219">
        <v>50</v>
      </c>
      <c r="AD219">
        <v>50</v>
      </c>
      <c r="AE219">
        <v>0</v>
      </c>
      <c r="AF219">
        <v>0</v>
      </c>
    </row>
    <row r="220" spans="1:32" x14ac:dyDescent="0.2">
      <c r="A220" s="398">
        <v>36844.57708333333</v>
      </c>
      <c r="B220" s="399">
        <v>37124</v>
      </c>
      <c r="C220" s="399">
        <v>37073</v>
      </c>
      <c r="D220" s="399">
        <v>37164</v>
      </c>
      <c r="E220" t="s">
        <v>390</v>
      </c>
      <c r="F220">
        <v>457484</v>
      </c>
      <c r="G220">
        <v>1</v>
      </c>
      <c r="H220">
        <v>2419935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25</v>
      </c>
      <c r="P220">
        <v>25</v>
      </c>
      <c r="Q220">
        <v>25</v>
      </c>
      <c r="R220">
        <v>25</v>
      </c>
      <c r="S220">
        <v>25</v>
      </c>
      <c r="T220">
        <v>25</v>
      </c>
      <c r="U220">
        <v>25</v>
      </c>
      <c r="V220">
        <v>25</v>
      </c>
      <c r="W220">
        <v>25</v>
      </c>
      <c r="X220">
        <v>25</v>
      </c>
      <c r="Y220">
        <v>25</v>
      </c>
      <c r="Z220">
        <v>25</v>
      </c>
      <c r="AA220">
        <v>25</v>
      </c>
      <c r="AB220">
        <v>25</v>
      </c>
      <c r="AC220">
        <v>25</v>
      </c>
      <c r="AD220">
        <v>25</v>
      </c>
      <c r="AE220">
        <v>0</v>
      </c>
      <c r="AF220">
        <v>0</v>
      </c>
    </row>
    <row r="221" spans="1:32" x14ac:dyDescent="0.2">
      <c r="A221" s="398">
        <v>36790.489583333336</v>
      </c>
      <c r="B221" s="399">
        <v>37124</v>
      </c>
      <c r="C221" s="399">
        <v>36983</v>
      </c>
      <c r="D221" s="399">
        <v>37191</v>
      </c>
      <c r="E221" t="s">
        <v>415</v>
      </c>
      <c r="F221">
        <v>388006</v>
      </c>
      <c r="G221">
        <v>1</v>
      </c>
      <c r="H221">
        <v>2191461</v>
      </c>
      <c r="I221">
        <v>-50</v>
      </c>
      <c r="J221">
        <v>-50</v>
      </c>
      <c r="K221">
        <v>-50</v>
      </c>
      <c r="L221">
        <v>-50</v>
      </c>
      <c r="M221">
        <v>-50</v>
      </c>
      <c r="N221">
        <v>-50</v>
      </c>
      <c r="O221">
        <v>-50</v>
      </c>
      <c r="P221">
        <v>-50</v>
      </c>
      <c r="Q221">
        <v>-50</v>
      </c>
      <c r="R221">
        <v>-50</v>
      </c>
      <c r="S221">
        <v>-50</v>
      </c>
      <c r="T221">
        <v>-50</v>
      </c>
      <c r="U221">
        <v>-50</v>
      </c>
      <c r="V221">
        <v>-50</v>
      </c>
      <c r="W221">
        <v>-50</v>
      </c>
      <c r="X221">
        <v>-50</v>
      </c>
      <c r="Y221">
        <v>-50</v>
      </c>
      <c r="Z221">
        <v>-50</v>
      </c>
      <c r="AA221">
        <v>-50</v>
      </c>
      <c r="AB221">
        <v>-50</v>
      </c>
      <c r="AC221">
        <v>-50</v>
      </c>
      <c r="AD221">
        <v>-50</v>
      </c>
      <c r="AE221">
        <v>-50</v>
      </c>
      <c r="AF221">
        <v>-50</v>
      </c>
    </row>
    <row r="222" spans="1:32" x14ac:dyDescent="0.2">
      <c r="A222" s="398">
        <v>36838.572916666664</v>
      </c>
      <c r="B222" s="399">
        <v>37124</v>
      </c>
      <c r="C222" s="399">
        <v>37104</v>
      </c>
      <c r="D222" s="399">
        <v>37134</v>
      </c>
      <c r="E222" t="s">
        <v>415</v>
      </c>
      <c r="F222">
        <v>453324</v>
      </c>
      <c r="G222">
        <v>1</v>
      </c>
      <c r="H222">
        <v>2406569</v>
      </c>
      <c r="I222">
        <v>-50</v>
      </c>
      <c r="J222">
        <v>-50</v>
      </c>
      <c r="K222">
        <v>-50</v>
      </c>
      <c r="L222">
        <v>-50</v>
      </c>
      <c r="M222">
        <v>-50</v>
      </c>
      <c r="N222">
        <v>-50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 s="398">
        <v>36838.572916666664</v>
      </c>
      <c r="B223" s="399">
        <v>37124</v>
      </c>
      <c r="C223" s="399">
        <v>37104</v>
      </c>
      <c r="D223" s="399">
        <v>37134</v>
      </c>
      <c r="E223" t="s">
        <v>415</v>
      </c>
      <c r="F223">
        <v>453324</v>
      </c>
      <c r="G223">
        <v>1</v>
      </c>
      <c r="H223">
        <v>2406567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-25</v>
      </c>
      <c r="P223">
        <v>-25</v>
      </c>
      <c r="Q223">
        <v>-25</v>
      </c>
      <c r="R223">
        <v>-25</v>
      </c>
      <c r="S223">
        <v>-25</v>
      </c>
      <c r="T223">
        <v>-25</v>
      </c>
      <c r="U223">
        <v>-25</v>
      </c>
      <c r="V223">
        <v>-25</v>
      </c>
      <c r="W223">
        <v>-25</v>
      </c>
      <c r="X223">
        <v>-25</v>
      </c>
      <c r="Y223">
        <v>-25</v>
      </c>
      <c r="Z223">
        <v>-25</v>
      </c>
      <c r="AA223">
        <v>-25</v>
      </c>
      <c r="AB223">
        <v>-25</v>
      </c>
      <c r="AC223">
        <v>-25</v>
      </c>
      <c r="AD223">
        <v>-25</v>
      </c>
      <c r="AE223">
        <v>0</v>
      </c>
      <c r="AF223">
        <v>0</v>
      </c>
    </row>
    <row r="224" spans="1:32" x14ac:dyDescent="0.2">
      <c r="A224" s="398">
        <v>36838.572916666664</v>
      </c>
      <c r="B224" s="399">
        <v>37124</v>
      </c>
      <c r="C224" s="399">
        <v>37104</v>
      </c>
      <c r="D224" s="399">
        <v>37134</v>
      </c>
      <c r="E224" t="s">
        <v>415</v>
      </c>
      <c r="F224">
        <v>453324</v>
      </c>
      <c r="G224">
        <v>1</v>
      </c>
      <c r="H224">
        <v>2406570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-50</v>
      </c>
      <c r="AF224">
        <v>-50</v>
      </c>
    </row>
    <row r="225" spans="1:33" x14ac:dyDescent="0.2">
      <c r="A225" s="398">
        <v>37096.678472222222</v>
      </c>
      <c r="B225" s="399">
        <v>37124</v>
      </c>
      <c r="C225" s="399">
        <v>37104</v>
      </c>
      <c r="D225" s="399">
        <v>37134</v>
      </c>
      <c r="E225" t="s">
        <v>416</v>
      </c>
      <c r="F225">
        <v>699819</v>
      </c>
      <c r="G225">
        <v>1</v>
      </c>
      <c r="H225">
        <v>3628849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3" x14ac:dyDescent="0.2">
      <c r="A226" s="398">
        <v>37071.688194444447</v>
      </c>
      <c r="B226" s="399">
        <v>37124</v>
      </c>
      <c r="C226" s="399">
        <v>37073</v>
      </c>
      <c r="D226" s="399">
        <v>37164</v>
      </c>
      <c r="E226" t="s">
        <v>416</v>
      </c>
      <c r="F226">
        <v>486887</v>
      </c>
      <c r="G226">
        <v>1</v>
      </c>
      <c r="H226">
        <v>2536167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</row>
    <row r="227" spans="1:33" x14ac:dyDescent="0.2">
      <c r="A227" s="398">
        <v>37096.678472222222</v>
      </c>
      <c r="B227" s="399">
        <v>37124</v>
      </c>
      <c r="C227" s="399">
        <v>37104</v>
      </c>
      <c r="D227" s="399">
        <v>37134</v>
      </c>
      <c r="E227" t="s">
        <v>416</v>
      </c>
      <c r="F227">
        <v>699819</v>
      </c>
      <c r="G227">
        <v>1</v>
      </c>
      <c r="H227">
        <v>3628850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</v>
      </c>
      <c r="AF227">
        <v>4</v>
      </c>
    </row>
    <row r="228" spans="1:33" x14ac:dyDescent="0.2">
      <c r="A228" s="398">
        <v>36873.675694444442</v>
      </c>
      <c r="B228" s="399">
        <v>37124</v>
      </c>
      <c r="C228" s="399">
        <v>36983</v>
      </c>
      <c r="D228" s="399">
        <v>37191</v>
      </c>
      <c r="E228" t="s">
        <v>416</v>
      </c>
      <c r="F228">
        <v>464352</v>
      </c>
      <c r="G228">
        <v>1</v>
      </c>
      <c r="H228">
        <v>2448173</v>
      </c>
      <c r="I228">
        <v>-10</v>
      </c>
      <c r="J228">
        <v>-10</v>
      </c>
      <c r="K228">
        <v>-10</v>
      </c>
      <c r="L228">
        <v>-10</v>
      </c>
      <c r="M228">
        <v>-10</v>
      </c>
      <c r="N228">
        <v>-10</v>
      </c>
      <c r="O228">
        <v>-10</v>
      </c>
      <c r="P228">
        <v>-10</v>
      </c>
      <c r="Q228">
        <v>-10</v>
      </c>
      <c r="R228">
        <v>-10</v>
      </c>
      <c r="S228">
        <v>-10</v>
      </c>
      <c r="T228">
        <v>-10</v>
      </c>
      <c r="U228">
        <v>-10</v>
      </c>
      <c r="V228">
        <v>-10</v>
      </c>
      <c r="W228">
        <v>-10</v>
      </c>
      <c r="X228">
        <v>-10</v>
      </c>
      <c r="Y228">
        <v>-10</v>
      </c>
      <c r="Z228">
        <v>-10</v>
      </c>
      <c r="AA228">
        <v>-10</v>
      </c>
      <c r="AB228">
        <v>-10</v>
      </c>
      <c r="AC228">
        <v>-10</v>
      </c>
      <c r="AD228">
        <v>-10</v>
      </c>
      <c r="AE228">
        <v>-10</v>
      </c>
      <c r="AF228">
        <v>-10</v>
      </c>
    </row>
    <row r="229" spans="1:33" x14ac:dyDescent="0.2">
      <c r="A229" s="398">
        <v>37097.418749999997</v>
      </c>
      <c r="B229" s="399">
        <v>37124</v>
      </c>
      <c r="C229" s="399">
        <v>37104</v>
      </c>
      <c r="D229" s="399">
        <v>37134</v>
      </c>
      <c r="E229" t="s">
        <v>417</v>
      </c>
      <c r="F229">
        <v>668083</v>
      </c>
      <c r="G229">
        <v>1</v>
      </c>
      <c r="H229">
        <v>3527638</v>
      </c>
      <c r="I229">
        <v>25</v>
      </c>
      <c r="J229">
        <v>25</v>
      </c>
      <c r="K229">
        <v>25</v>
      </c>
      <c r="L229">
        <v>25</v>
      </c>
      <c r="M229">
        <v>25</v>
      </c>
      <c r="N229">
        <v>25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3" x14ac:dyDescent="0.2">
      <c r="A230" s="398">
        <v>37054.704861111109</v>
      </c>
      <c r="B230" s="399">
        <v>37124</v>
      </c>
      <c r="C230" s="399">
        <v>37104</v>
      </c>
      <c r="D230" s="399">
        <v>37134</v>
      </c>
      <c r="E230" t="s">
        <v>417</v>
      </c>
      <c r="F230">
        <v>641368</v>
      </c>
      <c r="G230">
        <v>1</v>
      </c>
      <c r="H230">
        <v>3446952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-25</v>
      </c>
      <c r="P230">
        <v>-25</v>
      </c>
      <c r="Q230">
        <v>-25</v>
      </c>
      <c r="R230">
        <v>-25</v>
      </c>
      <c r="S230">
        <v>-25</v>
      </c>
      <c r="T230">
        <v>-25</v>
      </c>
      <c r="U230">
        <v>-25</v>
      </c>
      <c r="V230">
        <v>-25</v>
      </c>
      <c r="W230">
        <v>-25</v>
      </c>
      <c r="X230">
        <v>-25</v>
      </c>
      <c r="Y230">
        <v>-25</v>
      </c>
      <c r="Z230">
        <v>-25</v>
      </c>
      <c r="AA230">
        <v>-25</v>
      </c>
      <c r="AB230">
        <v>-25</v>
      </c>
      <c r="AC230">
        <v>-25</v>
      </c>
      <c r="AD230">
        <v>-25</v>
      </c>
      <c r="AE230">
        <v>0</v>
      </c>
      <c r="AF230">
        <v>0</v>
      </c>
    </row>
    <row r="231" spans="1:33" x14ac:dyDescent="0.2">
      <c r="A231" s="398">
        <v>37074.727083333331</v>
      </c>
      <c r="B231" s="399">
        <v>37124</v>
      </c>
      <c r="C231" s="399">
        <v>37104</v>
      </c>
      <c r="D231" s="399">
        <v>37134</v>
      </c>
      <c r="E231" t="s">
        <v>417</v>
      </c>
      <c r="F231">
        <v>658172</v>
      </c>
      <c r="G231">
        <v>1</v>
      </c>
      <c r="H231">
        <v>3492825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25</v>
      </c>
      <c r="AF231">
        <v>25</v>
      </c>
    </row>
    <row r="232" spans="1:33" x14ac:dyDescent="0.2">
      <c r="A232" s="398">
        <v>37097.418749999997</v>
      </c>
      <c r="B232" s="399">
        <v>37124</v>
      </c>
      <c r="C232" s="399">
        <v>37104</v>
      </c>
      <c r="D232" s="399">
        <v>37134</v>
      </c>
      <c r="E232" t="s">
        <v>417</v>
      </c>
      <c r="F232">
        <v>668083</v>
      </c>
      <c r="G232">
        <v>1</v>
      </c>
      <c r="H232">
        <v>3527639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25</v>
      </c>
      <c r="AF232">
        <v>25</v>
      </c>
    </row>
    <row r="233" spans="1:33" x14ac:dyDescent="0.2">
      <c r="A233" s="398">
        <v>36962.654166666667</v>
      </c>
      <c r="B233" s="399">
        <v>37124</v>
      </c>
      <c r="C233" s="399">
        <v>37073</v>
      </c>
      <c r="D233" s="399">
        <v>37164</v>
      </c>
      <c r="E233" t="s">
        <v>417</v>
      </c>
      <c r="F233">
        <v>395845</v>
      </c>
      <c r="G233">
        <v>1</v>
      </c>
      <c r="H233">
        <v>2215829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-50</v>
      </c>
      <c r="P233">
        <v>-50</v>
      </c>
      <c r="Q233">
        <v>-50</v>
      </c>
      <c r="R233">
        <v>-50</v>
      </c>
      <c r="S233">
        <v>-50</v>
      </c>
      <c r="T233">
        <v>-50</v>
      </c>
      <c r="U233">
        <v>-50</v>
      </c>
      <c r="V233">
        <v>-50</v>
      </c>
      <c r="W233">
        <v>-50</v>
      </c>
      <c r="X233">
        <v>-50</v>
      </c>
      <c r="Y233">
        <v>-50</v>
      </c>
      <c r="Z233">
        <v>-50</v>
      </c>
      <c r="AA233">
        <v>-50</v>
      </c>
      <c r="AB233">
        <v>-50</v>
      </c>
      <c r="AC233">
        <v>-50</v>
      </c>
      <c r="AD233">
        <v>-50</v>
      </c>
      <c r="AE233">
        <v>0</v>
      </c>
      <c r="AF233">
        <v>0</v>
      </c>
    </row>
    <row r="234" spans="1:33" x14ac:dyDescent="0.2">
      <c r="A234" s="398">
        <v>36962.654166666667</v>
      </c>
      <c r="B234" s="399">
        <v>37124</v>
      </c>
      <c r="C234" s="399">
        <v>37073</v>
      </c>
      <c r="D234" s="399">
        <v>37164</v>
      </c>
      <c r="E234" t="s">
        <v>417</v>
      </c>
      <c r="F234">
        <v>395847</v>
      </c>
      <c r="G234">
        <v>1</v>
      </c>
      <c r="H234">
        <v>2215839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25</v>
      </c>
      <c r="X234">
        <v>25</v>
      </c>
      <c r="Y234">
        <v>25</v>
      </c>
      <c r="Z234">
        <v>25</v>
      </c>
      <c r="AA234">
        <v>25</v>
      </c>
      <c r="AB234">
        <v>25</v>
      </c>
      <c r="AC234">
        <v>25</v>
      </c>
      <c r="AD234">
        <v>25</v>
      </c>
      <c r="AE234">
        <v>0</v>
      </c>
      <c r="AF234">
        <v>0</v>
      </c>
      <c r="AG234">
        <v>99.75</v>
      </c>
    </row>
    <row r="235" spans="1:33" x14ac:dyDescent="0.2">
      <c r="A235" s="398">
        <v>37028.589583333334</v>
      </c>
      <c r="B235" s="399">
        <v>37124</v>
      </c>
      <c r="C235" s="399">
        <v>37073</v>
      </c>
      <c r="D235" s="399">
        <v>37164</v>
      </c>
      <c r="E235" t="s">
        <v>417</v>
      </c>
      <c r="F235">
        <v>613100</v>
      </c>
      <c r="G235">
        <v>1</v>
      </c>
      <c r="H235">
        <v>3314232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-25</v>
      </c>
      <c r="P235">
        <v>-25</v>
      </c>
      <c r="Q235">
        <v>-25</v>
      </c>
      <c r="R235">
        <v>-25</v>
      </c>
      <c r="S235">
        <v>-25</v>
      </c>
      <c r="T235">
        <v>-25</v>
      </c>
      <c r="U235">
        <v>-25</v>
      </c>
      <c r="V235">
        <v>-25</v>
      </c>
      <c r="W235">
        <v>-25</v>
      </c>
      <c r="X235">
        <v>-25</v>
      </c>
      <c r="Y235">
        <v>-25</v>
      </c>
      <c r="Z235">
        <v>-25</v>
      </c>
      <c r="AA235">
        <v>-25</v>
      </c>
      <c r="AB235">
        <v>-25</v>
      </c>
      <c r="AC235">
        <v>-25</v>
      </c>
      <c r="AD235">
        <v>-25</v>
      </c>
      <c r="AE235">
        <v>0</v>
      </c>
      <c r="AF235">
        <v>0</v>
      </c>
    </row>
    <row r="236" spans="1:33" x14ac:dyDescent="0.2">
      <c r="A236" s="398">
        <v>37029.508333333331</v>
      </c>
      <c r="B236" s="399">
        <v>37124</v>
      </c>
      <c r="C236" s="399">
        <v>37073</v>
      </c>
      <c r="D236" s="399">
        <v>37164</v>
      </c>
      <c r="E236" t="s">
        <v>417</v>
      </c>
      <c r="F236">
        <v>614693</v>
      </c>
      <c r="G236">
        <v>1</v>
      </c>
      <c r="H236">
        <v>3364853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-75</v>
      </c>
      <c r="AF236">
        <v>-75</v>
      </c>
    </row>
    <row r="237" spans="1:33" x14ac:dyDescent="0.2">
      <c r="A237" s="398">
        <v>37063.396527777775</v>
      </c>
      <c r="B237" s="399">
        <v>37124</v>
      </c>
      <c r="C237" s="399">
        <v>37104</v>
      </c>
      <c r="D237" s="399">
        <v>37134</v>
      </c>
      <c r="E237" t="s">
        <v>417</v>
      </c>
      <c r="F237">
        <v>645497</v>
      </c>
      <c r="G237">
        <v>1</v>
      </c>
      <c r="H237">
        <v>3456093</v>
      </c>
      <c r="I237">
        <v>25</v>
      </c>
      <c r="J237">
        <v>25</v>
      </c>
      <c r="K237">
        <v>25</v>
      </c>
      <c r="L237">
        <v>25</v>
      </c>
      <c r="M237">
        <v>25</v>
      </c>
      <c r="N237">
        <v>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3" x14ac:dyDescent="0.2">
      <c r="A238" s="398">
        <v>37063.395138888889</v>
      </c>
      <c r="B238" s="399">
        <v>37124</v>
      </c>
      <c r="C238" s="399">
        <v>37104</v>
      </c>
      <c r="D238" s="399">
        <v>37134</v>
      </c>
      <c r="E238" t="s">
        <v>417</v>
      </c>
      <c r="F238">
        <v>645978</v>
      </c>
      <c r="G238">
        <v>1</v>
      </c>
      <c r="H238">
        <v>3457348</v>
      </c>
      <c r="I238">
        <v>25</v>
      </c>
      <c r="J238">
        <v>25</v>
      </c>
      <c r="K238">
        <v>25</v>
      </c>
      <c r="L238">
        <v>25</v>
      </c>
      <c r="M238">
        <v>25</v>
      </c>
      <c r="N238">
        <v>25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3" x14ac:dyDescent="0.2">
      <c r="A239" s="398">
        <v>37062.38958333333</v>
      </c>
      <c r="B239" s="399">
        <v>37124</v>
      </c>
      <c r="C239" s="399">
        <v>37104</v>
      </c>
      <c r="D239" s="399">
        <v>37134</v>
      </c>
      <c r="E239" t="s">
        <v>417</v>
      </c>
      <c r="F239">
        <v>647985</v>
      </c>
      <c r="G239">
        <v>1</v>
      </c>
      <c r="H239">
        <v>3464820</v>
      </c>
      <c r="I239">
        <v>25</v>
      </c>
      <c r="J239">
        <v>25</v>
      </c>
      <c r="K239">
        <v>25</v>
      </c>
      <c r="L239">
        <v>25</v>
      </c>
      <c r="M239">
        <v>25</v>
      </c>
      <c r="N239">
        <v>25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3" x14ac:dyDescent="0.2">
      <c r="A240" s="398">
        <v>37074.727083333331</v>
      </c>
      <c r="B240" s="399">
        <v>37124</v>
      </c>
      <c r="C240" s="399">
        <v>37104</v>
      </c>
      <c r="D240" s="399">
        <v>37134</v>
      </c>
      <c r="E240" t="s">
        <v>417</v>
      </c>
      <c r="F240">
        <v>658172</v>
      </c>
      <c r="G240">
        <v>1</v>
      </c>
      <c r="H240">
        <v>3492824</v>
      </c>
      <c r="I240">
        <v>25</v>
      </c>
      <c r="J240">
        <v>25</v>
      </c>
      <c r="K240">
        <v>25</v>
      </c>
      <c r="L240">
        <v>25</v>
      </c>
      <c r="M240">
        <v>25</v>
      </c>
      <c r="N240">
        <v>25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 s="398">
        <v>37085.655555555553</v>
      </c>
      <c r="B241" s="399">
        <v>37124</v>
      </c>
      <c r="C241" s="399">
        <v>37104</v>
      </c>
      <c r="D241" s="399">
        <v>37134</v>
      </c>
      <c r="E241" t="s">
        <v>417</v>
      </c>
      <c r="F241">
        <v>681772</v>
      </c>
      <c r="G241">
        <v>1</v>
      </c>
      <c r="H241">
        <v>3577279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-25</v>
      </c>
      <c r="P241">
        <v>-25</v>
      </c>
      <c r="Q241">
        <v>-25</v>
      </c>
      <c r="R241">
        <v>-25</v>
      </c>
      <c r="S241">
        <v>-25</v>
      </c>
      <c r="T241">
        <v>-25</v>
      </c>
      <c r="U241">
        <v>-25</v>
      </c>
      <c r="V241">
        <v>-25</v>
      </c>
      <c r="W241">
        <v>-25</v>
      </c>
      <c r="X241">
        <v>-25</v>
      </c>
      <c r="Y241">
        <v>-25</v>
      </c>
      <c r="Z241">
        <v>-25</v>
      </c>
      <c r="AA241">
        <v>-25</v>
      </c>
      <c r="AB241">
        <v>-25</v>
      </c>
      <c r="AC241">
        <v>-25</v>
      </c>
      <c r="AD241">
        <v>-25</v>
      </c>
      <c r="AE241">
        <v>0</v>
      </c>
      <c r="AF241">
        <v>0</v>
      </c>
    </row>
    <row r="242" spans="1:32" x14ac:dyDescent="0.2">
      <c r="A242" s="398">
        <v>37063.396527777775</v>
      </c>
      <c r="B242" s="399">
        <v>37124</v>
      </c>
      <c r="C242" s="399">
        <v>37104</v>
      </c>
      <c r="D242" s="399">
        <v>37134</v>
      </c>
      <c r="E242" t="s">
        <v>417</v>
      </c>
      <c r="F242">
        <v>645497</v>
      </c>
      <c r="G242">
        <v>1</v>
      </c>
      <c r="H242">
        <v>3456094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25</v>
      </c>
      <c r="AF242">
        <v>25</v>
      </c>
    </row>
    <row r="243" spans="1:32" x14ac:dyDescent="0.2">
      <c r="A243" s="398">
        <v>37063.395138888889</v>
      </c>
      <c r="B243" s="399">
        <v>37124</v>
      </c>
      <c r="C243" s="399">
        <v>37104</v>
      </c>
      <c r="D243" s="399">
        <v>37134</v>
      </c>
      <c r="E243" t="s">
        <v>417</v>
      </c>
      <c r="F243">
        <v>645978</v>
      </c>
      <c r="G243">
        <v>1</v>
      </c>
      <c r="H243">
        <v>3457349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25</v>
      </c>
      <c r="AF243">
        <v>25</v>
      </c>
    </row>
    <row r="244" spans="1:32" x14ac:dyDescent="0.2">
      <c r="A244" s="398">
        <v>37062.38958333333</v>
      </c>
      <c r="B244" s="399">
        <v>37124</v>
      </c>
      <c r="C244" s="399">
        <v>37104</v>
      </c>
      <c r="D244" s="399">
        <v>37134</v>
      </c>
      <c r="E244" t="s">
        <v>417</v>
      </c>
      <c r="F244">
        <v>647985</v>
      </c>
      <c r="G244">
        <v>1</v>
      </c>
      <c r="H244">
        <v>3464821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25</v>
      </c>
      <c r="AF244">
        <v>25</v>
      </c>
    </row>
    <row r="245" spans="1:32" x14ac:dyDescent="0.2">
      <c r="A245" s="398">
        <v>37029.508333333331</v>
      </c>
      <c r="B245" s="399">
        <v>37124</v>
      </c>
      <c r="C245" s="399">
        <v>37073</v>
      </c>
      <c r="D245" s="399">
        <v>37164</v>
      </c>
      <c r="E245" t="s">
        <v>417</v>
      </c>
      <c r="F245">
        <v>614693</v>
      </c>
      <c r="G245">
        <v>1</v>
      </c>
      <c r="H245">
        <v>3364852</v>
      </c>
      <c r="I245">
        <v>-75</v>
      </c>
      <c r="J245">
        <v>-75</v>
      </c>
      <c r="K245">
        <v>-75</v>
      </c>
      <c r="L245">
        <v>-75</v>
      </c>
      <c r="M245">
        <v>-75</v>
      </c>
      <c r="N245">
        <v>-75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 s="398">
        <v>36962.654166666667</v>
      </c>
      <c r="B246" s="399">
        <v>37124</v>
      </c>
      <c r="C246" s="399">
        <v>37073</v>
      </c>
      <c r="D246" s="399">
        <v>37164</v>
      </c>
      <c r="E246" t="s">
        <v>417</v>
      </c>
      <c r="F246">
        <v>417250</v>
      </c>
      <c r="G246">
        <v>1</v>
      </c>
      <c r="H246">
        <v>2289648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-50</v>
      </c>
      <c r="P246">
        <v>-50</v>
      </c>
      <c r="Q246">
        <v>-50</v>
      </c>
      <c r="R246">
        <v>-50</v>
      </c>
      <c r="S246">
        <v>-50</v>
      </c>
      <c r="T246">
        <v>-50</v>
      </c>
      <c r="U246">
        <v>-50</v>
      </c>
      <c r="V246">
        <v>-50</v>
      </c>
      <c r="W246">
        <v>-50</v>
      </c>
      <c r="X246">
        <v>-50</v>
      </c>
      <c r="Y246">
        <v>-50</v>
      </c>
      <c r="Z246">
        <v>-50</v>
      </c>
      <c r="AA246">
        <v>-50</v>
      </c>
      <c r="AB246">
        <v>-50</v>
      </c>
      <c r="AC246">
        <v>-50</v>
      </c>
      <c r="AD246">
        <v>-50</v>
      </c>
      <c r="AE246">
        <v>0</v>
      </c>
      <c r="AF246">
        <v>0</v>
      </c>
    </row>
    <row r="247" spans="1:32" x14ac:dyDescent="0.2">
      <c r="A247" s="398">
        <v>36999.658333333333</v>
      </c>
      <c r="B247" s="399">
        <v>37124</v>
      </c>
      <c r="C247" s="399">
        <v>37073</v>
      </c>
      <c r="D247" s="399">
        <v>37164</v>
      </c>
      <c r="E247" t="s">
        <v>417</v>
      </c>
      <c r="F247">
        <v>453152</v>
      </c>
      <c r="G247">
        <v>1</v>
      </c>
      <c r="H247">
        <v>2405910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-25</v>
      </c>
      <c r="P247">
        <v>-25</v>
      </c>
      <c r="Q247">
        <v>-25</v>
      </c>
      <c r="R247">
        <v>-25</v>
      </c>
      <c r="S247">
        <v>-25</v>
      </c>
      <c r="T247">
        <v>-25</v>
      </c>
      <c r="U247">
        <v>-25</v>
      </c>
      <c r="V247">
        <v>-25</v>
      </c>
      <c r="W247">
        <v>-25</v>
      </c>
      <c r="X247">
        <v>-25</v>
      </c>
      <c r="Y247">
        <v>-25</v>
      </c>
      <c r="Z247">
        <v>-25</v>
      </c>
      <c r="AA247">
        <v>-25</v>
      </c>
      <c r="AB247">
        <v>-25</v>
      </c>
      <c r="AC247">
        <v>-25</v>
      </c>
      <c r="AD247">
        <v>-25</v>
      </c>
      <c r="AE247">
        <v>0</v>
      </c>
      <c r="AF247">
        <v>0</v>
      </c>
    </row>
    <row r="248" spans="1:32" x14ac:dyDescent="0.2">
      <c r="A248" s="398">
        <v>36999.658333333333</v>
      </c>
      <c r="B248" s="399">
        <v>37124</v>
      </c>
      <c r="C248" s="399">
        <v>37073</v>
      </c>
      <c r="D248" s="399">
        <v>37164</v>
      </c>
      <c r="E248" t="s">
        <v>417</v>
      </c>
      <c r="F248">
        <v>453175</v>
      </c>
      <c r="G248">
        <v>1</v>
      </c>
      <c r="H248">
        <v>2406035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-100</v>
      </c>
      <c r="P248">
        <v>-100</v>
      </c>
      <c r="Q248">
        <v>-100</v>
      </c>
      <c r="R248">
        <v>-100</v>
      </c>
      <c r="S248">
        <v>-100</v>
      </c>
      <c r="T248">
        <v>-100</v>
      </c>
      <c r="U248">
        <v>-100</v>
      </c>
      <c r="V248">
        <v>-100</v>
      </c>
      <c r="W248">
        <v>-100</v>
      </c>
      <c r="X248">
        <v>-100</v>
      </c>
      <c r="Y248">
        <v>-100</v>
      </c>
      <c r="Z248">
        <v>-100</v>
      </c>
      <c r="AA248">
        <v>-100</v>
      </c>
      <c r="AB248">
        <v>-100</v>
      </c>
      <c r="AC248">
        <v>-100</v>
      </c>
      <c r="AD248">
        <v>-100</v>
      </c>
      <c r="AE248">
        <v>0</v>
      </c>
      <c r="AF248">
        <v>0</v>
      </c>
    </row>
    <row r="249" spans="1:32" x14ac:dyDescent="0.2">
      <c r="A249" s="398">
        <v>36999.65902777778</v>
      </c>
      <c r="B249" s="399">
        <v>37124</v>
      </c>
      <c r="C249" s="399">
        <v>37073</v>
      </c>
      <c r="D249" s="399">
        <v>37164</v>
      </c>
      <c r="E249" t="s">
        <v>417</v>
      </c>
      <c r="F249">
        <v>471888</v>
      </c>
      <c r="G249">
        <v>1</v>
      </c>
      <c r="H249">
        <v>2472261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125</v>
      </c>
      <c r="P249">
        <v>125</v>
      </c>
      <c r="Q249">
        <v>125</v>
      </c>
      <c r="R249">
        <v>125</v>
      </c>
      <c r="S249">
        <v>125</v>
      </c>
      <c r="T249">
        <v>125</v>
      </c>
      <c r="U249">
        <v>125</v>
      </c>
      <c r="V249">
        <v>125</v>
      </c>
      <c r="W249">
        <v>125</v>
      </c>
      <c r="X249">
        <v>125</v>
      </c>
      <c r="Y249">
        <v>125</v>
      </c>
      <c r="Z249">
        <v>125</v>
      </c>
      <c r="AA249">
        <v>125</v>
      </c>
      <c r="AB249">
        <v>125</v>
      </c>
      <c r="AC249">
        <v>125</v>
      </c>
      <c r="AD249">
        <v>125</v>
      </c>
      <c r="AE249">
        <v>0</v>
      </c>
      <c r="AF249">
        <v>0</v>
      </c>
    </row>
    <row r="250" spans="1:32" x14ac:dyDescent="0.2">
      <c r="A250" s="398">
        <v>37064.741666666669</v>
      </c>
      <c r="B250" s="399">
        <v>37124</v>
      </c>
      <c r="C250" s="399">
        <v>37104</v>
      </c>
      <c r="D250" s="399">
        <v>37134</v>
      </c>
      <c r="E250" t="s">
        <v>417</v>
      </c>
      <c r="F250">
        <v>653458</v>
      </c>
      <c r="G250">
        <v>1</v>
      </c>
      <c r="H250">
        <v>3478036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  <c r="U250">
        <v>25</v>
      </c>
      <c r="V250">
        <v>25</v>
      </c>
      <c r="W250">
        <v>25</v>
      </c>
      <c r="X250">
        <v>25</v>
      </c>
      <c r="Y250">
        <v>25</v>
      </c>
      <c r="Z250">
        <v>25</v>
      </c>
      <c r="AA250">
        <v>25</v>
      </c>
      <c r="AB250">
        <v>25</v>
      </c>
      <c r="AC250">
        <v>25</v>
      </c>
      <c r="AD250">
        <v>25</v>
      </c>
      <c r="AE250">
        <v>0</v>
      </c>
      <c r="AF250">
        <v>0</v>
      </c>
    </row>
    <row r="251" spans="1:32" x14ac:dyDescent="0.2">
      <c r="A251" s="398">
        <v>37091.372916666667</v>
      </c>
      <c r="B251" s="399">
        <v>37124</v>
      </c>
      <c r="C251" s="399">
        <v>37104</v>
      </c>
      <c r="D251" s="399">
        <v>37134</v>
      </c>
      <c r="E251" t="s">
        <v>391</v>
      </c>
      <c r="F251">
        <v>693765</v>
      </c>
      <c r="G251">
        <v>1</v>
      </c>
      <c r="H251">
        <v>3609523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  <c r="U251">
        <v>25</v>
      </c>
      <c r="V251">
        <v>25</v>
      </c>
      <c r="W251">
        <v>25</v>
      </c>
      <c r="X251">
        <v>25</v>
      </c>
      <c r="Y251">
        <v>25</v>
      </c>
      <c r="Z251">
        <v>25</v>
      </c>
      <c r="AA251">
        <v>25</v>
      </c>
      <c r="AB251">
        <v>25</v>
      </c>
      <c r="AC251">
        <v>25</v>
      </c>
      <c r="AD251">
        <v>25</v>
      </c>
      <c r="AE251">
        <v>0</v>
      </c>
      <c r="AF251">
        <v>0</v>
      </c>
    </row>
    <row r="252" spans="1:32" x14ac:dyDescent="0.2">
      <c r="A252" s="398">
        <v>37103.394444444442</v>
      </c>
      <c r="B252" s="399">
        <v>37124</v>
      </c>
      <c r="C252" s="399">
        <v>37104</v>
      </c>
      <c r="D252" s="399">
        <v>37134</v>
      </c>
      <c r="E252" t="s">
        <v>391</v>
      </c>
      <c r="F252">
        <v>709323</v>
      </c>
      <c r="G252">
        <v>1</v>
      </c>
      <c r="H252">
        <v>3706564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-25</v>
      </c>
      <c r="P252">
        <v>-25</v>
      </c>
      <c r="Q252">
        <v>-25</v>
      </c>
      <c r="R252">
        <v>-25</v>
      </c>
      <c r="S252">
        <v>-25</v>
      </c>
      <c r="T252">
        <v>-25</v>
      </c>
      <c r="U252">
        <v>-25</v>
      </c>
      <c r="V252">
        <v>-25</v>
      </c>
      <c r="W252">
        <v>-25</v>
      </c>
      <c r="X252">
        <v>-25</v>
      </c>
      <c r="Y252">
        <v>-25</v>
      </c>
      <c r="Z252">
        <v>-25</v>
      </c>
      <c r="AA252">
        <v>-25</v>
      </c>
      <c r="AB252">
        <v>-25</v>
      </c>
      <c r="AC252">
        <v>-25</v>
      </c>
      <c r="AD252">
        <v>-25</v>
      </c>
      <c r="AE252">
        <v>0</v>
      </c>
      <c r="AF252">
        <v>0</v>
      </c>
    </row>
    <row r="253" spans="1:32" x14ac:dyDescent="0.2">
      <c r="A253" s="398">
        <v>37049.368055555555</v>
      </c>
      <c r="B253" s="399">
        <v>37124</v>
      </c>
      <c r="C253" s="399">
        <v>37104</v>
      </c>
      <c r="D253" s="399">
        <v>37134</v>
      </c>
      <c r="E253" t="s">
        <v>391</v>
      </c>
      <c r="F253">
        <v>636893</v>
      </c>
      <c r="G253">
        <v>1</v>
      </c>
      <c r="H253">
        <v>3436953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-25</v>
      </c>
      <c r="P253">
        <v>-25</v>
      </c>
      <c r="Q253">
        <v>-25</v>
      </c>
      <c r="R253">
        <v>-25</v>
      </c>
      <c r="S253">
        <v>-25</v>
      </c>
      <c r="T253">
        <v>-25</v>
      </c>
      <c r="U253">
        <v>-25</v>
      </c>
      <c r="V253">
        <v>-25</v>
      </c>
      <c r="W253">
        <v>-25</v>
      </c>
      <c r="X253">
        <v>-25</v>
      </c>
      <c r="Y253">
        <v>-25</v>
      </c>
      <c r="Z253">
        <v>-25</v>
      </c>
      <c r="AA253">
        <v>-25</v>
      </c>
      <c r="AB253">
        <v>-25</v>
      </c>
      <c r="AC253">
        <v>-25</v>
      </c>
      <c r="AD253">
        <v>-25</v>
      </c>
      <c r="AE253">
        <v>0</v>
      </c>
      <c r="AF253">
        <v>0</v>
      </c>
    </row>
    <row r="254" spans="1:32" x14ac:dyDescent="0.2">
      <c r="A254" s="398">
        <v>37075.356944444444</v>
      </c>
      <c r="B254" s="399">
        <v>37124</v>
      </c>
      <c r="C254" s="399">
        <v>37104</v>
      </c>
      <c r="D254" s="399">
        <v>37134</v>
      </c>
      <c r="E254" t="s">
        <v>391</v>
      </c>
      <c r="F254">
        <v>672191</v>
      </c>
      <c r="G254">
        <v>1</v>
      </c>
      <c r="H254">
        <v>3544676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-25</v>
      </c>
      <c r="P254">
        <v>-25</v>
      </c>
      <c r="Q254">
        <v>-25</v>
      </c>
      <c r="R254">
        <v>-25</v>
      </c>
      <c r="S254">
        <v>-25</v>
      </c>
      <c r="T254">
        <v>-25</v>
      </c>
      <c r="U254">
        <v>-25</v>
      </c>
      <c r="V254">
        <v>-25</v>
      </c>
      <c r="W254">
        <v>-25</v>
      </c>
      <c r="X254">
        <v>-25</v>
      </c>
      <c r="Y254">
        <v>-25</v>
      </c>
      <c r="Z254">
        <v>-25</v>
      </c>
      <c r="AA254">
        <v>-25</v>
      </c>
      <c r="AB254">
        <v>-25</v>
      </c>
      <c r="AC254">
        <v>-25</v>
      </c>
      <c r="AD254">
        <v>-25</v>
      </c>
      <c r="AE254">
        <v>0</v>
      </c>
      <c r="AF254">
        <v>0</v>
      </c>
    </row>
    <row r="255" spans="1:32" x14ac:dyDescent="0.2">
      <c r="A255" s="398">
        <v>37075.598611111112</v>
      </c>
      <c r="B255" s="399">
        <v>37124</v>
      </c>
      <c r="C255" s="399">
        <v>37104</v>
      </c>
      <c r="D255" s="399">
        <v>37134</v>
      </c>
      <c r="E255" t="s">
        <v>391</v>
      </c>
      <c r="F255">
        <v>672501</v>
      </c>
      <c r="G255">
        <v>1</v>
      </c>
      <c r="H255">
        <v>3545418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25</v>
      </c>
      <c r="P255">
        <v>25</v>
      </c>
      <c r="Q255">
        <v>25</v>
      </c>
      <c r="R255">
        <v>25</v>
      </c>
      <c r="S255">
        <v>25</v>
      </c>
      <c r="T255">
        <v>25</v>
      </c>
      <c r="U255">
        <v>25</v>
      </c>
      <c r="V255">
        <v>25</v>
      </c>
      <c r="W255">
        <v>25</v>
      </c>
      <c r="X255">
        <v>25</v>
      </c>
      <c r="Y255">
        <v>25</v>
      </c>
      <c r="Z255">
        <v>25</v>
      </c>
      <c r="AA255">
        <v>25</v>
      </c>
      <c r="AB255">
        <v>25</v>
      </c>
      <c r="AC255">
        <v>25</v>
      </c>
      <c r="AD255">
        <v>25</v>
      </c>
      <c r="AE255">
        <v>0</v>
      </c>
      <c r="AF255">
        <v>0</v>
      </c>
    </row>
    <row r="256" spans="1:32" x14ac:dyDescent="0.2">
      <c r="A256" s="398">
        <v>37095.568749999999</v>
      </c>
      <c r="B256" s="399">
        <v>37124</v>
      </c>
      <c r="C256" s="399">
        <v>37104</v>
      </c>
      <c r="D256" s="399">
        <v>37134</v>
      </c>
      <c r="E256" t="s">
        <v>391</v>
      </c>
      <c r="F256">
        <v>698175</v>
      </c>
      <c r="G256">
        <v>1</v>
      </c>
      <c r="H256">
        <v>3625387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25</v>
      </c>
      <c r="P256">
        <v>25</v>
      </c>
      <c r="Q256">
        <v>25</v>
      </c>
      <c r="R256">
        <v>25</v>
      </c>
      <c r="S256">
        <v>25</v>
      </c>
      <c r="T256">
        <v>25</v>
      </c>
      <c r="U256">
        <v>25</v>
      </c>
      <c r="V256">
        <v>25</v>
      </c>
      <c r="W256">
        <v>25</v>
      </c>
      <c r="X256">
        <v>25</v>
      </c>
      <c r="Y256">
        <v>25</v>
      </c>
      <c r="Z256">
        <v>25</v>
      </c>
      <c r="AA256">
        <v>25</v>
      </c>
      <c r="AB256">
        <v>25</v>
      </c>
      <c r="AC256">
        <v>25</v>
      </c>
      <c r="AD256">
        <v>25</v>
      </c>
      <c r="AE256">
        <v>0</v>
      </c>
      <c r="AF256">
        <v>0</v>
      </c>
    </row>
    <row r="257" spans="1:32" x14ac:dyDescent="0.2">
      <c r="A257" s="398">
        <v>36816.54583333333</v>
      </c>
      <c r="B257" s="399">
        <v>37124</v>
      </c>
      <c r="C257" s="399">
        <v>36983</v>
      </c>
      <c r="D257" s="399">
        <v>37191</v>
      </c>
      <c r="E257" t="s">
        <v>392</v>
      </c>
      <c r="F257">
        <v>436510</v>
      </c>
      <c r="G257">
        <v>1</v>
      </c>
      <c r="H257">
        <v>2351093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-25</v>
      </c>
      <c r="P257">
        <v>-25</v>
      </c>
      <c r="Q257">
        <v>-25</v>
      </c>
      <c r="R257">
        <v>-25</v>
      </c>
      <c r="S257">
        <v>-25</v>
      </c>
      <c r="T257">
        <v>-25</v>
      </c>
      <c r="U257">
        <v>-25</v>
      </c>
      <c r="V257">
        <v>-25</v>
      </c>
      <c r="W257">
        <v>-25</v>
      </c>
      <c r="X257">
        <v>-25</v>
      </c>
      <c r="Y257">
        <v>-25</v>
      </c>
      <c r="Z257">
        <v>-25</v>
      </c>
      <c r="AA257">
        <v>-25</v>
      </c>
      <c r="AB257">
        <v>-25</v>
      </c>
      <c r="AC257">
        <v>-25</v>
      </c>
      <c r="AD257">
        <v>-25</v>
      </c>
      <c r="AE257">
        <v>0</v>
      </c>
      <c r="AF257">
        <v>0</v>
      </c>
    </row>
    <row r="258" spans="1:32" x14ac:dyDescent="0.2">
      <c r="A258" s="398">
        <v>36824.525000000001</v>
      </c>
      <c r="B258" s="399">
        <v>37124</v>
      </c>
      <c r="C258" s="399">
        <v>36983</v>
      </c>
      <c r="D258" s="399">
        <v>37191</v>
      </c>
      <c r="E258" t="s">
        <v>392</v>
      </c>
      <c r="F258">
        <v>442369</v>
      </c>
      <c r="G258">
        <v>1</v>
      </c>
      <c r="H258">
        <v>2375095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-75</v>
      </c>
      <c r="P258">
        <v>-75</v>
      </c>
      <c r="Q258">
        <v>-75</v>
      </c>
      <c r="R258">
        <v>-75</v>
      </c>
      <c r="S258">
        <v>-75</v>
      </c>
      <c r="T258">
        <v>-75</v>
      </c>
      <c r="U258">
        <v>-75</v>
      </c>
      <c r="V258">
        <v>-75</v>
      </c>
      <c r="W258">
        <v>-75</v>
      </c>
      <c r="X258">
        <v>-75</v>
      </c>
      <c r="Y258">
        <v>-75</v>
      </c>
      <c r="Z258">
        <v>-75</v>
      </c>
      <c r="AA258">
        <v>-75</v>
      </c>
      <c r="AB258">
        <v>-75</v>
      </c>
      <c r="AC258">
        <v>-75</v>
      </c>
      <c r="AD258">
        <v>-75</v>
      </c>
      <c r="AE258">
        <v>0</v>
      </c>
      <c r="AF258">
        <v>0</v>
      </c>
    </row>
    <row r="259" spans="1:32" x14ac:dyDescent="0.2">
      <c r="A259" s="398">
        <v>36958.469444444447</v>
      </c>
      <c r="B259" s="399">
        <v>37124</v>
      </c>
      <c r="C259" s="399">
        <v>37073</v>
      </c>
      <c r="D259" s="399">
        <v>37164</v>
      </c>
      <c r="E259" t="s">
        <v>392</v>
      </c>
      <c r="F259">
        <v>540339</v>
      </c>
      <c r="G259">
        <v>1</v>
      </c>
      <c r="H259">
        <v>2754190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25</v>
      </c>
      <c r="P259">
        <v>25</v>
      </c>
      <c r="Q259">
        <v>25</v>
      </c>
      <c r="R259">
        <v>25</v>
      </c>
      <c r="S259">
        <v>25</v>
      </c>
      <c r="T259">
        <v>25</v>
      </c>
      <c r="U259">
        <v>25</v>
      </c>
      <c r="V259">
        <v>25</v>
      </c>
      <c r="W259">
        <v>25</v>
      </c>
      <c r="X259">
        <v>25</v>
      </c>
      <c r="Y259">
        <v>25</v>
      </c>
      <c r="Z259">
        <v>25</v>
      </c>
      <c r="AA259">
        <v>25</v>
      </c>
      <c r="AB259">
        <v>25</v>
      </c>
      <c r="AC259">
        <v>25</v>
      </c>
      <c r="AD259">
        <v>25</v>
      </c>
      <c r="AE259">
        <v>0</v>
      </c>
      <c r="AF259">
        <v>0</v>
      </c>
    </row>
    <row r="260" spans="1:32" x14ac:dyDescent="0.2">
      <c r="A260" s="398">
        <v>36964.46875</v>
      </c>
      <c r="B260" s="399">
        <v>37124</v>
      </c>
      <c r="C260" s="399">
        <v>37073</v>
      </c>
      <c r="D260" s="399">
        <v>37164</v>
      </c>
      <c r="E260" t="s">
        <v>392</v>
      </c>
      <c r="F260">
        <v>549934</v>
      </c>
      <c r="G260">
        <v>1</v>
      </c>
      <c r="H260">
        <v>2886721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-25</v>
      </c>
      <c r="P260">
        <v>-25</v>
      </c>
      <c r="Q260">
        <v>-25</v>
      </c>
      <c r="R260">
        <v>-25</v>
      </c>
      <c r="S260">
        <v>-25</v>
      </c>
      <c r="T260">
        <v>-25</v>
      </c>
      <c r="U260">
        <v>-25</v>
      </c>
      <c r="V260">
        <v>-25</v>
      </c>
      <c r="W260">
        <v>-25</v>
      </c>
      <c r="X260">
        <v>-25</v>
      </c>
      <c r="Y260">
        <v>-25</v>
      </c>
      <c r="Z260">
        <v>-25</v>
      </c>
      <c r="AA260">
        <v>-25</v>
      </c>
      <c r="AB260">
        <v>-25</v>
      </c>
      <c r="AC260">
        <v>-25</v>
      </c>
      <c r="AD260">
        <v>-25</v>
      </c>
      <c r="AE260">
        <v>0</v>
      </c>
      <c r="AF260">
        <v>0</v>
      </c>
    </row>
    <row r="261" spans="1:32" x14ac:dyDescent="0.2">
      <c r="A261" s="398">
        <v>36966.407638888886</v>
      </c>
      <c r="B261" s="399">
        <v>37124</v>
      </c>
      <c r="C261" s="399">
        <v>37073</v>
      </c>
      <c r="D261" s="399">
        <v>37164</v>
      </c>
      <c r="E261" t="s">
        <v>392</v>
      </c>
      <c r="F261">
        <v>551177</v>
      </c>
      <c r="G261">
        <v>1</v>
      </c>
      <c r="H261">
        <v>2890774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25</v>
      </c>
      <c r="P261">
        <v>25</v>
      </c>
      <c r="Q261">
        <v>25</v>
      </c>
      <c r="R261">
        <v>25</v>
      </c>
      <c r="S261">
        <v>25</v>
      </c>
      <c r="T261">
        <v>25</v>
      </c>
      <c r="U261">
        <v>25</v>
      </c>
      <c r="V261">
        <v>25</v>
      </c>
      <c r="W261">
        <v>25</v>
      </c>
      <c r="X261">
        <v>25</v>
      </c>
      <c r="Y261">
        <v>25</v>
      </c>
      <c r="Z261">
        <v>25</v>
      </c>
      <c r="AA261">
        <v>25</v>
      </c>
      <c r="AB261">
        <v>25</v>
      </c>
      <c r="AC261">
        <v>25</v>
      </c>
      <c r="AD261">
        <v>25</v>
      </c>
      <c r="AE261">
        <v>0</v>
      </c>
      <c r="AF261">
        <v>0</v>
      </c>
    </row>
    <row r="262" spans="1:32" x14ac:dyDescent="0.2">
      <c r="A262" s="398">
        <v>36970.606944444444</v>
      </c>
      <c r="B262" s="399">
        <v>37124</v>
      </c>
      <c r="C262" s="399">
        <v>37073</v>
      </c>
      <c r="D262" s="399">
        <v>37164</v>
      </c>
      <c r="E262" t="s">
        <v>392</v>
      </c>
      <c r="F262">
        <v>554242</v>
      </c>
      <c r="G262">
        <v>1</v>
      </c>
      <c r="H262">
        <v>2901073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  <c r="U262">
        <v>25</v>
      </c>
      <c r="V262">
        <v>25</v>
      </c>
      <c r="W262">
        <v>25</v>
      </c>
      <c r="X262">
        <v>25</v>
      </c>
      <c r="Y262">
        <v>25</v>
      </c>
      <c r="Z262">
        <v>25</v>
      </c>
      <c r="AA262">
        <v>25</v>
      </c>
      <c r="AB262">
        <v>25</v>
      </c>
      <c r="AC262">
        <v>25</v>
      </c>
      <c r="AD262">
        <v>25</v>
      </c>
      <c r="AE262">
        <v>0</v>
      </c>
      <c r="AF262">
        <v>0</v>
      </c>
    </row>
    <row r="263" spans="1:32" x14ac:dyDescent="0.2">
      <c r="A263" s="398">
        <v>36985.397222222222</v>
      </c>
      <c r="B263" s="399">
        <v>37124</v>
      </c>
      <c r="C263" s="399">
        <v>37073</v>
      </c>
      <c r="D263" s="399">
        <v>37164</v>
      </c>
      <c r="E263" t="s">
        <v>392</v>
      </c>
      <c r="F263">
        <v>568992</v>
      </c>
      <c r="G263">
        <v>1</v>
      </c>
      <c r="H263">
        <v>3052211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25</v>
      </c>
      <c r="P263">
        <v>25</v>
      </c>
      <c r="Q263">
        <v>25</v>
      </c>
      <c r="R263">
        <v>25</v>
      </c>
      <c r="S263">
        <v>25</v>
      </c>
      <c r="T263">
        <v>25</v>
      </c>
      <c r="U263">
        <v>25</v>
      </c>
      <c r="V263">
        <v>25</v>
      </c>
      <c r="W263">
        <v>25</v>
      </c>
      <c r="X263">
        <v>25</v>
      </c>
      <c r="Y263">
        <v>25</v>
      </c>
      <c r="Z263">
        <v>25</v>
      </c>
      <c r="AA263">
        <v>25</v>
      </c>
      <c r="AB263">
        <v>25</v>
      </c>
      <c r="AC263">
        <v>25</v>
      </c>
      <c r="AD263">
        <v>25</v>
      </c>
      <c r="AE263">
        <v>0</v>
      </c>
      <c r="AF263">
        <v>0</v>
      </c>
    </row>
    <row r="264" spans="1:32" x14ac:dyDescent="0.2">
      <c r="A264" s="398">
        <v>36985.365972222222</v>
      </c>
      <c r="B264" s="399">
        <v>37124</v>
      </c>
      <c r="C264" s="399">
        <v>37073</v>
      </c>
      <c r="D264" s="399">
        <v>37164</v>
      </c>
      <c r="E264" t="s">
        <v>392</v>
      </c>
      <c r="F264">
        <v>569897</v>
      </c>
      <c r="G264">
        <v>1</v>
      </c>
      <c r="H264">
        <v>3055778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25</v>
      </c>
      <c r="P264">
        <v>25</v>
      </c>
      <c r="Q264">
        <v>25</v>
      </c>
      <c r="R264">
        <v>25</v>
      </c>
      <c r="S264">
        <v>25</v>
      </c>
      <c r="T264">
        <v>25</v>
      </c>
      <c r="U264">
        <v>25</v>
      </c>
      <c r="V264">
        <v>25</v>
      </c>
      <c r="W264">
        <v>25</v>
      </c>
      <c r="X264">
        <v>25</v>
      </c>
      <c r="Y264">
        <v>25</v>
      </c>
      <c r="Z264">
        <v>25</v>
      </c>
      <c r="AA264">
        <v>25</v>
      </c>
      <c r="AB264">
        <v>25</v>
      </c>
      <c r="AC264">
        <v>25</v>
      </c>
      <c r="AD264">
        <v>25</v>
      </c>
      <c r="AE264">
        <v>0</v>
      </c>
      <c r="AF264">
        <v>0</v>
      </c>
    </row>
    <row r="265" spans="1:32" x14ac:dyDescent="0.2">
      <c r="A265" s="398">
        <v>36986.415277777778</v>
      </c>
      <c r="B265" s="399">
        <v>37124</v>
      </c>
      <c r="C265" s="399">
        <v>37073</v>
      </c>
      <c r="D265" s="399">
        <v>37164</v>
      </c>
      <c r="E265" t="s">
        <v>392</v>
      </c>
      <c r="F265">
        <v>570327</v>
      </c>
      <c r="G265">
        <v>1</v>
      </c>
      <c r="H265">
        <v>3057515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-25</v>
      </c>
      <c r="P265">
        <v>-25</v>
      </c>
      <c r="Q265">
        <v>-25</v>
      </c>
      <c r="R265">
        <v>-25</v>
      </c>
      <c r="S265">
        <v>-25</v>
      </c>
      <c r="T265">
        <v>-25</v>
      </c>
      <c r="U265">
        <v>-25</v>
      </c>
      <c r="V265">
        <v>-25</v>
      </c>
      <c r="W265">
        <v>-25</v>
      </c>
      <c r="X265">
        <v>-25</v>
      </c>
      <c r="Y265">
        <v>-25</v>
      </c>
      <c r="Z265">
        <v>-25</v>
      </c>
      <c r="AA265">
        <v>-25</v>
      </c>
      <c r="AB265">
        <v>-25</v>
      </c>
      <c r="AC265">
        <v>-25</v>
      </c>
      <c r="AD265">
        <v>-25</v>
      </c>
      <c r="AE265">
        <v>0</v>
      </c>
      <c r="AF265">
        <v>0</v>
      </c>
    </row>
    <row r="266" spans="1:32" x14ac:dyDescent="0.2">
      <c r="A266" s="398">
        <v>36990.682638888888</v>
      </c>
      <c r="B266" s="399">
        <v>37124</v>
      </c>
      <c r="C266" s="399">
        <v>37073</v>
      </c>
      <c r="D266" s="399">
        <v>37164</v>
      </c>
      <c r="E266" t="s">
        <v>392</v>
      </c>
      <c r="F266">
        <v>574745</v>
      </c>
      <c r="G266">
        <v>1</v>
      </c>
      <c r="H266">
        <v>3070893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-25</v>
      </c>
      <c r="P266">
        <v>-25</v>
      </c>
      <c r="Q266">
        <v>-25</v>
      </c>
      <c r="R266">
        <v>-25</v>
      </c>
      <c r="S266">
        <v>-25</v>
      </c>
      <c r="T266">
        <v>-25</v>
      </c>
      <c r="U266">
        <v>-25</v>
      </c>
      <c r="V266">
        <v>-25</v>
      </c>
      <c r="W266">
        <v>-25</v>
      </c>
      <c r="X266">
        <v>-25</v>
      </c>
      <c r="Y266">
        <v>-25</v>
      </c>
      <c r="Z266">
        <v>-25</v>
      </c>
      <c r="AA266">
        <v>-25</v>
      </c>
      <c r="AB266">
        <v>-25</v>
      </c>
      <c r="AC266">
        <v>-25</v>
      </c>
      <c r="AD266">
        <v>-25</v>
      </c>
      <c r="AE266">
        <v>0</v>
      </c>
      <c r="AF266">
        <v>0</v>
      </c>
    </row>
    <row r="267" spans="1:32" x14ac:dyDescent="0.2">
      <c r="A267" s="398">
        <v>36990.697916666664</v>
      </c>
      <c r="B267" s="399">
        <v>37124</v>
      </c>
      <c r="C267" s="399">
        <v>37073</v>
      </c>
      <c r="D267" s="399">
        <v>37164</v>
      </c>
      <c r="E267" t="s">
        <v>392</v>
      </c>
      <c r="F267">
        <v>576260</v>
      </c>
      <c r="G267">
        <v>1</v>
      </c>
      <c r="H267">
        <v>3072700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25</v>
      </c>
      <c r="P267">
        <v>25</v>
      </c>
      <c r="Q267">
        <v>25</v>
      </c>
      <c r="R267">
        <v>25</v>
      </c>
      <c r="S267">
        <v>25</v>
      </c>
      <c r="T267">
        <v>25</v>
      </c>
      <c r="U267">
        <v>25</v>
      </c>
      <c r="V267">
        <v>25</v>
      </c>
      <c r="W267">
        <v>25</v>
      </c>
      <c r="X267">
        <v>25</v>
      </c>
      <c r="Y267">
        <v>25</v>
      </c>
      <c r="Z267">
        <v>25</v>
      </c>
      <c r="AA267">
        <v>25</v>
      </c>
      <c r="AB267">
        <v>25</v>
      </c>
      <c r="AC267">
        <v>25</v>
      </c>
      <c r="AD267">
        <v>25</v>
      </c>
      <c r="AE267">
        <v>0</v>
      </c>
      <c r="AF267">
        <v>0</v>
      </c>
    </row>
    <row r="268" spans="1:32" x14ac:dyDescent="0.2">
      <c r="A268" s="398">
        <v>36992.582638888889</v>
      </c>
      <c r="B268" s="399">
        <v>37124</v>
      </c>
      <c r="C268" s="399">
        <v>37073</v>
      </c>
      <c r="D268" s="399">
        <v>37164</v>
      </c>
      <c r="E268" t="s">
        <v>392</v>
      </c>
      <c r="F268">
        <v>577535</v>
      </c>
      <c r="G268">
        <v>1</v>
      </c>
      <c r="H268">
        <v>3075853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25</v>
      </c>
      <c r="P268">
        <v>25</v>
      </c>
      <c r="Q268">
        <v>25</v>
      </c>
      <c r="R268">
        <v>25</v>
      </c>
      <c r="S268">
        <v>25</v>
      </c>
      <c r="T268">
        <v>25</v>
      </c>
      <c r="U268">
        <v>25</v>
      </c>
      <c r="V268">
        <v>25</v>
      </c>
      <c r="W268">
        <v>25</v>
      </c>
      <c r="X268">
        <v>25</v>
      </c>
      <c r="Y268">
        <v>25</v>
      </c>
      <c r="Z268">
        <v>25</v>
      </c>
      <c r="AA268">
        <v>25</v>
      </c>
      <c r="AB268">
        <v>25</v>
      </c>
      <c r="AC268">
        <v>25</v>
      </c>
      <c r="AD268">
        <v>25</v>
      </c>
      <c r="AE268">
        <v>0</v>
      </c>
      <c r="AF268">
        <v>0</v>
      </c>
    </row>
    <row r="269" spans="1:32" x14ac:dyDescent="0.2">
      <c r="A269" s="398">
        <v>36993.571527777778</v>
      </c>
      <c r="B269" s="399">
        <v>37124</v>
      </c>
      <c r="C269" s="399">
        <v>37073</v>
      </c>
      <c r="D269" s="399">
        <v>37164</v>
      </c>
      <c r="E269" t="s">
        <v>392</v>
      </c>
      <c r="F269">
        <v>578766</v>
      </c>
      <c r="G269">
        <v>1</v>
      </c>
      <c r="H269">
        <v>3080080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-50</v>
      </c>
      <c r="P269">
        <v>-50</v>
      </c>
      <c r="Q269">
        <v>-50</v>
      </c>
      <c r="R269">
        <v>-50</v>
      </c>
      <c r="S269">
        <v>-50</v>
      </c>
      <c r="T269">
        <v>-50</v>
      </c>
      <c r="U269">
        <v>-50</v>
      </c>
      <c r="V269">
        <v>-50</v>
      </c>
      <c r="W269">
        <v>-50</v>
      </c>
      <c r="X269">
        <v>-50</v>
      </c>
      <c r="Y269">
        <v>-50</v>
      </c>
      <c r="Z269">
        <v>-50</v>
      </c>
      <c r="AA269">
        <v>-50</v>
      </c>
      <c r="AB269">
        <v>-50</v>
      </c>
      <c r="AC269">
        <v>-50</v>
      </c>
      <c r="AD269">
        <v>-50</v>
      </c>
      <c r="AE269">
        <v>0</v>
      </c>
      <c r="AF269">
        <v>0</v>
      </c>
    </row>
    <row r="270" spans="1:32" x14ac:dyDescent="0.2">
      <c r="A270" s="398">
        <v>36993.702777777777</v>
      </c>
      <c r="B270" s="399">
        <v>37124</v>
      </c>
      <c r="C270" s="399">
        <v>37073</v>
      </c>
      <c r="D270" s="399">
        <v>37164</v>
      </c>
      <c r="E270" t="s">
        <v>392</v>
      </c>
      <c r="F270">
        <v>580270</v>
      </c>
      <c r="G270">
        <v>1</v>
      </c>
      <c r="H270">
        <v>3084044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-25</v>
      </c>
      <c r="P270">
        <v>-25</v>
      </c>
      <c r="Q270">
        <v>-25</v>
      </c>
      <c r="R270">
        <v>-25</v>
      </c>
      <c r="S270">
        <v>-25</v>
      </c>
      <c r="T270">
        <v>-25</v>
      </c>
      <c r="U270">
        <v>-25</v>
      </c>
      <c r="V270">
        <v>-25</v>
      </c>
      <c r="W270">
        <v>-25</v>
      </c>
      <c r="X270">
        <v>-25</v>
      </c>
      <c r="Y270">
        <v>-25</v>
      </c>
      <c r="Z270">
        <v>-25</v>
      </c>
      <c r="AA270">
        <v>-25</v>
      </c>
      <c r="AB270">
        <v>-25</v>
      </c>
      <c r="AC270">
        <v>-25</v>
      </c>
      <c r="AD270">
        <v>-25</v>
      </c>
      <c r="AE270">
        <v>0</v>
      </c>
      <c r="AF270">
        <v>0</v>
      </c>
    </row>
    <row r="271" spans="1:32" x14ac:dyDescent="0.2">
      <c r="A271" s="398">
        <v>36776.628472222219</v>
      </c>
      <c r="B271" s="399">
        <v>37124</v>
      </c>
      <c r="C271" s="399">
        <v>37073</v>
      </c>
      <c r="D271" s="399">
        <v>37164</v>
      </c>
      <c r="E271" t="s">
        <v>392</v>
      </c>
      <c r="F271">
        <v>406962</v>
      </c>
      <c r="G271">
        <v>1</v>
      </c>
      <c r="H271">
        <v>2257537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250</v>
      </c>
      <c r="AF271">
        <v>250</v>
      </c>
    </row>
    <row r="272" spans="1:32" x14ac:dyDescent="0.2">
      <c r="A272" s="398">
        <v>36901.611111111109</v>
      </c>
      <c r="B272" s="399">
        <v>37124</v>
      </c>
      <c r="C272" s="399">
        <v>37073</v>
      </c>
      <c r="D272" s="399">
        <v>37164</v>
      </c>
      <c r="E272" t="s">
        <v>392</v>
      </c>
      <c r="F272">
        <v>492777</v>
      </c>
      <c r="G272">
        <v>1</v>
      </c>
      <c r="H272">
        <v>2556660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25</v>
      </c>
      <c r="AF272">
        <v>25</v>
      </c>
    </row>
    <row r="273" spans="1:32" x14ac:dyDescent="0.2">
      <c r="A273" s="398">
        <v>37049.417361111111</v>
      </c>
      <c r="B273" s="399">
        <v>37124</v>
      </c>
      <c r="C273" s="399">
        <v>37104</v>
      </c>
      <c r="D273" s="399">
        <v>37134</v>
      </c>
      <c r="E273" t="s">
        <v>392</v>
      </c>
      <c r="F273">
        <v>637098</v>
      </c>
      <c r="G273">
        <v>1</v>
      </c>
      <c r="H273">
        <v>3437444</v>
      </c>
      <c r="I273">
        <v>25</v>
      </c>
      <c r="J273">
        <v>25</v>
      </c>
      <c r="K273">
        <v>25</v>
      </c>
      <c r="L273">
        <v>25</v>
      </c>
      <c r="M273">
        <v>25</v>
      </c>
      <c r="N273">
        <v>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 s="398">
        <v>37049.417361111111</v>
      </c>
      <c r="B274" s="399">
        <v>37124</v>
      </c>
      <c r="C274" s="399">
        <v>37104</v>
      </c>
      <c r="D274" s="399">
        <v>37134</v>
      </c>
      <c r="E274" t="s">
        <v>392</v>
      </c>
      <c r="F274">
        <v>637099</v>
      </c>
      <c r="G274">
        <v>1</v>
      </c>
      <c r="H274">
        <v>3437447</v>
      </c>
      <c r="I274">
        <v>25</v>
      </c>
      <c r="J274">
        <v>25</v>
      </c>
      <c r="K274">
        <v>25</v>
      </c>
      <c r="L274">
        <v>25</v>
      </c>
      <c r="M274">
        <v>25</v>
      </c>
      <c r="N274">
        <v>25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 s="398">
        <v>37075.48333333333</v>
      </c>
      <c r="B275" s="399">
        <v>37124</v>
      </c>
      <c r="C275" s="399">
        <v>37104</v>
      </c>
      <c r="D275" s="399">
        <v>37134</v>
      </c>
      <c r="E275" t="s">
        <v>392</v>
      </c>
      <c r="F275">
        <v>672570</v>
      </c>
      <c r="G275">
        <v>1</v>
      </c>
      <c r="H275">
        <v>3545811</v>
      </c>
      <c r="I275">
        <v>-25</v>
      </c>
      <c r="J275">
        <v>-25</v>
      </c>
      <c r="K275">
        <v>-25</v>
      </c>
      <c r="L275">
        <v>-25</v>
      </c>
      <c r="M275">
        <v>-25</v>
      </c>
      <c r="N275">
        <v>-25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 s="398">
        <v>37081.36041666667</v>
      </c>
      <c r="B276" s="399">
        <v>37124</v>
      </c>
      <c r="C276" s="399">
        <v>37104</v>
      </c>
      <c r="D276" s="399">
        <v>37134</v>
      </c>
      <c r="E276" t="s">
        <v>392</v>
      </c>
      <c r="F276">
        <v>677534</v>
      </c>
      <c r="G276">
        <v>1</v>
      </c>
      <c r="H276">
        <v>3558852</v>
      </c>
      <c r="I276">
        <v>-25</v>
      </c>
      <c r="J276">
        <v>-25</v>
      </c>
      <c r="K276">
        <v>-25</v>
      </c>
      <c r="L276">
        <v>-25</v>
      </c>
      <c r="M276">
        <v>-25</v>
      </c>
      <c r="N276">
        <v>-25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 s="398">
        <v>37103.616666666669</v>
      </c>
      <c r="B277" s="399">
        <v>37124</v>
      </c>
      <c r="C277" s="399">
        <v>37104</v>
      </c>
      <c r="D277" s="399">
        <v>37134</v>
      </c>
      <c r="E277" t="s">
        <v>392</v>
      </c>
      <c r="F277">
        <v>709414</v>
      </c>
      <c r="G277">
        <v>1</v>
      </c>
      <c r="H277">
        <v>3706797</v>
      </c>
      <c r="I277">
        <v>-25</v>
      </c>
      <c r="J277">
        <v>-25</v>
      </c>
      <c r="K277">
        <v>-25</v>
      </c>
      <c r="L277">
        <v>-25</v>
      </c>
      <c r="M277">
        <v>-25</v>
      </c>
      <c r="N277">
        <v>-25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 s="398">
        <v>37048.361111111109</v>
      </c>
      <c r="B278" s="399">
        <v>37124</v>
      </c>
      <c r="C278" s="399">
        <v>37104</v>
      </c>
      <c r="D278" s="399">
        <v>37134</v>
      </c>
      <c r="E278" t="s">
        <v>392</v>
      </c>
      <c r="F278">
        <v>634567</v>
      </c>
      <c r="G278">
        <v>1</v>
      </c>
      <c r="H278">
        <v>3432572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-25</v>
      </c>
      <c r="P278">
        <v>-25</v>
      </c>
      <c r="Q278">
        <v>-25</v>
      </c>
      <c r="R278">
        <v>-25</v>
      </c>
      <c r="S278">
        <v>-25</v>
      </c>
      <c r="T278">
        <v>-25</v>
      </c>
      <c r="U278">
        <v>-25</v>
      </c>
      <c r="V278">
        <v>-25</v>
      </c>
      <c r="W278">
        <v>-25</v>
      </c>
      <c r="X278">
        <v>-25</v>
      </c>
      <c r="Y278">
        <v>-25</v>
      </c>
      <c r="Z278">
        <v>-25</v>
      </c>
      <c r="AA278">
        <v>-25</v>
      </c>
      <c r="AB278">
        <v>-25</v>
      </c>
      <c r="AC278">
        <v>-25</v>
      </c>
      <c r="AD278">
        <v>-25</v>
      </c>
      <c r="AE278">
        <v>0</v>
      </c>
      <c r="AF278">
        <v>0</v>
      </c>
    </row>
    <row r="279" spans="1:32" x14ac:dyDescent="0.2">
      <c r="A279" s="398">
        <v>37053.394444444442</v>
      </c>
      <c r="B279" s="399">
        <v>37124</v>
      </c>
      <c r="C279" s="399">
        <v>37104</v>
      </c>
      <c r="D279" s="399">
        <v>37134</v>
      </c>
      <c r="E279" t="s">
        <v>392</v>
      </c>
      <c r="F279">
        <v>641463</v>
      </c>
      <c r="G279">
        <v>1</v>
      </c>
      <c r="H279">
        <v>3447079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25</v>
      </c>
      <c r="P279">
        <v>25</v>
      </c>
      <c r="Q279">
        <v>25</v>
      </c>
      <c r="R279">
        <v>25</v>
      </c>
      <c r="S279">
        <v>25</v>
      </c>
      <c r="T279">
        <v>25</v>
      </c>
      <c r="U279">
        <v>25</v>
      </c>
      <c r="V279">
        <v>25</v>
      </c>
      <c r="W279">
        <v>25</v>
      </c>
      <c r="X279">
        <v>25</v>
      </c>
      <c r="Y279">
        <v>25</v>
      </c>
      <c r="Z279">
        <v>25</v>
      </c>
      <c r="AA279">
        <v>25</v>
      </c>
      <c r="AB279">
        <v>25</v>
      </c>
      <c r="AC279">
        <v>25</v>
      </c>
      <c r="AD279">
        <v>25</v>
      </c>
      <c r="AE279">
        <v>0</v>
      </c>
      <c r="AF279">
        <v>0</v>
      </c>
    </row>
    <row r="280" spans="1:32" x14ac:dyDescent="0.2">
      <c r="A280" s="398">
        <v>37053.44027777778</v>
      </c>
      <c r="B280" s="399">
        <v>37124</v>
      </c>
      <c r="C280" s="399">
        <v>37104</v>
      </c>
      <c r="D280" s="399">
        <v>37134</v>
      </c>
      <c r="E280" t="s">
        <v>392</v>
      </c>
      <c r="F280">
        <v>641705</v>
      </c>
      <c r="G280">
        <v>1</v>
      </c>
      <c r="H280">
        <v>3447484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-25</v>
      </c>
      <c r="P280">
        <v>-25</v>
      </c>
      <c r="Q280">
        <v>-25</v>
      </c>
      <c r="R280">
        <v>-25</v>
      </c>
      <c r="S280">
        <v>-25</v>
      </c>
      <c r="T280">
        <v>-25</v>
      </c>
      <c r="U280">
        <v>-25</v>
      </c>
      <c r="V280">
        <v>-25</v>
      </c>
      <c r="W280">
        <v>-25</v>
      </c>
      <c r="X280">
        <v>-25</v>
      </c>
      <c r="Y280">
        <v>-25</v>
      </c>
      <c r="Z280">
        <v>-25</v>
      </c>
      <c r="AA280">
        <v>-25</v>
      </c>
      <c r="AB280">
        <v>-25</v>
      </c>
      <c r="AC280">
        <v>-25</v>
      </c>
      <c r="AD280">
        <v>-25</v>
      </c>
      <c r="AE280">
        <v>0</v>
      </c>
      <c r="AF280">
        <v>0</v>
      </c>
    </row>
    <row r="281" spans="1:32" x14ac:dyDescent="0.2">
      <c r="A281" s="398">
        <v>37075.461805555555</v>
      </c>
      <c r="B281" s="399">
        <v>37124</v>
      </c>
      <c r="C281" s="399">
        <v>37104</v>
      </c>
      <c r="D281" s="399">
        <v>37134</v>
      </c>
      <c r="E281" t="s">
        <v>392</v>
      </c>
      <c r="F281">
        <v>671491</v>
      </c>
      <c r="G281">
        <v>1</v>
      </c>
      <c r="H281">
        <v>3542623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-25</v>
      </c>
      <c r="P281">
        <v>-25</v>
      </c>
      <c r="Q281">
        <v>-25</v>
      </c>
      <c r="R281">
        <v>-25</v>
      </c>
      <c r="S281">
        <v>-25</v>
      </c>
      <c r="T281">
        <v>-25</v>
      </c>
      <c r="U281">
        <v>-25</v>
      </c>
      <c r="V281">
        <v>-25</v>
      </c>
      <c r="W281">
        <v>-25</v>
      </c>
      <c r="X281">
        <v>-25</v>
      </c>
      <c r="Y281">
        <v>-25</v>
      </c>
      <c r="Z281">
        <v>-25</v>
      </c>
      <c r="AA281">
        <v>-25</v>
      </c>
      <c r="AB281">
        <v>-25</v>
      </c>
      <c r="AC281">
        <v>-25</v>
      </c>
      <c r="AD281">
        <v>-25</v>
      </c>
      <c r="AE281">
        <v>0</v>
      </c>
      <c r="AF281">
        <v>0</v>
      </c>
    </row>
    <row r="282" spans="1:32" x14ac:dyDescent="0.2">
      <c r="A282" s="398">
        <v>37088.602083333331</v>
      </c>
      <c r="B282" s="399">
        <v>37124</v>
      </c>
      <c r="C282" s="399">
        <v>37104</v>
      </c>
      <c r="D282" s="399">
        <v>37134</v>
      </c>
      <c r="E282" t="s">
        <v>392</v>
      </c>
      <c r="F282">
        <v>685795</v>
      </c>
      <c r="G282">
        <v>1</v>
      </c>
      <c r="H282">
        <v>3589673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-25</v>
      </c>
      <c r="P282">
        <v>-25</v>
      </c>
      <c r="Q282">
        <v>-25</v>
      </c>
      <c r="R282">
        <v>-25</v>
      </c>
      <c r="S282">
        <v>-25</v>
      </c>
      <c r="T282">
        <v>-25</v>
      </c>
      <c r="U282">
        <v>-25</v>
      </c>
      <c r="V282">
        <v>-25</v>
      </c>
      <c r="W282">
        <v>-25</v>
      </c>
      <c r="X282">
        <v>-25</v>
      </c>
      <c r="Y282">
        <v>-25</v>
      </c>
      <c r="Z282">
        <v>-25</v>
      </c>
      <c r="AA282">
        <v>-25</v>
      </c>
      <c r="AB282">
        <v>-25</v>
      </c>
      <c r="AC282">
        <v>-25</v>
      </c>
      <c r="AD282">
        <v>-25</v>
      </c>
      <c r="AE282">
        <v>0</v>
      </c>
      <c r="AF282">
        <v>0</v>
      </c>
    </row>
    <row r="283" spans="1:32" x14ac:dyDescent="0.2">
      <c r="A283" s="398">
        <v>36727.629861111112</v>
      </c>
      <c r="B283" s="399">
        <v>37124</v>
      </c>
      <c r="C283" s="399">
        <v>36983</v>
      </c>
      <c r="D283" s="399">
        <v>37191</v>
      </c>
      <c r="E283" t="s">
        <v>392</v>
      </c>
      <c r="F283">
        <v>376204</v>
      </c>
      <c r="G283">
        <v>1</v>
      </c>
      <c r="H283">
        <v>2155431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25</v>
      </c>
      <c r="AF283">
        <v>25</v>
      </c>
    </row>
    <row r="284" spans="1:32" x14ac:dyDescent="0.2">
      <c r="A284" s="398">
        <v>36734.631249999999</v>
      </c>
      <c r="B284" s="399">
        <v>37124</v>
      </c>
      <c r="C284" s="399">
        <v>36983</v>
      </c>
      <c r="D284" s="399">
        <v>37191</v>
      </c>
      <c r="E284" t="s">
        <v>392</v>
      </c>
      <c r="F284">
        <v>380394</v>
      </c>
      <c r="G284">
        <v>1</v>
      </c>
      <c r="H284">
        <v>2169627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75</v>
      </c>
      <c r="AF284">
        <v>75</v>
      </c>
    </row>
    <row r="285" spans="1:32" x14ac:dyDescent="0.2">
      <c r="A285" s="398">
        <v>36755.574305555558</v>
      </c>
      <c r="B285" s="399">
        <v>37124</v>
      </c>
      <c r="C285" s="399">
        <v>36983</v>
      </c>
      <c r="D285" s="399">
        <v>37191</v>
      </c>
      <c r="E285" t="s">
        <v>392</v>
      </c>
      <c r="F285">
        <v>394345</v>
      </c>
      <c r="G285">
        <v>1</v>
      </c>
      <c r="H285">
        <v>2211457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50</v>
      </c>
      <c r="AF285">
        <v>50</v>
      </c>
    </row>
    <row r="286" spans="1:32" x14ac:dyDescent="0.2">
      <c r="A286" s="398">
        <v>36755.570138888892</v>
      </c>
      <c r="B286" s="399">
        <v>37124</v>
      </c>
      <c r="C286" s="399">
        <v>36983</v>
      </c>
      <c r="D286" s="399">
        <v>37191</v>
      </c>
      <c r="E286" t="s">
        <v>392</v>
      </c>
      <c r="F286">
        <v>394346</v>
      </c>
      <c r="G286">
        <v>1</v>
      </c>
      <c r="H286">
        <v>2211470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25</v>
      </c>
      <c r="AF286">
        <v>25</v>
      </c>
    </row>
    <row r="287" spans="1:32" x14ac:dyDescent="0.2">
      <c r="A287" s="398">
        <v>36756.65</v>
      </c>
      <c r="B287" s="399">
        <v>37124</v>
      </c>
      <c r="C287" s="399">
        <v>36983</v>
      </c>
      <c r="D287" s="399">
        <v>37191</v>
      </c>
      <c r="E287" t="s">
        <v>392</v>
      </c>
      <c r="F287">
        <v>395199</v>
      </c>
      <c r="G287">
        <v>1</v>
      </c>
      <c r="H287">
        <v>2213894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50</v>
      </c>
      <c r="AF287">
        <v>50</v>
      </c>
    </row>
    <row r="288" spans="1:32" x14ac:dyDescent="0.2">
      <c r="A288" s="398">
        <v>36763.474305555559</v>
      </c>
      <c r="B288" s="399">
        <v>37124</v>
      </c>
      <c r="C288" s="399">
        <v>36983</v>
      </c>
      <c r="D288" s="399">
        <v>37191</v>
      </c>
      <c r="E288" t="s">
        <v>392</v>
      </c>
      <c r="F288">
        <v>399684</v>
      </c>
      <c r="G288">
        <v>1</v>
      </c>
      <c r="H288">
        <v>2227148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50</v>
      </c>
      <c r="AF288">
        <v>50</v>
      </c>
    </row>
    <row r="289" spans="1:34" x14ac:dyDescent="0.2">
      <c r="A289" s="398">
        <v>36767.455555555556</v>
      </c>
      <c r="B289" s="399">
        <v>37124</v>
      </c>
      <c r="C289" s="399">
        <v>36983</v>
      </c>
      <c r="D289" s="399">
        <v>37191</v>
      </c>
      <c r="E289" t="s">
        <v>392</v>
      </c>
      <c r="F289">
        <v>399685</v>
      </c>
      <c r="G289">
        <v>1</v>
      </c>
      <c r="H289">
        <v>2227161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50</v>
      </c>
      <c r="AF289">
        <v>50</v>
      </c>
    </row>
    <row r="290" spans="1:34" x14ac:dyDescent="0.2">
      <c r="A290" s="398">
        <v>36865.638194444444</v>
      </c>
      <c r="B290" s="399">
        <v>37124</v>
      </c>
      <c r="C290" s="399">
        <v>36983</v>
      </c>
      <c r="D290" s="399">
        <v>37191</v>
      </c>
      <c r="E290" t="s">
        <v>392</v>
      </c>
      <c r="F290">
        <v>473259</v>
      </c>
      <c r="G290">
        <v>1</v>
      </c>
      <c r="H290">
        <v>2476855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50</v>
      </c>
      <c r="AF290">
        <v>50</v>
      </c>
    </row>
    <row r="291" spans="1:34" x14ac:dyDescent="0.2">
      <c r="A291" s="398">
        <v>37096.557638888888</v>
      </c>
      <c r="B291" s="399">
        <v>37124</v>
      </c>
      <c r="C291" s="399">
        <v>37104</v>
      </c>
      <c r="D291" s="399">
        <v>37134</v>
      </c>
      <c r="E291" t="s">
        <v>392</v>
      </c>
      <c r="F291">
        <v>698393</v>
      </c>
      <c r="G291">
        <v>1</v>
      </c>
      <c r="H291">
        <v>3625833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-25</v>
      </c>
      <c r="AF291">
        <v>-25</v>
      </c>
    </row>
    <row r="292" spans="1:34" x14ac:dyDescent="0.2">
      <c r="A292" s="398">
        <v>37096.725694444445</v>
      </c>
      <c r="B292" s="399">
        <v>37124</v>
      </c>
      <c r="C292" s="399">
        <v>37104</v>
      </c>
      <c r="D292" s="399">
        <v>37134</v>
      </c>
      <c r="E292" t="s">
        <v>392</v>
      </c>
      <c r="F292">
        <v>700553</v>
      </c>
      <c r="G292">
        <v>1</v>
      </c>
      <c r="H292">
        <v>3631376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-25</v>
      </c>
      <c r="AF292">
        <v>-25</v>
      </c>
    </row>
    <row r="293" spans="1:34" x14ac:dyDescent="0.2">
      <c r="A293" s="398">
        <v>36776.628472222219</v>
      </c>
      <c r="B293" s="399">
        <v>37124</v>
      </c>
      <c r="C293" s="399">
        <v>37073</v>
      </c>
      <c r="D293" s="399">
        <v>37164</v>
      </c>
      <c r="E293" t="s">
        <v>392</v>
      </c>
      <c r="F293">
        <v>406962</v>
      </c>
      <c r="G293">
        <v>1</v>
      </c>
      <c r="H293">
        <v>2257536</v>
      </c>
      <c r="I293">
        <v>250</v>
      </c>
      <c r="J293">
        <v>250</v>
      </c>
      <c r="K293">
        <v>250</v>
      </c>
      <c r="L293">
        <v>250</v>
      </c>
      <c r="M293">
        <v>250</v>
      </c>
      <c r="N293">
        <v>250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4" x14ac:dyDescent="0.2">
      <c r="A294" s="398">
        <v>36901.611111111109</v>
      </c>
      <c r="B294" s="399">
        <v>37124</v>
      </c>
      <c r="C294" s="399">
        <v>37073</v>
      </c>
      <c r="D294" s="399">
        <v>37164</v>
      </c>
      <c r="E294" t="s">
        <v>392</v>
      </c>
      <c r="F294">
        <v>492777</v>
      </c>
      <c r="G294">
        <v>1</v>
      </c>
      <c r="H294">
        <v>2556659</v>
      </c>
      <c r="I294">
        <v>25</v>
      </c>
      <c r="J294">
        <v>25</v>
      </c>
      <c r="K294">
        <v>25</v>
      </c>
      <c r="L294">
        <v>25</v>
      </c>
      <c r="M294">
        <v>25</v>
      </c>
      <c r="N294">
        <v>25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4" x14ac:dyDescent="0.2">
      <c r="A295" s="398">
        <v>36762.572222222225</v>
      </c>
      <c r="B295" s="399">
        <v>37124</v>
      </c>
      <c r="C295" s="399">
        <v>37073</v>
      </c>
      <c r="D295" s="399">
        <v>37164</v>
      </c>
      <c r="E295" t="s">
        <v>392</v>
      </c>
      <c r="F295">
        <v>398859</v>
      </c>
      <c r="G295">
        <v>1</v>
      </c>
      <c r="H295">
        <v>2224872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-25</v>
      </c>
      <c r="P295">
        <v>-25</v>
      </c>
      <c r="Q295">
        <v>-25</v>
      </c>
      <c r="R295">
        <v>-25</v>
      </c>
      <c r="S295">
        <v>-25</v>
      </c>
      <c r="T295">
        <v>-25</v>
      </c>
      <c r="U295">
        <v>-25</v>
      </c>
      <c r="V295">
        <v>-25</v>
      </c>
      <c r="W295">
        <v>-25</v>
      </c>
      <c r="X295">
        <v>-25</v>
      </c>
      <c r="Y295">
        <v>-25</v>
      </c>
      <c r="Z295">
        <v>-25</v>
      </c>
      <c r="AA295">
        <v>-25</v>
      </c>
      <c r="AB295">
        <v>-25</v>
      </c>
      <c r="AC295">
        <v>-25</v>
      </c>
      <c r="AD295">
        <v>-25</v>
      </c>
      <c r="AE295">
        <v>0</v>
      </c>
      <c r="AF295">
        <v>0</v>
      </c>
    </row>
    <row r="296" spans="1:34" x14ac:dyDescent="0.2">
      <c r="A296" s="398">
        <v>36762.609027777777</v>
      </c>
      <c r="B296" s="399">
        <v>37124</v>
      </c>
      <c r="C296" s="399">
        <v>37073</v>
      </c>
      <c r="D296" s="399">
        <v>37164</v>
      </c>
      <c r="E296" t="s">
        <v>392</v>
      </c>
      <c r="F296">
        <v>398862</v>
      </c>
      <c r="G296">
        <v>1</v>
      </c>
      <c r="H296">
        <v>2224884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25</v>
      </c>
      <c r="P296">
        <v>25</v>
      </c>
      <c r="Q296">
        <v>25</v>
      </c>
      <c r="R296">
        <v>25</v>
      </c>
      <c r="S296">
        <v>25</v>
      </c>
      <c r="T296">
        <v>25</v>
      </c>
      <c r="U296">
        <v>25</v>
      </c>
      <c r="V296">
        <v>25</v>
      </c>
      <c r="W296">
        <v>25</v>
      </c>
      <c r="X296">
        <v>25</v>
      </c>
      <c r="Y296">
        <v>25</v>
      </c>
      <c r="Z296">
        <v>25</v>
      </c>
      <c r="AA296">
        <v>25</v>
      </c>
      <c r="AB296">
        <v>25</v>
      </c>
      <c r="AC296">
        <v>25</v>
      </c>
      <c r="AD296">
        <v>25</v>
      </c>
      <c r="AE296">
        <v>0</v>
      </c>
      <c r="AF296">
        <v>0</v>
      </c>
    </row>
    <row r="297" spans="1:34" x14ac:dyDescent="0.2">
      <c r="A297" s="398">
        <v>36762.60833333333</v>
      </c>
      <c r="B297" s="399">
        <v>37124</v>
      </c>
      <c r="C297" s="399">
        <v>37073</v>
      </c>
      <c r="D297" s="399">
        <v>37164</v>
      </c>
      <c r="E297" t="s">
        <v>392</v>
      </c>
      <c r="F297">
        <v>398975</v>
      </c>
      <c r="G297">
        <v>1</v>
      </c>
      <c r="H297">
        <v>2225242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-25</v>
      </c>
      <c r="P297">
        <v>-25</v>
      </c>
      <c r="Q297">
        <v>-25</v>
      </c>
      <c r="R297">
        <v>-25</v>
      </c>
      <c r="S297">
        <v>-25</v>
      </c>
      <c r="T297">
        <v>-25</v>
      </c>
      <c r="U297">
        <v>-25</v>
      </c>
      <c r="V297">
        <v>-25</v>
      </c>
      <c r="W297">
        <v>-25</v>
      </c>
      <c r="X297">
        <v>-25</v>
      </c>
      <c r="Y297">
        <v>-25</v>
      </c>
      <c r="Z297">
        <v>-25</v>
      </c>
      <c r="AA297">
        <v>-25</v>
      </c>
      <c r="AB297">
        <v>-25</v>
      </c>
      <c r="AC297">
        <v>-25</v>
      </c>
      <c r="AD297">
        <v>-25</v>
      </c>
      <c r="AE297">
        <v>0</v>
      </c>
      <c r="AF297">
        <v>0</v>
      </c>
    </row>
    <row r="298" spans="1:34" x14ac:dyDescent="0.2">
      <c r="A298" s="398">
        <v>37106.461805555555</v>
      </c>
      <c r="B298" s="399">
        <v>37124</v>
      </c>
      <c r="C298" s="399">
        <v>37110</v>
      </c>
      <c r="D298" s="399">
        <v>37134</v>
      </c>
      <c r="E298" t="s">
        <v>392</v>
      </c>
      <c r="F298">
        <v>717519</v>
      </c>
      <c r="G298">
        <v>1</v>
      </c>
      <c r="H298">
        <v>3733762</v>
      </c>
      <c r="I298">
        <v>25</v>
      </c>
      <c r="J298">
        <v>25</v>
      </c>
      <c r="K298">
        <v>25</v>
      </c>
      <c r="L298">
        <v>25</v>
      </c>
      <c r="M298">
        <v>25</v>
      </c>
      <c r="N298">
        <v>25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 t="s">
        <v>418</v>
      </c>
    </row>
    <row r="299" spans="1:34" x14ac:dyDescent="0.2">
      <c r="A299" s="398">
        <v>37106.461805555555</v>
      </c>
      <c r="B299" s="399">
        <v>37124</v>
      </c>
      <c r="C299" s="399">
        <v>37110</v>
      </c>
      <c r="D299" s="399">
        <v>37134</v>
      </c>
      <c r="E299" t="s">
        <v>392</v>
      </c>
      <c r="F299">
        <v>717519</v>
      </c>
      <c r="G299">
        <v>1</v>
      </c>
      <c r="H299">
        <v>3733763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25</v>
      </c>
      <c r="AF299">
        <v>25</v>
      </c>
    </row>
    <row r="300" spans="1:34" x14ac:dyDescent="0.2">
      <c r="A300" s="398">
        <v>37111.428472222222</v>
      </c>
      <c r="B300" s="399">
        <v>37124</v>
      </c>
      <c r="C300" s="399">
        <v>37113</v>
      </c>
      <c r="D300" s="399">
        <v>37134</v>
      </c>
      <c r="E300" t="s">
        <v>392</v>
      </c>
      <c r="F300">
        <v>723264</v>
      </c>
      <c r="G300">
        <v>1</v>
      </c>
      <c r="H300">
        <v>3751499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-25</v>
      </c>
      <c r="P300">
        <v>-25</v>
      </c>
      <c r="Q300">
        <v>-25</v>
      </c>
      <c r="R300">
        <v>-25</v>
      </c>
      <c r="S300">
        <v>-25</v>
      </c>
      <c r="T300">
        <v>-25</v>
      </c>
      <c r="U300">
        <v>-25</v>
      </c>
      <c r="V300">
        <v>-25</v>
      </c>
      <c r="W300">
        <v>-25</v>
      </c>
      <c r="X300">
        <v>-25</v>
      </c>
      <c r="Y300">
        <v>-25</v>
      </c>
      <c r="Z300">
        <v>-25</v>
      </c>
      <c r="AA300">
        <v>-25</v>
      </c>
      <c r="AB300">
        <v>-25</v>
      </c>
      <c r="AC300">
        <v>-25</v>
      </c>
      <c r="AD300">
        <v>-25</v>
      </c>
      <c r="AE300">
        <v>0</v>
      </c>
      <c r="AF300">
        <v>0</v>
      </c>
    </row>
    <row r="301" spans="1:34" x14ac:dyDescent="0.2">
      <c r="A301" s="398">
        <v>37118.375694444447</v>
      </c>
      <c r="B301" s="399">
        <v>37124</v>
      </c>
      <c r="C301" s="399">
        <v>37119</v>
      </c>
      <c r="D301" s="399">
        <v>37134</v>
      </c>
      <c r="E301" t="s">
        <v>392</v>
      </c>
      <c r="F301">
        <v>730958</v>
      </c>
      <c r="G301">
        <v>1</v>
      </c>
      <c r="H301">
        <v>3772050</v>
      </c>
      <c r="I301">
        <v>-50</v>
      </c>
      <c r="J301">
        <v>-50</v>
      </c>
      <c r="K301">
        <v>-50</v>
      </c>
      <c r="L301">
        <v>-50</v>
      </c>
      <c r="M301">
        <v>-50</v>
      </c>
      <c r="N301">
        <v>-50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4" x14ac:dyDescent="0.2">
      <c r="A302" s="398">
        <v>37117.712500000001</v>
      </c>
      <c r="B302" s="399">
        <v>37124</v>
      </c>
      <c r="C302" s="399">
        <v>37119</v>
      </c>
      <c r="D302" s="399">
        <v>37134</v>
      </c>
      <c r="E302" t="s">
        <v>392</v>
      </c>
      <c r="F302">
        <v>730960</v>
      </c>
      <c r="G302">
        <v>1</v>
      </c>
      <c r="H302">
        <v>3772054</v>
      </c>
      <c r="I302">
        <v>-25</v>
      </c>
      <c r="J302">
        <v>-25</v>
      </c>
      <c r="K302">
        <v>-25</v>
      </c>
      <c r="L302">
        <v>-25</v>
      </c>
      <c r="M302">
        <v>-25</v>
      </c>
      <c r="N302">
        <v>-25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4" x14ac:dyDescent="0.2">
      <c r="A303" s="398">
        <v>37117.39166666667</v>
      </c>
      <c r="B303" s="399">
        <v>37124</v>
      </c>
      <c r="C303" s="399">
        <v>37119</v>
      </c>
      <c r="D303" s="399">
        <v>37134</v>
      </c>
      <c r="E303" t="s">
        <v>392</v>
      </c>
      <c r="F303">
        <v>730348</v>
      </c>
      <c r="G303">
        <v>1</v>
      </c>
      <c r="H303">
        <v>3769831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-25</v>
      </c>
      <c r="AF303">
        <v>-25</v>
      </c>
    </row>
    <row r="304" spans="1:34" x14ac:dyDescent="0.2">
      <c r="A304" s="398">
        <v>37118.375694444447</v>
      </c>
      <c r="B304" s="399">
        <v>37124</v>
      </c>
      <c r="C304" s="399">
        <v>37119</v>
      </c>
      <c r="D304" s="399">
        <v>37134</v>
      </c>
      <c r="E304" t="s">
        <v>392</v>
      </c>
      <c r="F304">
        <v>730958</v>
      </c>
      <c r="G304">
        <v>1</v>
      </c>
      <c r="H304">
        <v>3772051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-50</v>
      </c>
      <c r="AF304">
        <v>-50</v>
      </c>
    </row>
    <row r="305" spans="1:32" x14ac:dyDescent="0.2">
      <c r="A305" s="398">
        <v>37117.712500000001</v>
      </c>
      <c r="B305" s="399">
        <v>37124</v>
      </c>
      <c r="C305" s="399">
        <v>37119</v>
      </c>
      <c r="D305" s="399">
        <v>37134</v>
      </c>
      <c r="E305" t="s">
        <v>392</v>
      </c>
      <c r="F305">
        <v>730960</v>
      </c>
      <c r="G305">
        <v>1</v>
      </c>
      <c r="H305">
        <v>3772055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-25</v>
      </c>
      <c r="AF305">
        <v>-25</v>
      </c>
    </row>
    <row r="306" spans="1:32" x14ac:dyDescent="0.2">
      <c r="A306" s="398">
        <v>37118.555555555555</v>
      </c>
      <c r="B306" s="399">
        <v>37124</v>
      </c>
      <c r="C306" s="399">
        <v>37120</v>
      </c>
      <c r="D306" s="399">
        <v>37134</v>
      </c>
      <c r="E306" t="s">
        <v>392</v>
      </c>
      <c r="F306">
        <v>732985</v>
      </c>
      <c r="G306">
        <v>1</v>
      </c>
      <c r="H306">
        <v>3822123</v>
      </c>
      <c r="I306">
        <v>25</v>
      </c>
      <c r="J306">
        <v>25</v>
      </c>
      <c r="K306">
        <v>25</v>
      </c>
      <c r="L306">
        <v>25</v>
      </c>
      <c r="M306">
        <v>25</v>
      </c>
      <c r="N306">
        <v>25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 s="398">
        <v>36804.634722222225</v>
      </c>
      <c r="B307" s="399">
        <v>37124</v>
      </c>
      <c r="C307" s="399">
        <v>37073</v>
      </c>
      <c r="D307" s="399">
        <v>37164</v>
      </c>
      <c r="E307" t="s">
        <v>392</v>
      </c>
      <c r="F307">
        <v>427640</v>
      </c>
      <c r="G307">
        <v>1</v>
      </c>
      <c r="H307">
        <v>2325244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100</v>
      </c>
      <c r="AE307">
        <v>0</v>
      </c>
      <c r="AF307">
        <v>0</v>
      </c>
    </row>
    <row r="308" spans="1:32" x14ac:dyDescent="0.2">
      <c r="A308" s="398">
        <v>36804.632638888892</v>
      </c>
      <c r="B308" s="399">
        <v>37124</v>
      </c>
      <c r="C308" s="399">
        <v>37073</v>
      </c>
      <c r="D308" s="399">
        <v>37164</v>
      </c>
      <c r="E308" t="s">
        <v>392</v>
      </c>
      <c r="F308">
        <v>427865</v>
      </c>
      <c r="G308">
        <v>1</v>
      </c>
      <c r="H308">
        <v>2325889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100</v>
      </c>
      <c r="AE308">
        <v>0</v>
      </c>
      <c r="AF308">
        <v>0</v>
      </c>
    </row>
    <row r="309" spans="1:32" x14ac:dyDescent="0.2">
      <c r="A309" s="398">
        <v>36816.54583333333</v>
      </c>
      <c r="B309" s="399">
        <v>37124</v>
      </c>
      <c r="C309" s="399">
        <v>37073</v>
      </c>
      <c r="D309" s="399">
        <v>37164</v>
      </c>
      <c r="E309" t="s">
        <v>392</v>
      </c>
      <c r="F309">
        <v>436487</v>
      </c>
      <c r="G309">
        <v>1</v>
      </c>
      <c r="H309">
        <v>2351000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-25</v>
      </c>
      <c r="P309">
        <v>-25</v>
      </c>
      <c r="Q309">
        <v>-25</v>
      </c>
      <c r="R309">
        <v>-25</v>
      </c>
      <c r="S309">
        <v>-25</v>
      </c>
      <c r="T309">
        <v>-25</v>
      </c>
      <c r="U309">
        <v>-25</v>
      </c>
      <c r="V309">
        <v>-25</v>
      </c>
      <c r="W309">
        <v>-25</v>
      </c>
      <c r="X309">
        <v>-25</v>
      </c>
      <c r="Y309">
        <v>-25</v>
      </c>
      <c r="Z309">
        <v>-25</v>
      </c>
      <c r="AA309">
        <v>-25</v>
      </c>
      <c r="AB309">
        <v>-25</v>
      </c>
      <c r="AC309">
        <v>-25</v>
      </c>
      <c r="AD309">
        <v>-25</v>
      </c>
      <c r="AE309">
        <v>0</v>
      </c>
      <c r="AF309">
        <v>0</v>
      </c>
    </row>
    <row r="310" spans="1:32" x14ac:dyDescent="0.2">
      <c r="A310" s="398">
        <v>36816.54583333333</v>
      </c>
      <c r="B310" s="399">
        <v>37124</v>
      </c>
      <c r="C310" s="399">
        <v>37073</v>
      </c>
      <c r="D310" s="399">
        <v>37164</v>
      </c>
      <c r="E310" t="s">
        <v>392</v>
      </c>
      <c r="F310">
        <v>436515</v>
      </c>
      <c r="G310">
        <v>1</v>
      </c>
      <c r="H310">
        <v>2351102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-50</v>
      </c>
      <c r="P310">
        <v>-50</v>
      </c>
      <c r="Q310">
        <v>-50</v>
      </c>
      <c r="R310">
        <v>-50</v>
      </c>
      <c r="S310">
        <v>-50</v>
      </c>
      <c r="T310">
        <v>-50</v>
      </c>
      <c r="U310">
        <v>-50</v>
      </c>
      <c r="V310">
        <v>-50</v>
      </c>
      <c r="W310">
        <v>-50</v>
      </c>
      <c r="X310">
        <v>-50</v>
      </c>
      <c r="Y310">
        <v>-50</v>
      </c>
      <c r="Z310">
        <v>-50</v>
      </c>
      <c r="AA310">
        <v>-50</v>
      </c>
      <c r="AB310">
        <v>-50</v>
      </c>
      <c r="AC310">
        <v>-50</v>
      </c>
      <c r="AD310">
        <v>-50</v>
      </c>
      <c r="AE310">
        <v>0</v>
      </c>
      <c r="AF310">
        <v>0</v>
      </c>
    </row>
    <row r="311" spans="1:32" x14ac:dyDescent="0.2">
      <c r="A311" s="398">
        <v>36818.39166666667</v>
      </c>
      <c r="B311" s="399">
        <v>37124</v>
      </c>
      <c r="C311" s="399">
        <v>37073</v>
      </c>
      <c r="D311" s="399">
        <v>37164</v>
      </c>
      <c r="E311" t="s">
        <v>392</v>
      </c>
      <c r="F311">
        <v>438433</v>
      </c>
      <c r="G311">
        <v>1</v>
      </c>
      <c r="H311">
        <v>2356637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-100</v>
      </c>
      <c r="P311">
        <v>-100</v>
      </c>
      <c r="Q311">
        <v>-100</v>
      </c>
      <c r="R311">
        <v>-100</v>
      </c>
      <c r="S311">
        <v>-100</v>
      </c>
      <c r="T311">
        <v>-100</v>
      </c>
      <c r="U311">
        <v>-100</v>
      </c>
      <c r="V311">
        <v>-100</v>
      </c>
      <c r="W311">
        <v>-100</v>
      </c>
      <c r="X311">
        <v>-100</v>
      </c>
      <c r="Y311">
        <v>-100</v>
      </c>
      <c r="Z311">
        <v>-100</v>
      </c>
      <c r="AA311">
        <v>-100</v>
      </c>
      <c r="AB311">
        <v>-100</v>
      </c>
      <c r="AC311">
        <v>-100</v>
      </c>
      <c r="AD311">
        <v>-100</v>
      </c>
      <c r="AE311">
        <v>0</v>
      </c>
      <c r="AF311">
        <v>0</v>
      </c>
    </row>
    <row r="312" spans="1:32" x14ac:dyDescent="0.2">
      <c r="A312" s="398">
        <v>36818.451388888891</v>
      </c>
      <c r="B312" s="399">
        <v>37124</v>
      </c>
      <c r="C312" s="399">
        <v>37073</v>
      </c>
      <c r="D312" s="399">
        <v>37164</v>
      </c>
      <c r="E312" t="s">
        <v>392</v>
      </c>
      <c r="F312">
        <v>438435</v>
      </c>
      <c r="G312">
        <v>1</v>
      </c>
      <c r="H312">
        <v>2356639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-125</v>
      </c>
      <c r="P312">
        <v>-125</v>
      </c>
      <c r="Q312">
        <v>-125</v>
      </c>
      <c r="R312">
        <v>-125</v>
      </c>
      <c r="S312">
        <v>-125</v>
      </c>
      <c r="T312">
        <v>-125</v>
      </c>
      <c r="U312">
        <v>-125</v>
      </c>
      <c r="V312">
        <v>-125</v>
      </c>
      <c r="W312">
        <v>-125</v>
      </c>
      <c r="X312">
        <v>-125</v>
      </c>
      <c r="Y312">
        <v>-125</v>
      </c>
      <c r="Z312">
        <v>-125</v>
      </c>
      <c r="AA312">
        <v>-125</v>
      </c>
      <c r="AB312">
        <v>-125</v>
      </c>
      <c r="AC312">
        <v>-125</v>
      </c>
      <c r="AD312">
        <v>-125</v>
      </c>
      <c r="AE312">
        <v>0</v>
      </c>
      <c r="AF312">
        <v>0</v>
      </c>
    </row>
    <row r="313" spans="1:32" x14ac:dyDescent="0.2">
      <c r="A313" s="398">
        <v>36819.647222222222</v>
      </c>
      <c r="B313" s="399">
        <v>37124</v>
      </c>
      <c r="C313" s="399">
        <v>37073</v>
      </c>
      <c r="D313" s="399">
        <v>37164</v>
      </c>
      <c r="E313" t="s">
        <v>392</v>
      </c>
      <c r="F313">
        <v>439600</v>
      </c>
      <c r="G313">
        <v>1</v>
      </c>
      <c r="H313">
        <v>2360205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-100</v>
      </c>
      <c r="P313">
        <v>-100</v>
      </c>
      <c r="Q313">
        <v>-100</v>
      </c>
      <c r="R313">
        <v>-100</v>
      </c>
      <c r="S313">
        <v>-100</v>
      </c>
      <c r="T313">
        <v>-100</v>
      </c>
      <c r="U313">
        <v>-100</v>
      </c>
      <c r="V313">
        <v>-100</v>
      </c>
      <c r="W313">
        <v>-100</v>
      </c>
      <c r="X313">
        <v>-100</v>
      </c>
      <c r="Y313">
        <v>-100</v>
      </c>
      <c r="Z313">
        <v>-100</v>
      </c>
      <c r="AA313">
        <v>-100</v>
      </c>
      <c r="AB313">
        <v>-100</v>
      </c>
      <c r="AC313">
        <v>-100</v>
      </c>
      <c r="AD313">
        <v>-100</v>
      </c>
      <c r="AE313">
        <v>0</v>
      </c>
      <c r="AF313">
        <v>0</v>
      </c>
    </row>
    <row r="314" spans="1:32" x14ac:dyDescent="0.2">
      <c r="A314" s="398">
        <v>36850.706250000003</v>
      </c>
      <c r="B314" s="399">
        <v>37124</v>
      </c>
      <c r="C314" s="399">
        <v>37073</v>
      </c>
      <c r="D314" s="399">
        <v>37164</v>
      </c>
      <c r="E314" t="s">
        <v>392</v>
      </c>
      <c r="F314">
        <v>463237</v>
      </c>
      <c r="G314">
        <v>1</v>
      </c>
      <c r="H314">
        <v>2444910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25</v>
      </c>
      <c r="P314">
        <v>25</v>
      </c>
      <c r="Q314">
        <v>25</v>
      </c>
      <c r="R314">
        <v>25</v>
      </c>
      <c r="S314">
        <v>25</v>
      </c>
      <c r="T314">
        <v>25</v>
      </c>
      <c r="U314">
        <v>25</v>
      </c>
      <c r="V314">
        <v>25</v>
      </c>
      <c r="W314">
        <v>25</v>
      </c>
      <c r="X314">
        <v>25</v>
      </c>
      <c r="Y314">
        <v>25</v>
      </c>
      <c r="Z314">
        <v>25</v>
      </c>
      <c r="AA314">
        <v>25</v>
      </c>
      <c r="AB314">
        <v>25</v>
      </c>
      <c r="AC314">
        <v>25</v>
      </c>
      <c r="AD314">
        <v>25</v>
      </c>
      <c r="AE314">
        <v>0</v>
      </c>
      <c r="AF314">
        <v>0</v>
      </c>
    </row>
    <row r="315" spans="1:32" x14ac:dyDescent="0.2">
      <c r="A315" s="398">
        <v>36874.394444444442</v>
      </c>
      <c r="B315" s="399">
        <v>37124</v>
      </c>
      <c r="C315" s="399">
        <v>37073</v>
      </c>
      <c r="D315" s="399">
        <v>37164</v>
      </c>
      <c r="E315" t="s">
        <v>392</v>
      </c>
      <c r="F315">
        <v>479591</v>
      </c>
      <c r="G315">
        <v>1</v>
      </c>
      <c r="H315">
        <v>2503173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25</v>
      </c>
      <c r="P315">
        <v>25</v>
      </c>
      <c r="Q315">
        <v>25</v>
      </c>
      <c r="R315">
        <v>25</v>
      </c>
      <c r="S315">
        <v>25</v>
      </c>
      <c r="T315">
        <v>25</v>
      </c>
      <c r="U315">
        <v>25</v>
      </c>
      <c r="V315">
        <v>25</v>
      </c>
      <c r="W315">
        <v>25</v>
      </c>
      <c r="X315">
        <v>25</v>
      </c>
      <c r="Y315">
        <v>25</v>
      </c>
      <c r="Z315">
        <v>25</v>
      </c>
      <c r="AA315">
        <v>25</v>
      </c>
      <c r="AB315">
        <v>25</v>
      </c>
      <c r="AC315">
        <v>25</v>
      </c>
      <c r="AD315">
        <v>25</v>
      </c>
      <c r="AE315">
        <v>0</v>
      </c>
      <c r="AF315">
        <v>0</v>
      </c>
    </row>
    <row r="316" spans="1:32" x14ac:dyDescent="0.2">
      <c r="A316" s="398">
        <v>36894.547222222223</v>
      </c>
      <c r="B316" s="399">
        <v>37124</v>
      </c>
      <c r="C316" s="399">
        <v>37073</v>
      </c>
      <c r="D316" s="399">
        <v>37164</v>
      </c>
      <c r="E316" t="s">
        <v>392</v>
      </c>
      <c r="F316">
        <v>488120</v>
      </c>
      <c r="G316">
        <v>1</v>
      </c>
      <c r="H316">
        <v>2542828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25</v>
      </c>
      <c r="P316">
        <v>25</v>
      </c>
      <c r="Q316">
        <v>25</v>
      </c>
      <c r="R316">
        <v>25</v>
      </c>
      <c r="S316">
        <v>25</v>
      </c>
      <c r="T316">
        <v>25</v>
      </c>
      <c r="U316">
        <v>25</v>
      </c>
      <c r="V316">
        <v>25</v>
      </c>
      <c r="W316">
        <v>25</v>
      </c>
      <c r="X316">
        <v>25</v>
      </c>
      <c r="Y316">
        <v>25</v>
      </c>
      <c r="Z316">
        <v>25</v>
      </c>
      <c r="AA316">
        <v>25</v>
      </c>
      <c r="AB316">
        <v>25</v>
      </c>
      <c r="AC316">
        <v>25</v>
      </c>
      <c r="AD316">
        <v>25</v>
      </c>
      <c r="AE316">
        <v>0</v>
      </c>
      <c r="AF316">
        <v>0</v>
      </c>
    </row>
    <row r="317" spans="1:32" x14ac:dyDescent="0.2">
      <c r="A317" s="398">
        <v>36896.410416666666</v>
      </c>
      <c r="B317" s="399">
        <v>37124</v>
      </c>
      <c r="C317" s="399">
        <v>37073</v>
      </c>
      <c r="D317" s="399">
        <v>37164</v>
      </c>
      <c r="E317" t="s">
        <v>392</v>
      </c>
      <c r="F317">
        <v>489750</v>
      </c>
      <c r="G317">
        <v>1</v>
      </c>
      <c r="H317">
        <v>2547822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  <c r="W317">
        <v>25</v>
      </c>
      <c r="X317">
        <v>25</v>
      </c>
      <c r="Y317">
        <v>25</v>
      </c>
      <c r="Z317">
        <v>25</v>
      </c>
      <c r="AA317">
        <v>25</v>
      </c>
      <c r="AB317">
        <v>25</v>
      </c>
      <c r="AC317">
        <v>25</v>
      </c>
      <c r="AD317">
        <v>25</v>
      </c>
      <c r="AE317">
        <v>0</v>
      </c>
      <c r="AF317">
        <v>0</v>
      </c>
    </row>
    <row r="318" spans="1:32" x14ac:dyDescent="0.2">
      <c r="A318" s="398">
        <v>36922.421527777777</v>
      </c>
      <c r="B318" s="399">
        <v>37124</v>
      </c>
      <c r="C318" s="399">
        <v>37073</v>
      </c>
      <c r="D318" s="399">
        <v>37164</v>
      </c>
      <c r="E318" t="s">
        <v>392</v>
      </c>
      <c r="F318">
        <v>508890</v>
      </c>
      <c r="G318">
        <v>1</v>
      </c>
      <c r="H318">
        <v>2609817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25</v>
      </c>
      <c r="P318">
        <v>25</v>
      </c>
      <c r="Q318">
        <v>25</v>
      </c>
      <c r="R318">
        <v>25</v>
      </c>
      <c r="S318">
        <v>25</v>
      </c>
      <c r="T318">
        <v>25</v>
      </c>
      <c r="U318">
        <v>25</v>
      </c>
      <c r="V318">
        <v>25</v>
      </c>
      <c r="W318">
        <v>25</v>
      </c>
      <c r="X318">
        <v>25</v>
      </c>
      <c r="Y318">
        <v>25</v>
      </c>
      <c r="Z318">
        <v>25</v>
      </c>
      <c r="AA318">
        <v>25</v>
      </c>
      <c r="AB318">
        <v>25</v>
      </c>
      <c r="AC318">
        <v>25</v>
      </c>
      <c r="AD318">
        <v>25</v>
      </c>
      <c r="AE318">
        <v>0</v>
      </c>
      <c r="AF318">
        <v>0</v>
      </c>
    </row>
    <row r="319" spans="1:32" x14ac:dyDescent="0.2">
      <c r="A319" s="398">
        <v>36934.611805555556</v>
      </c>
      <c r="B319" s="399">
        <v>37124</v>
      </c>
      <c r="C319" s="399">
        <v>37073</v>
      </c>
      <c r="D319" s="399">
        <v>37164</v>
      </c>
      <c r="E319" t="s">
        <v>392</v>
      </c>
      <c r="F319">
        <v>517868</v>
      </c>
      <c r="G319">
        <v>1</v>
      </c>
      <c r="H319">
        <v>2664738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-25</v>
      </c>
      <c r="P319">
        <v>-25</v>
      </c>
      <c r="Q319">
        <v>-25</v>
      </c>
      <c r="R319">
        <v>-25</v>
      </c>
      <c r="S319">
        <v>-25</v>
      </c>
      <c r="T319">
        <v>-25</v>
      </c>
      <c r="U319">
        <v>-25</v>
      </c>
      <c r="V319">
        <v>-25</v>
      </c>
      <c r="W319">
        <v>-25</v>
      </c>
      <c r="X319">
        <v>-25</v>
      </c>
      <c r="Y319">
        <v>-25</v>
      </c>
      <c r="Z319">
        <v>-25</v>
      </c>
      <c r="AA319">
        <v>-25</v>
      </c>
      <c r="AB319">
        <v>-25</v>
      </c>
      <c r="AC319">
        <v>-25</v>
      </c>
      <c r="AD319">
        <v>-25</v>
      </c>
      <c r="AE319">
        <v>0</v>
      </c>
      <c r="AF319">
        <v>0</v>
      </c>
    </row>
    <row r="320" spans="1:32" x14ac:dyDescent="0.2">
      <c r="A320" s="398">
        <v>36937.46875</v>
      </c>
      <c r="B320" s="399">
        <v>37124</v>
      </c>
      <c r="C320" s="399">
        <v>37073</v>
      </c>
      <c r="D320" s="399">
        <v>37164</v>
      </c>
      <c r="E320" t="s">
        <v>392</v>
      </c>
      <c r="F320">
        <v>523088</v>
      </c>
      <c r="G320">
        <v>1</v>
      </c>
      <c r="H320">
        <v>2701275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-25</v>
      </c>
      <c r="P320">
        <v>-25</v>
      </c>
      <c r="Q320">
        <v>-25</v>
      </c>
      <c r="R320">
        <v>-25</v>
      </c>
      <c r="S320">
        <v>-25</v>
      </c>
      <c r="T320">
        <v>-25</v>
      </c>
      <c r="U320">
        <v>-25</v>
      </c>
      <c r="V320">
        <v>-25</v>
      </c>
      <c r="W320">
        <v>-25</v>
      </c>
      <c r="X320">
        <v>-25</v>
      </c>
      <c r="Y320">
        <v>-25</v>
      </c>
      <c r="Z320">
        <v>-25</v>
      </c>
      <c r="AA320">
        <v>-25</v>
      </c>
      <c r="AB320">
        <v>-25</v>
      </c>
      <c r="AC320">
        <v>-25</v>
      </c>
      <c r="AD320">
        <v>-25</v>
      </c>
      <c r="AE320">
        <v>0</v>
      </c>
      <c r="AF320">
        <v>0</v>
      </c>
    </row>
    <row r="321" spans="1:32" x14ac:dyDescent="0.2">
      <c r="A321" s="398">
        <v>36950.61041666667</v>
      </c>
      <c r="B321" s="399">
        <v>37124</v>
      </c>
      <c r="C321" s="399">
        <v>37073</v>
      </c>
      <c r="D321" s="399">
        <v>37164</v>
      </c>
      <c r="E321" t="s">
        <v>392</v>
      </c>
      <c r="F321">
        <v>533058</v>
      </c>
      <c r="G321">
        <v>1</v>
      </c>
      <c r="H321">
        <v>2731769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-25</v>
      </c>
      <c r="P321">
        <v>-25</v>
      </c>
      <c r="Q321">
        <v>-25</v>
      </c>
      <c r="R321">
        <v>-25</v>
      </c>
      <c r="S321">
        <v>-25</v>
      </c>
      <c r="T321">
        <v>-25</v>
      </c>
      <c r="U321">
        <v>-25</v>
      </c>
      <c r="V321">
        <v>-25</v>
      </c>
      <c r="W321">
        <v>-25</v>
      </c>
      <c r="X321">
        <v>-25</v>
      </c>
      <c r="Y321">
        <v>-25</v>
      </c>
      <c r="Z321">
        <v>-25</v>
      </c>
      <c r="AA321">
        <v>-25</v>
      </c>
      <c r="AB321">
        <v>-25</v>
      </c>
      <c r="AC321">
        <v>-25</v>
      </c>
      <c r="AD321">
        <v>-25</v>
      </c>
      <c r="AE321">
        <v>0</v>
      </c>
      <c r="AF321">
        <v>0</v>
      </c>
    </row>
    <row r="322" spans="1:32" x14ac:dyDescent="0.2">
      <c r="A322" s="398">
        <v>36958.56527777778</v>
      </c>
      <c r="B322" s="399">
        <v>37124</v>
      </c>
      <c r="C322" s="399">
        <v>37073</v>
      </c>
      <c r="D322" s="399">
        <v>37164</v>
      </c>
      <c r="E322" t="s">
        <v>392</v>
      </c>
      <c r="F322">
        <v>533131</v>
      </c>
      <c r="G322">
        <v>1</v>
      </c>
      <c r="H322">
        <v>2731986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25</v>
      </c>
      <c r="P322">
        <v>25</v>
      </c>
      <c r="Q322">
        <v>25</v>
      </c>
      <c r="R322">
        <v>25</v>
      </c>
      <c r="S322">
        <v>25</v>
      </c>
      <c r="T322">
        <v>25</v>
      </c>
      <c r="U322">
        <v>25</v>
      </c>
      <c r="V322">
        <v>25</v>
      </c>
      <c r="W322">
        <v>25</v>
      </c>
      <c r="X322">
        <v>25</v>
      </c>
      <c r="Y322">
        <v>25</v>
      </c>
      <c r="Z322">
        <v>25</v>
      </c>
      <c r="AA322">
        <v>25</v>
      </c>
      <c r="AB322">
        <v>25</v>
      </c>
      <c r="AC322">
        <v>25</v>
      </c>
      <c r="AD322">
        <v>25</v>
      </c>
      <c r="AE322">
        <v>0</v>
      </c>
      <c r="AF322">
        <v>0</v>
      </c>
    </row>
    <row r="323" spans="1:32" x14ac:dyDescent="0.2">
      <c r="A323" s="398">
        <v>36950.418749999997</v>
      </c>
      <c r="B323" s="399">
        <v>37124</v>
      </c>
      <c r="C323" s="399">
        <v>37073</v>
      </c>
      <c r="D323" s="399">
        <v>37164</v>
      </c>
      <c r="E323" t="s">
        <v>392</v>
      </c>
      <c r="F323">
        <v>533765</v>
      </c>
      <c r="G323">
        <v>1</v>
      </c>
      <c r="H323">
        <v>2733345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25</v>
      </c>
      <c r="P323">
        <v>25</v>
      </c>
      <c r="Q323">
        <v>25</v>
      </c>
      <c r="R323">
        <v>25</v>
      </c>
      <c r="S323">
        <v>25</v>
      </c>
      <c r="T323">
        <v>25</v>
      </c>
      <c r="U323">
        <v>25</v>
      </c>
      <c r="V323">
        <v>25</v>
      </c>
      <c r="W323">
        <v>25</v>
      </c>
      <c r="X323">
        <v>25</v>
      </c>
      <c r="Y323">
        <v>25</v>
      </c>
      <c r="Z323">
        <v>25</v>
      </c>
      <c r="AA323">
        <v>25</v>
      </c>
      <c r="AB323">
        <v>25</v>
      </c>
      <c r="AC323">
        <v>25</v>
      </c>
      <c r="AD323">
        <v>25</v>
      </c>
      <c r="AE323">
        <v>0</v>
      </c>
      <c r="AF323">
        <v>0</v>
      </c>
    </row>
    <row r="324" spans="1:32" x14ac:dyDescent="0.2">
      <c r="A324" s="398">
        <v>36958.565972222219</v>
      </c>
      <c r="B324" s="399">
        <v>37124</v>
      </c>
      <c r="C324" s="399">
        <v>37073</v>
      </c>
      <c r="D324" s="399">
        <v>37164</v>
      </c>
      <c r="E324" t="s">
        <v>392</v>
      </c>
      <c r="F324">
        <v>534000</v>
      </c>
      <c r="G324">
        <v>1</v>
      </c>
      <c r="H324">
        <v>2733955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-25</v>
      </c>
      <c r="P324">
        <v>-25</v>
      </c>
      <c r="Q324">
        <v>-25</v>
      </c>
      <c r="R324">
        <v>-25</v>
      </c>
      <c r="S324">
        <v>-25</v>
      </c>
      <c r="T324">
        <v>-25</v>
      </c>
      <c r="U324">
        <v>-25</v>
      </c>
      <c r="V324">
        <v>-25</v>
      </c>
      <c r="W324">
        <v>-25</v>
      </c>
      <c r="X324">
        <v>-25</v>
      </c>
      <c r="Y324">
        <v>-25</v>
      </c>
      <c r="Z324">
        <v>-25</v>
      </c>
      <c r="AA324">
        <v>-25</v>
      </c>
      <c r="AB324">
        <v>-25</v>
      </c>
      <c r="AC324">
        <v>-25</v>
      </c>
      <c r="AD324">
        <v>-25</v>
      </c>
      <c r="AE324">
        <v>0</v>
      </c>
      <c r="AF324">
        <v>0</v>
      </c>
    </row>
    <row r="325" spans="1:32" x14ac:dyDescent="0.2">
      <c r="A325" s="398">
        <v>36951.533333333333</v>
      </c>
      <c r="B325" s="399">
        <v>37124</v>
      </c>
      <c r="C325" s="399">
        <v>37073</v>
      </c>
      <c r="D325" s="399">
        <v>37164</v>
      </c>
      <c r="E325" t="s">
        <v>392</v>
      </c>
      <c r="F325">
        <v>534091</v>
      </c>
      <c r="G325">
        <v>1</v>
      </c>
      <c r="H325">
        <v>2734095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75</v>
      </c>
      <c r="P325">
        <v>75</v>
      </c>
      <c r="Q325">
        <v>75</v>
      </c>
      <c r="R325">
        <v>75</v>
      </c>
      <c r="S325">
        <v>75</v>
      </c>
      <c r="T325">
        <v>75</v>
      </c>
      <c r="U325">
        <v>75</v>
      </c>
      <c r="V325">
        <v>75</v>
      </c>
      <c r="W325">
        <v>75</v>
      </c>
      <c r="X325">
        <v>75</v>
      </c>
      <c r="Y325">
        <v>75</v>
      </c>
      <c r="Z325">
        <v>75</v>
      </c>
      <c r="AA325">
        <v>75</v>
      </c>
      <c r="AB325">
        <v>75</v>
      </c>
      <c r="AC325">
        <v>75</v>
      </c>
      <c r="AD325">
        <v>75</v>
      </c>
      <c r="AE325">
        <v>0</v>
      </c>
      <c r="AF325">
        <v>0</v>
      </c>
    </row>
    <row r="326" spans="1:32" x14ac:dyDescent="0.2">
      <c r="A326" s="398">
        <v>36951.39166666667</v>
      </c>
      <c r="B326" s="399">
        <v>37124</v>
      </c>
      <c r="C326" s="399">
        <v>37073</v>
      </c>
      <c r="D326" s="399">
        <v>37164</v>
      </c>
      <c r="E326" t="s">
        <v>392</v>
      </c>
      <c r="F326">
        <v>535135</v>
      </c>
      <c r="G326">
        <v>1</v>
      </c>
      <c r="H326">
        <v>2737445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25</v>
      </c>
      <c r="P326">
        <v>25</v>
      </c>
      <c r="Q326">
        <v>25</v>
      </c>
      <c r="R326">
        <v>25</v>
      </c>
      <c r="S326">
        <v>25</v>
      </c>
      <c r="T326">
        <v>25</v>
      </c>
      <c r="U326">
        <v>25</v>
      </c>
      <c r="V326">
        <v>25</v>
      </c>
      <c r="W326">
        <v>25</v>
      </c>
      <c r="X326">
        <v>25</v>
      </c>
      <c r="Y326">
        <v>25</v>
      </c>
      <c r="Z326">
        <v>25</v>
      </c>
      <c r="AA326">
        <v>25</v>
      </c>
      <c r="AB326">
        <v>25</v>
      </c>
      <c r="AC326">
        <v>25</v>
      </c>
      <c r="AD326">
        <v>25</v>
      </c>
      <c r="AE326">
        <v>0</v>
      </c>
      <c r="AF326">
        <v>0</v>
      </c>
    </row>
    <row r="327" spans="1:32" x14ac:dyDescent="0.2">
      <c r="A327" s="398">
        <v>36955.697916666664</v>
      </c>
      <c r="B327" s="399">
        <v>37124</v>
      </c>
      <c r="C327" s="399">
        <v>37073</v>
      </c>
      <c r="D327" s="399">
        <v>37164</v>
      </c>
      <c r="E327" t="s">
        <v>392</v>
      </c>
      <c r="F327">
        <v>536488</v>
      </c>
      <c r="G327">
        <v>1</v>
      </c>
      <c r="H327">
        <v>2740938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-25</v>
      </c>
      <c r="P327">
        <v>-25</v>
      </c>
      <c r="Q327">
        <v>-25</v>
      </c>
      <c r="R327">
        <v>-25</v>
      </c>
      <c r="S327">
        <v>-25</v>
      </c>
      <c r="T327">
        <v>-25</v>
      </c>
      <c r="U327">
        <v>-25</v>
      </c>
      <c r="V327">
        <v>-25</v>
      </c>
      <c r="W327">
        <v>-25</v>
      </c>
      <c r="X327">
        <v>-25</v>
      </c>
      <c r="Y327">
        <v>-25</v>
      </c>
      <c r="Z327">
        <v>-25</v>
      </c>
      <c r="AA327">
        <v>-25</v>
      </c>
      <c r="AB327">
        <v>-25</v>
      </c>
      <c r="AC327">
        <v>-25</v>
      </c>
      <c r="AD327">
        <v>-25</v>
      </c>
      <c r="AE327">
        <v>0</v>
      </c>
      <c r="AF327">
        <v>0</v>
      </c>
    </row>
    <row r="328" spans="1:32" x14ac:dyDescent="0.2">
      <c r="A328" s="398">
        <v>36955.697916666664</v>
      </c>
      <c r="B328" s="399">
        <v>37124</v>
      </c>
      <c r="C328" s="399">
        <v>37073</v>
      </c>
      <c r="D328" s="399">
        <v>37164</v>
      </c>
      <c r="E328" t="s">
        <v>392</v>
      </c>
      <c r="F328">
        <v>536489</v>
      </c>
      <c r="G328">
        <v>1</v>
      </c>
      <c r="H328">
        <v>2740939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-25</v>
      </c>
      <c r="P328">
        <v>-25</v>
      </c>
      <c r="Q328">
        <v>-25</v>
      </c>
      <c r="R328">
        <v>-25</v>
      </c>
      <c r="S328">
        <v>-25</v>
      </c>
      <c r="T328">
        <v>-25</v>
      </c>
      <c r="U328">
        <v>-25</v>
      </c>
      <c r="V328">
        <v>-25</v>
      </c>
      <c r="W328">
        <v>-25</v>
      </c>
      <c r="X328">
        <v>-25</v>
      </c>
      <c r="Y328">
        <v>-25</v>
      </c>
      <c r="Z328">
        <v>-25</v>
      </c>
      <c r="AA328">
        <v>-25</v>
      </c>
      <c r="AB328">
        <v>-25</v>
      </c>
      <c r="AC328">
        <v>-25</v>
      </c>
      <c r="AD328">
        <v>-25</v>
      </c>
      <c r="AE328">
        <v>0</v>
      </c>
      <c r="AF328">
        <v>0</v>
      </c>
    </row>
    <row r="329" spans="1:32" x14ac:dyDescent="0.2">
      <c r="A329" s="398">
        <v>36955.460416666669</v>
      </c>
      <c r="B329" s="399">
        <v>37124</v>
      </c>
      <c r="C329" s="399">
        <v>37073</v>
      </c>
      <c r="D329" s="399">
        <v>37164</v>
      </c>
      <c r="E329" t="s">
        <v>392</v>
      </c>
      <c r="F329">
        <v>536617</v>
      </c>
      <c r="G329">
        <v>1</v>
      </c>
      <c r="H329">
        <v>2741319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-25</v>
      </c>
      <c r="P329">
        <v>-25</v>
      </c>
      <c r="Q329">
        <v>-25</v>
      </c>
      <c r="R329">
        <v>-25</v>
      </c>
      <c r="S329">
        <v>-25</v>
      </c>
      <c r="T329">
        <v>-25</v>
      </c>
      <c r="U329">
        <v>-25</v>
      </c>
      <c r="V329">
        <v>-25</v>
      </c>
      <c r="W329">
        <v>-25</v>
      </c>
      <c r="X329">
        <v>-25</v>
      </c>
      <c r="Y329">
        <v>-25</v>
      </c>
      <c r="Z329">
        <v>-25</v>
      </c>
      <c r="AA329">
        <v>-25</v>
      </c>
      <c r="AB329">
        <v>-25</v>
      </c>
      <c r="AC329">
        <v>-25</v>
      </c>
      <c r="AD329">
        <v>-25</v>
      </c>
      <c r="AE329">
        <v>0</v>
      </c>
      <c r="AF329">
        <v>0</v>
      </c>
    </row>
    <row r="330" spans="1:32" x14ac:dyDescent="0.2">
      <c r="A330" s="398">
        <v>36955.697916666664</v>
      </c>
      <c r="B330" s="399">
        <v>37124</v>
      </c>
      <c r="C330" s="399">
        <v>37073</v>
      </c>
      <c r="D330" s="399">
        <v>37164</v>
      </c>
      <c r="E330" t="s">
        <v>392</v>
      </c>
      <c r="F330">
        <v>536686</v>
      </c>
      <c r="G330">
        <v>1</v>
      </c>
      <c r="H330">
        <v>2741571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-25</v>
      </c>
      <c r="P330">
        <v>-25</v>
      </c>
      <c r="Q330">
        <v>-25</v>
      </c>
      <c r="R330">
        <v>-25</v>
      </c>
      <c r="S330">
        <v>-25</v>
      </c>
      <c r="T330">
        <v>-25</v>
      </c>
      <c r="U330">
        <v>-25</v>
      </c>
      <c r="V330">
        <v>-25</v>
      </c>
      <c r="W330">
        <v>-25</v>
      </c>
      <c r="X330">
        <v>-25</v>
      </c>
      <c r="Y330">
        <v>-25</v>
      </c>
      <c r="Z330">
        <v>-25</v>
      </c>
      <c r="AA330">
        <v>-25</v>
      </c>
      <c r="AB330">
        <v>-25</v>
      </c>
      <c r="AC330">
        <v>-25</v>
      </c>
      <c r="AD330">
        <v>-25</v>
      </c>
      <c r="AE330">
        <v>0</v>
      </c>
      <c r="AF330">
        <v>0</v>
      </c>
    </row>
    <row r="331" spans="1:32" x14ac:dyDescent="0.2">
      <c r="A331" s="398">
        <v>36956.401388888888</v>
      </c>
      <c r="B331" s="399">
        <v>37124</v>
      </c>
      <c r="C331" s="399">
        <v>37073</v>
      </c>
      <c r="D331" s="399">
        <v>37164</v>
      </c>
      <c r="E331" t="s">
        <v>392</v>
      </c>
      <c r="F331">
        <v>537937</v>
      </c>
      <c r="G331">
        <v>1</v>
      </c>
      <c r="H331">
        <v>2747160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-25</v>
      </c>
      <c r="P331">
        <v>-25</v>
      </c>
      <c r="Q331">
        <v>-25</v>
      </c>
      <c r="R331">
        <v>-25</v>
      </c>
      <c r="S331">
        <v>-25</v>
      </c>
      <c r="T331">
        <v>-25</v>
      </c>
      <c r="U331">
        <v>-25</v>
      </c>
      <c r="V331">
        <v>-25</v>
      </c>
      <c r="W331">
        <v>-25</v>
      </c>
      <c r="X331">
        <v>-25</v>
      </c>
      <c r="Y331">
        <v>-25</v>
      </c>
      <c r="Z331">
        <v>-25</v>
      </c>
      <c r="AA331">
        <v>-25</v>
      </c>
      <c r="AB331">
        <v>-25</v>
      </c>
      <c r="AC331">
        <v>-25</v>
      </c>
      <c r="AD331">
        <v>-25</v>
      </c>
      <c r="AE331">
        <v>0</v>
      </c>
      <c r="AF331">
        <v>0</v>
      </c>
    </row>
    <row r="332" spans="1:32" x14ac:dyDescent="0.2">
      <c r="A332" s="398">
        <v>36957.433333333334</v>
      </c>
      <c r="B332" s="399">
        <v>37124</v>
      </c>
      <c r="C332" s="399">
        <v>37073</v>
      </c>
      <c r="D332" s="399">
        <v>37164</v>
      </c>
      <c r="E332" t="s">
        <v>392</v>
      </c>
      <c r="F332">
        <v>539231</v>
      </c>
      <c r="G332">
        <v>1</v>
      </c>
      <c r="H332">
        <v>2751317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-25</v>
      </c>
      <c r="P332">
        <v>-25</v>
      </c>
      <c r="Q332">
        <v>-25</v>
      </c>
      <c r="R332">
        <v>-25</v>
      </c>
      <c r="S332">
        <v>-25</v>
      </c>
      <c r="T332">
        <v>-25</v>
      </c>
      <c r="U332">
        <v>-25</v>
      </c>
      <c r="V332">
        <v>-25</v>
      </c>
      <c r="W332">
        <v>-25</v>
      </c>
      <c r="X332">
        <v>-25</v>
      </c>
      <c r="Y332">
        <v>-25</v>
      </c>
      <c r="Z332">
        <v>-25</v>
      </c>
      <c r="AA332">
        <v>-25</v>
      </c>
      <c r="AB332">
        <v>-25</v>
      </c>
      <c r="AC332">
        <v>-25</v>
      </c>
      <c r="AD332">
        <v>-25</v>
      </c>
      <c r="AE332">
        <v>0</v>
      </c>
      <c r="AF332">
        <v>0</v>
      </c>
    </row>
    <row r="333" spans="1:32" x14ac:dyDescent="0.2">
      <c r="A333" s="398">
        <v>37092.38958333333</v>
      </c>
      <c r="B333" s="399">
        <v>37124</v>
      </c>
      <c r="C333" s="399">
        <v>37073</v>
      </c>
      <c r="D333" s="399">
        <v>37164</v>
      </c>
      <c r="E333" t="s">
        <v>392</v>
      </c>
      <c r="F333">
        <v>540194</v>
      </c>
      <c r="G333">
        <v>1</v>
      </c>
      <c r="H333">
        <v>2753937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25</v>
      </c>
      <c r="P333">
        <v>25</v>
      </c>
      <c r="Q333">
        <v>25</v>
      </c>
      <c r="R333">
        <v>25</v>
      </c>
      <c r="S333">
        <v>25</v>
      </c>
      <c r="T333">
        <v>25</v>
      </c>
      <c r="U333">
        <v>25</v>
      </c>
      <c r="V333">
        <v>25</v>
      </c>
      <c r="W333">
        <v>25</v>
      </c>
      <c r="X333">
        <v>25</v>
      </c>
      <c r="Y333">
        <v>25</v>
      </c>
      <c r="Z333">
        <v>25</v>
      </c>
      <c r="AA333">
        <v>25</v>
      </c>
      <c r="AB333">
        <v>25</v>
      </c>
      <c r="AC333">
        <v>25</v>
      </c>
      <c r="AD333">
        <v>25</v>
      </c>
      <c r="AE333">
        <v>0</v>
      </c>
      <c r="AF333">
        <v>0</v>
      </c>
    </row>
    <row r="334" spans="1:32" x14ac:dyDescent="0.2">
      <c r="A334" s="398">
        <v>36865.638194444444</v>
      </c>
      <c r="B334" s="399">
        <v>37124</v>
      </c>
      <c r="C334" s="399">
        <v>36983</v>
      </c>
      <c r="D334" s="399">
        <v>37191</v>
      </c>
      <c r="E334" t="s">
        <v>392</v>
      </c>
      <c r="F334">
        <v>473259</v>
      </c>
      <c r="G334">
        <v>1</v>
      </c>
      <c r="H334">
        <v>2476854</v>
      </c>
      <c r="I334">
        <v>50</v>
      </c>
      <c r="J334">
        <v>50</v>
      </c>
      <c r="K334">
        <v>50</v>
      </c>
      <c r="L334">
        <v>50</v>
      </c>
      <c r="M334">
        <v>50</v>
      </c>
      <c r="N334">
        <v>50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 s="398">
        <v>37061.35</v>
      </c>
      <c r="B335" s="399">
        <v>37124</v>
      </c>
      <c r="C335" s="399">
        <v>37104</v>
      </c>
      <c r="D335" s="399">
        <v>37134</v>
      </c>
      <c r="E335" t="s">
        <v>392</v>
      </c>
      <c r="F335">
        <v>653294</v>
      </c>
      <c r="G335">
        <v>1</v>
      </c>
      <c r="H335">
        <v>3477783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-25</v>
      </c>
      <c r="P335">
        <v>-25</v>
      </c>
      <c r="Q335">
        <v>-25</v>
      </c>
      <c r="R335">
        <v>-25</v>
      </c>
      <c r="S335">
        <v>-25</v>
      </c>
      <c r="T335">
        <v>-25</v>
      </c>
      <c r="U335">
        <v>-25</v>
      </c>
      <c r="V335">
        <v>-25</v>
      </c>
      <c r="W335">
        <v>-25</v>
      </c>
      <c r="X335">
        <v>-25</v>
      </c>
      <c r="Y335">
        <v>-25</v>
      </c>
      <c r="Z335">
        <v>-25</v>
      </c>
      <c r="AA335">
        <v>-25</v>
      </c>
      <c r="AB335">
        <v>-25</v>
      </c>
      <c r="AC335">
        <v>-25</v>
      </c>
      <c r="AD335">
        <v>-25</v>
      </c>
      <c r="AE335">
        <v>0</v>
      </c>
      <c r="AF335">
        <v>0</v>
      </c>
    </row>
    <row r="336" spans="1:32" x14ac:dyDescent="0.2">
      <c r="A336" s="398">
        <v>37061.361805555556</v>
      </c>
      <c r="B336" s="399">
        <v>37124</v>
      </c>
      <c r="C336" s="399">
        <v>37104</v>
      </c>
      <c r="D336" s="399">
        <v>37134</v>
      </c>
      <c r="E336" t="s">
        <v>392</v>
      </c>
      <c r="F336">
        <v>653408</v>
      </c>
      <c r="G336">
        <v>1</v>
      </c>
      <c r="H336">
        <v>3477960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-25</v>
      </c>
      <c r="P336">
        <v>-25</v>
      </c>
      <c r="Q336">
        <v>-25</v>
      </c>
      <c r="R336">
        <v>-25</v>
      </c>
      <c r="S336">
        <v>-25</v>
      </c>
      <c r="T336">
        <v>-25</v>
      </c>
      <c r="U336">
        <v>-25</v>
      </c>
      <c r="V336">
        <v>-25</v>
      </c>
      <c r="W336">
        <v>-25</v>
      </c>
      <c r="X336">
        <v>-25</v>
      </c>
      <c r="Y336">
        <v>-25</v>
      </c>
      <c r="Z336">
        <v>-25</v>
      </c>
      <c r="AA336">
        <v>-25</v>
      </c>
      <c r="AB336">
        <v>-25</v>
      </c>
      <c r="AC336">
        <v>-25</v>
      </c>
      <c r="AD336">
        <v>-25</v>
      </c>
      <c r="AE336">
        <v>0</v>
      </c>
      <c r="AF336">
        <v>0</v>
      </c>
    </row>
    <row r="337" spans="1:33" x14ac:dyDescent="0.2">
      <c r="A337" s="398">
        <v>36563.628472222219</v>
      </c>
      <c r="B337" s="399">
        <v>37124</v>
      </c>
      <c r="C337" s="399">
        <v>36983</v>
      </c>
      <c r="D337" s="399">
        <v>37191</v>
      </c>
      <c r="E337" t="s">
        <v>392</v>
      </c>
      <c r="F337">
        <v>266169</v>
      </c>
      <c r="G337">
        <v>1</v>
      </c>
      <c r="H337">
        <v>955083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50</v>
      </c>
      <c r="P337">
        <v>50</v>
      </c>
      <c r="Q337">
        <v>50</v>
      </c>
      <c r="R337">
        <v>50</v>
      </c>
      <c r="S337">
        <v>50</v>
      </c>
      <c r="T337">
        <v>50</v>
      </c>
      <c r="U337">
        <v>50</v>
      </c>
      <c r="V337">
        <v>50</v>
      </c>
      <c r="W337">
        <v>50</v>
      </c>
      <c r="X337">
        <v>50</v>
      </c>
      <c r="Y337">
        <v>50</v>
      </c>
      <c r="Z337">
        <v>50</v>
      </c>
      <c r="AA337">
        <v>50</v>
      </c>
      <c r="AB337">
        <v>50</v>
      </c>
      <c r="AC337">
        <v>50</v>
      </c>
      <c r="AD337">
        <v>50</v>
      </c>
      <c r="AE337">
        <v>0</v>
      </c>
      <c r="AF337">
        <v>0</v>
      </c>
    </row>
    <row r="338" spans="1:33" x14ac:dyDescent="0.2">
      <c r="A338" s="398">
        <v>36693.415972222225</v>
      </c>
      <c r="B338" s="399">
        <v>37124</v>
      </c>
      <c r="C338" s="399">
        <v>36983</v>
      </c>
      <c r="D338" s="399">
        <v>37191</v>
      </c>
      <c r="E338" t="s">
        <v>392</v>
      </c>
      <c r="F338">
        <v>354522</v>
      </c>
      <c r="G338">
        <v>1</v>
      </c>
      <c r="H338">
        <v>2091843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75</v>
      </c>
      <c r="P338">
        <v>75</v>
      </c>
      <c r="Q338">
        <v>75</v>
      </c>
      <c r="R338">
        <v>75</v>
      </c>
      <c r="S338">
        <v>75</v>
      </c>
      <c r="T338">
        <v>75</v>
      </c>
      <c r="U338">
        <v>75</v>
      </c>
      <c r="V338">
        <v>75</v>
      </c>
      <c r="W338">
        <v>75</v>
      </c>
      <c r="X338">
        <v>75</v>
      </c>
      <c r="Y338">
        <v>75</v>
      </c>
      <c r="Z338">
        <v>75</v>
      </c>
      <c r="AA338">
        <v>75</v>
      </c>
      <c r="AB338">
        <v>75</v>
      </c>
      <c r="AC338">
        <v>75</v>
      </c>
      <c r="AD338">
        <v>75</v>
      </c>
      <c r="AE338">
        <v>0</v>
      </c>
      <c r="AF338">
        <v>0</v>
      </c>
    </row>
    <row r="339" spans="1:33" x14ac:dyDescent="0.2">
      <c r="A339" s="398">
        <v>36706.353472222225</v>
      </c>
      <c r="B339" s="399">
        <v>37124</v>
      </c>
      <c r="C339" s="399">
        <v>36983</v>
      </c>
      <c r="D339" s="399">
        <v>37191</v>
      </c>
      <c r="E339" t="s">
        <v>392</v>
      </c>
      <c r="F339">
        <v>360687</v>
      </c>
      <c r="G339">
        <v>1</v>
      </c>
      <c r="H339">
        <v>2110040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25</v>
      </c>
      <c r="P339">
        <v>25</v>
      </c>
      <c r="Q339">
        <v>25</v>
      </c>
      <c r="R339">
        <v>25</v>
      </c>
      <c r="S339">
        <v>25</v>
      </c>
      <c r="T339">
        <v>25</v>
      </c>
      <c r="U339">
        <v>25</v>
      </c>
      <c r="V339">
        <v>25</v>
      </c>
      <c r="W339">
        <v>25</v>
      </c>
      <c r="X339">
        <v>25</v>
      </c>
      <c r="Y339">
        <v>25</v>
      </c>
      <c r="Z339">
        <v>25</v>
      </c>
      <c r="AA339">
        <v>25</v>
      </c>
      <c r="AB339">
        <v>25</v>
      </c>
      <c r="AC339">
        <v>25</v>
      </c>
      <c r="AD339">
        <v>25</v>
      </c>
      <c r="AE339">
        <v>0</v>
      </c>
      <c r="AF339">
        <v>0</v>
      </c>
    </row>
    <row r="340" spans="1:33" x14ac:dyDescent="0.2">
      <c r="A340" s="398">
        <v>36706.604166666664</v>
      </c>
      <c r="B340" s="399">
        <v>37124</v>
      </c>
      <c r="C340" s="399">
        <v>36983</v>
      </c>
      <c r="D340" s="399">
        <v>37191</v>
      </c>
      <c r="E340" t="s">
        <v>392</v>
      </c>
      <c r="F340">
        <v>360921</v>
      </c>
      <c r="G340">
        <v>1</v>
      </c>
      <c r="H340">
        <v>2110527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50</v>
      </c>
      <c r="P340">
        <v>50</v>
      </c>
      <c r="Q340">
        <v>50</v>
      </c>
      <c r="R340">
        <v>50</v>
      </c>
      <c r="S340">
        <v>50</v>
      </c>
      <c r="T340">
        <v>50</v>
      </c>
      <c r="U340">
        <v>50</v>
      </c>
      <c r="V340">
        <v>50</v>
      </c>
      <c r="W340">
        <v>50</v>
      </c>
      <c r="X340">
        <v>50</v>
      </c>
      <c r="Y340">
        <v>50</v>
      </c>
      <c r="Z340">
        <v>50</v>
      </c>
      <c r="AA340">
        <v>50</v>
      </c>
      <c r="AB340">
        <v>50</v>
      </c>
      <c r="AC340">
        <v>50</v>
      </c>
      <c r="AD340">
        <v>50</v>
      </c>
      <c r="AE340">
        <v>0</v>
      </c>
      <c r="AF340">
        <v>0</v>
      </c>
    </row>
    <row r="341" spans="1:33" x14ac:dyDescent="0.2">
      <c r="A341" s="398">
        <v>36726.622916666667</v>
      </c>
      <c r="B341" s="399">
        <v>37124</v>
      </c>
      <c r="C341" s="399">
        <v>36983</v>
      </c>
      <c r="D341" s="399">
        <v>37191</v>
      </c>
      <c r="E341" t="s">
        <v>392</v>
      </c>
      <c r="F341">
        <v>375190</v>
      </c>
      <c r="G341">
        <v>1</v>
      </c>
      <c r="H341">
        <v>2152591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50</v>
      </c>
      <c r="P341">
        <v>50</v>
      </c>
      <c r="Q341">
        <v>50</v>
      </c>
      <c r="R341">
        <v>50</v>
      </c>
      <c r="S341">
        <v>50</v>
      </c>
      <c r="T341">
        <v>50</v>
      </c>
      <c r="U341">
        <v>50</v>
      </c>
      <c r="V341">
        <v>50</v>
      </c>
      <c r="W341">
        <v>50</v>
      </c>
      <c r="X341">
        <v>50</v>
      </c>
      <c r="Y341">
        <v>50</v>
      </c>
      <c r="Z341">
        <v>50</v>
      </c>
      <c r="AA341">
        <v>50</v>
      </c>
      <c r="AB341">
        <v>50</v>
      </c>
      <c r="AC341">
        <v>50</v>
      </c>
      <c r="AD341">
        <v>50</v>
      </c>
      <c r="AE341">
        <v>0</v>
      </c>
      <c r="AF341">
        <v>0</v>
      </c>
    </row>
    <row r="342" spans="1:33" x14ac:dyDescent="0.2">
      <c r="A342" s="398">
        <v>36726.37222222222</v>
      </c>
      <c r="B342" s="399">
        <v>37124</v>
      </c>
      <c r="C342" s="399">
        <v>36983</v>
      </c>
      <c r="D342" s="399">
        <v>37191</v>
      </c>
      <c r="E342" t="s">
        <v>392</v>
      </c>
      <c r="F342">
        <v>375315</v>
      </c>
      <c r="G342">
        <v>1</v>
      </c>
      <c r="H342">
        <v>2153040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-25</v>
      </c>
      <c r="P342">
        <v>-25</v>
      </c>
      <c r="Q342">
        <v>-25</v>
      </c>
      <c r="R342">
        <v>-25</v>
      </c>
      <c r="S342">
        <v>-25</v>
      </c>
      <c r="T342">
        <v>-25</v>
      </c>
      <c r="U342">
        <v>-25</v>
      </c>
      <c r="V342">
        <v>-25</v>
      </c>
      <c r="W342">
        <v>-25</v>
      </c>
      <c r="X342">
        <v>-25</v>
      </c>
      <c r="Y342">
        <v>-25</v>
      </c>
      <c r="Z342">
        <v>-25</v>
      </c>
      <c r="AA342">
        <v>-25</v>
      </c>
      <c r="AB342">
        <v>-25</v>
      </c>
      <c r="AC342">
        <v>-25</v>
      </c>
      <c r="AD342">
        <v>-25</v>
      </c>
      <c r="AE342">
        <v>0</v>
      </c>
      <c r="AF342">
        <v>0</v>
      </c>
    </row>
    <row r="343" spans="1:33" x14ac:dyDescent="0.2">
      <c r="A343" s="398">
        <v>36728.565972222219</v>
      </c>
      <c r="B343" s="399">
        <v>37124</v>
      </c>
      <c r="C343" s="399">
        <v>36983</v>
      </c>
      <c r="D343" s="399">
        <v>37191</v>
      </c>
      <c r="E343" t="s">
        <v>392</v>
      </c>
      <c r="F343">
        <v>376817</v>
      </c>
      <c r="G343">
        <v>1</v>
      </c>
      <c r="H343">
        <v>2157156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50</v>
      </c>
      <c r="P343">
        <v>50</v>
      </c>
      <c r="Q343">
        <v>50</v>
      </c>
      <c r="R343">
        <v>50</v>
      </c>
      <c r="S343">
        <v>50</v>
      </c>
      <c r="T343">
        <v>50</v>
      </c>
      <c r="U343">
        <v>50</v>
      </c>
      <c r="V343">
        <v>50</v>
      </c>
      <c r="W343">
        <v>50</v>
      </c>
      <c r="X343">
        <v>50</v>
      </c>
      <c r="Y343">
        <v>50</v>
      </c>
      <c r="Z343">
        <v>50</v>
      </c>
      <c r="AA343">
        <v>50</v>
      </c>
      <c r="AB343">
        <v>50</v>
      </c>
      <c r="AC343">
        <v>50</v>
      </c>
      <c r="AD343">
        <v>50</v>
      </c>
      <c r="AE343">
        <v>0</v>
      </c>
      <c r="AF343">
        <v>0</v>
      </c>
    </row>
    <row r="344" spans="1:33" x14ac:dyDescent="0.2">
      <c r="A344" s="398">
        <v>36728.393055555556</v>
      </c>
      <c r="B344" s="399">
        <v>37124</v>
      </c>
      <c r="C344" s="399">
        <v>36983</v>
      </c>
      <c r="D344" s="399">
        <v>37191</v>
      </c>
      <c r="E344" t="s">
        <v>392</v>
      </c>
      <c r="F344">
        <v>376890</v>
      </c>
      <c r="G344">
        <v>1</v>
      </c>
      <c r="H344">
        <v>2157560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25</v>
      </c>
      <c r="P344">
        <v>25</v>
      </c>
      <c r="Q344">
        <v>25</v>
      </c>
      <c r="R344">
        <v>25</v>
      </c>
      <c r="S344">
        <v>25</v>
      </c>
      <c r="T344">
        <v>25</v>
      </c>
      <c r="U344">
        <v>25</v>
      </c>
      <c r="V344">
        <v>25</v>
      </c>
      <c r="W344">
        <v>25</v>
      </c>
      <c r="X344">
        <v>25</v>
      </c>
      <c r="Y344">
        <v>25</v>
      </c>
      <c r="Z344">
        <v>25</v>
      </c>
      <c r="AA344">
        <v>25</v>
      </c>
      <c r="AB344">
        <v>25</v>
      </c>
      <c r="AC344">
        <v>25</v>
      </c>
      <c r="AD344">
        <v>25</v>
      </c>
      <c r="AE344">
        <v>0</v>
      </c>
      <c r="AF344">
        <v>0</v>
      </c>
      <c r="AG344">
        <v>88.5</v>
      </c>
    </row>
    <row r="345" spans="1:33" x14ac:dyDescent="0.2">
      <c r="A345" s="398">
        <v>36973.352777777778</v>
      </c>
      <c r="B345" s="399">
        <v>37124</v>
      </c>
      <c r="C345" s="399">
        <v>37073</v>
      </c>
      <c r="D345" s="399">
        <v>37164</v>
      </c>
      <c r="E345" t="s">
        <v>392</v>
      </c>
      <c r="F345">
        <v>558641</v>
      </c>
      <c r="G345">
        <v>1</v>
      </c>
      <c r="H345">
        <v>2925380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25</v>
      </c>
      <c r="P345">
        <v>25</v>
      </c>
      <c r="Q345">
        <v>25</v>
      </c>
      <c r="R345">
        <v>25</v>
      </c>
      <c r="S345">
        <v>25</v>
      </c>
      <c r="T345">
        <v>25</v>
      </c>
      <c r="U345">
        <v>25</v>
      </c>
      <c r="V345">
        <v>25</v>
      </c>
      <c r="W345">
        <v>25</v>
      </c>
      <c r="X345">
        <v>25</v>
      </c>
      <c r="Y345">
        <v>25</v>
      </c>
      <c r="Z345">
        <v>25</v>
      </c>
      <c r="AA345">
        <v>25</v>
      </c>
      <c r="AB345">
        <v>25</v>
      </c>
      <c r="AC345">
        <v>25</v>
      </c>
      <c r="AD345">
        <v>25</v>
      </c>
      <c r="AE345">
        <v>0</v>
      </c>
      <c r="AF345">
        <v>0</v>
      </c>
    </row>
    <row r="346" spans="1:33" x14ac:dyDescent="0.2">
      <c r="A346" s="398">
        <v>36978.534722222219</v>
      </c>
      <c r="B346" s="399">
        <v>37124</v>
      </c>
      <c r="C346" s="399">
        <v>37073</v>
      </c>
      <c r="D346" s="399">
        <v>37164</v>
      </c>
      <c r="E346" t="s">
        <v>392</v>
      </c>
      <c r="F346">
        <v>562556</v>
      </c>
      <c r="G346">
        <v>1</v>
      </c>
      <c r="H346">
        <v>2964440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25</v>
      </c>
      <c r="P346">
        <v>25</v>
      </c>
      <c r="Q346">
        <v>25</v>
      </c>
      <c r="R346">
        <v>25</v>
      </c>
      <c r="S346">
        <v>25</v>
      </c>
      <c r="T346">
        <v>25</v>
      </c>
      <c r="U346">
        <v>25</v>
      </c>
      <c r="V346">
        <v>25</v>
      </c>
      <c r="W346">
        <v>25</v>
      </c>
      <c r="X346">
        <v>25</v>
      </c>
      <c r="Y346">
        <v>25</v>
      </c>
      <c r="Z346">
        <v>25</v>
      </c>
      <c r="AA346">
        <v>25</v>
      </c>
      <c r="AB346">
        <v>25</v>
      </c>
      <c r="AC346">
        <v>25</v>
      </c>
      <c r="AD346">
        <v>25</v>
      </c>
      <c r="AE346">
        <v>0</v>
      </c>
      <c r="AF346">
        <v>0</v>
      </c>
    </row>
    <row r="347" spans="1:33" x14ac:dyDescent="0.2">
      <c r="A347" s="398">
        <v>37022.661805555559</v>
      </c>
      <c r="B347" s="399">
        <v>37124</v>
      </c>
      <c r="C347" s="399">
        <v>37073</v>
      </c>
      <c r="D347" s="399">
        <v>37164</v>
      </c>
      <c r="E347" t="s">
        <v>392</v>
      </c>
      <c r="F347">
        <v>608001</v>
      </c>
      <c r="G347">
        <v>1</v>
      </c>
      <c r="H347">
        <v>3280777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25</v>
      </c>
      <c r="AF347">
        <v>25</v>
      </c>
    </row>
    <row r="348" spans="1:33" x14ac:dyDescent="0.2">
      <c r="A348" s="398">
        <v>37053.490277777775</v>
      </c>
      <c r="B348" s="399">
        <v>37124</v>
      </c>
      <c r="C348" s="399">
        <v>37104</v>
      </c>
      <c r="D348" s="399">
        <v>37134</v>
      </c>
      <c r="E348" t="s">
        <v>392</v>
      </c>
      <c r="F348">
        <v>641897</v>
      </c>
      <c r="G348">
        <v>1</v>
      </c>
      <c r="H348">
        <v>3448703</v>
      </c>
      <c r="I348">
        <v>25</v>
      </c>
      <c r="J348">
        <v>25</v>
      </c>
      <c r="K348">
        <v>25</v>
      </c>
      <c r="L348">
        <v>25</v>
      </c>
      <c r="M348">
        <v>25</v>
      </c>
      <c r="N348">
        <v>25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3" x14ac:dyDescent="0.2">
      <c r="A349" s="398">
        <v>37096.557638888888</v>
      </c>
      <c r="B349" s="399">
        <v>37124</v>
      </c>
      <c r="C349" s="399">
        <v>37104</v>
      </c>
      <c r="D349" s="399">
        <v>37134</v>
      </c>
      <c r="E349" t="s">
        <v>392</v>
      </c>
      <c r="F349">
        <v>698393</v>
      </c>
      <c r="G349">
        <v>1</v>
      </c>
      <c r="H349">
        <v>3625832</v>
      </c>
      <c r="I349">
        <v>-25</v>
      </c>
      <c r="J349">
        <v>-25</v>
      </c>
      <c r="K349">
        <v>-25</v>
      </c>
      <c r="L349">
        <v>-25</v>
      </c>
      <c r="M349">
        <v>-25</v>
      </c>
      <c r="N349">
        <v>-25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3" x14ac:dyDescent="0.2">
      <c r="A350" s="398">
        <v>37096.725694444445</v>
      </c>
      <c r="B350" s="399">
        <v>37124</v>
      </c>
      <c r="C350" s="399">
        <v>37104</v>
      </c>
      <c r="D350" s="399">
        <v>37134</v>
      </c>
      <c r="E350" t="s">
        <v>392</v>
      </c>
      <c r="F350">
        <v>700553</v>
      </c>
      <c r="G350">
        <v>1</v>
      </c>
      <c r="H350">
        <v>3631375</v>
      </c>
      <c r="I350">
        <v>-25</v>
      </c>
      <c r="J350">
        <v>-25</v>
      </c>
      <c r="K350">
        <v>-25</v>
      </c>
      <c r="L350">
        <v>-25</v>
      </c>
      <c r="M350">
        <v>-25</v>
      </c>
      <c r="N350">
        <v>-25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3" x14ac:dyDescent="0.2">
      <c r="A351" s="398">
        <v>37056.347222222219</v>
      </c>
      <c r="B351" s="399">
        <v>37124</v>
      </c>
      <c r="C351" s="399">
        <v>37104</v>
      </c>
      <c r="D351" s="399">
        <v>37134</v>
      </c>
      <c r="E351" t="s">
        <v>392</v>
      </c>
      <c r="F351">
        <v>647518</v>
      </c>
      <c r="G351">
        <v>1</v>
      </c>
      <c r="H351">
        <v>3463346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25</v>
      </c>
      <c r="P351">
        <v>25</v>
      </c>
      <c r="Q351">
        <v>25</v>
      </c>
      <c r="R351">
        <v>25</v>
      </c>
      <c r="S351">
        <v>25</v>
      </c>
      <c r="T351">
        <v>25</v>
      </c>
      <c r="U351">
        <v>25</v>
      </c>
      <c r="V351">
        <v>25</v>
      </c>
      <c r="W351">
        <v>25</v>
      </c>
      <c r="X351">
        <v>25</v>
      </c>
      <c r="Y351">
        <v>25</v>
      </c>
      <c r="Z351">
        <v>25</v>
      </c>
      <c r="AA351">
        <v>25</v>
      </c>
      <c r="AB351">
        <v>25</v>
      </c>
      <c r="AC351">
        <v>25</v>
      </c>
      <c r="AD351">
        <v>25</v>
      </c>
      <c r="AE351">
        <v>0</v>
      </c>
      <c r="AF351">
        <v>0</v>
      </c>
    </row>
    <row r="352" spans="1:33" x14ac:dyDescent="0.2">
      <c r="A352" s="398">
        <v>37056.351388888892</v>
      </c>
      <c r="B352" s="399">
        <v>37124</v>
      </c>
      <c r="C352" s="399">
        <v>37104</v>
      </c>
      <c r="D352" s="399">
        <v>37134</v>
      </c>
      <c r="E352" t="s">
        <v>392</v>
      </c>
      <c r="F352">
        <v>647562</v>
      </c>
      <c r="G352">
        <v>1</v>
      </c>
      <c r="H352">
        <v>3463405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25</v>
      </c>
      <c r="P352">
        <v>25</v>
      </c>
      <c r="Q352">
        <v>25</v>
      </c>
      <c r="R352">
        <v>25</v>
      </c>
      <c r="S352">
        <v>25</v>
      </c>
      <c r="T352">
        <v>25</v>
      </c>
      <c r="U352">
        <v>25</v>
      </c>
      <c r="V352">
        <v>25</v>
      </c>
      <c r="W352">
        <v>25</v>
      </c>
      <c r="X352">
        <v>25</v>
      </c>
      <c r="Y352">
        <v>25</v>
      </c>
      <c r="Z352">
        <v>25</v>
      </c>
      <c r="AA352">
        <v>25</v>
      </c>
      <c r="AB352">
        <v>25</v>
      </c>
      <c r="AC352">
        <v>25</v>
      </c>
      <c r="AD352">
        <v>25</v>
      </c>
      <c r="AE352">
        <v>0</v>
      </c>
      <c r="AF352">
        <v>0</v>
      </c>
    </row>
    <row r="353" spans="1:32" x14ac:dyDescent="0.2">
      <c r="A353" s="398">
        <v>37063.34652777778</v>
      </c>
      <c r="B353" s="399">
        <v>37124</v>
      </c>
      <c r="C353" s="399">
        <v>37104</v>
      </c>
      <c r="D353" s="399">
        <v>37134</v>
      </c>
      <c r="E353" t="s">
        <v>392</v>
      </c>
      <c r="F353">
        <v>657342</v>
      </c>
      <c r="G353">
        <v>1</v>
      </c>
      <c r="H353">
        <v>3490382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25</v>
      </c>
      <c r="P353">
        <v>25</v>
      </c>
      <c r="Q353">
        <v>25</v>
      </c>
      <c r="R353">
        <v>25</v>
      </c>
      <c r="S353">
        <v>25</v>
      </c>
      <c r="T353">
        <v>25</v>
      </c>
      <c r="U353">
        <v>25</v>
      </c>
      <c r="V353">
        <v>25</v>
      </c>
      <c r="W353">
        <v>25</v>
      </c>
      <c r="X353">
        <v>25</v>
      </c>
      <c r="Y353">
        <v>25</v>
      </c>
      <c r="Z353">
        <v>25</v>
      </c>
      <c r="AA353">
        <v>25</v>
      </c>
      <c r="AB353">
        <v>25</v>
      </c>
      <c r="AC353">
        <v>25</v>
      </c>
      <c r="AD353">
        <v>25</v>
      </c>
      <c r="AE353">
        <v>0</v>
      </c>
      <c r="AF353">
        <v>0</v>
      </c>
    </row>
    <row r="354" spans="1:32" x14ac:dyDescent="0.2">
      <c r="A354" s="398">
        <v>37064.693749999999</v>
      </c>
      <c r="B354" s="399">
        <v>37124</v>
      </c>
      <c r="C354" s="399">
        <v>37104</v>
      </c>
      <c r="D354" s="399">
        <v>37134</v>
      </c>
      <c r="E354" t="s">
        <v>392</v>
      </c>
      <c r="F354">
        <v>658660</v>
      </c>
      <c r="G354">
        <v>1</v>
      </c>
      <c r="H354">
        <v>3495322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-50</v>
      </c>
      <c r="P354">
        <v>-50</v>
      </c>
      <c r="Q354">
        <v>-50</v>
      </c>
      <c r="R354">
        <v>-50</v>
      </c>
      <c r="S354">
        <v>-50</v>
      </c>
      <c r="T354">
        <v>-50</v>
      </c>
      <c r="U354">
        <v>-50</v>
      </c>
      <c r="V354">
        <v>-50</v>
      </c>
      <c r="W354">
        <v>-50</v>
      </c>
      <c r="X354">
        <v>-50</v>
      </c>
      <c r="Y354">
        <v>-50</v>
      </c>
      <c r="Z354">
        <v>-50</v>
      </c>
      <c r="AA354">
        <v>-50</v>
      </c>
      <c r="AB354">
        <v>-50</v>
      </c>
      <c r="AC354">
        <v>-50</v>
      </c>
      <c r="AD354">
        <v>-50</v>
      </c>
      <c r="AE354">
        <v>0</v>
      </c>
      <c r="AF354">
        <v>0</v>
      </c>
    </row>
    <row r="355" spans="1:32" x14ac:dyDescent="0.2">
      <c r="A355" s="398">
        <v>37083.602083333331</v>
      </c>
      <c r="B355" s="399">
        <v>37124</v>
      </c>
      <c r="C355" s="399">
        <v>37104</v>
      </c>
      <c r="D355" s="399">
        <v>37134</v>
      </c>
      <c r="E355" t="s">
        <v>392</v>
      </c>
      <c r="F355">
        <v>680045</v>
      </c>
      <c r="G355">
        <v>1</v>
      </c>
      <c r="H355">
        <v>3571528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-25</v>
      </c>
      <c r="P355">
        <v>-25</v>
      </c>
      <c r="Q355">
        <v>-25</v>
      </c>
      <c r="R355">
        <v>-25</v>
      </c>
      <c r="S355">
        <v>-25</v>
      </c>
      <c r="T355">
        <v>-25</v>
      </c>
      <c r="U355">
        <v>-25</v>
      </c>
      <c r="V355">
        <v>-25</v>
      </c>
      <c r="W355">
        <v>-25</v>
      </c>
      <c r="X355">
        <v>-25</v>
      </c>
      <c r="Y355">
        <v>-25</v>
      </c>
      <c r="Z355">
        <v>-25</v>
      </c>
      <c r="AA355">
        <v>-25</v>
      </c>
      <c r="AB355">
        <v>-25</v>
      </c>
      <c r="AC355">
        <v>-25</v>
      </c>
      <c r="AD355">
        <v>-25</v>
      </c>
      <c r="AE355">
        <v>0</v>
      </c>
      <c r="AF355">
        <v>0</v>
      </c>
    </row>
    <row r="356" spans="1:32" x14ac:dyDescent="0.2">
      <c r="A356" s="398">
        <v>37099.349305555559</v>
      </c>
      <c r="B356" s="399">
        <v>37124</v>
      </c>
      <c r="C356" s="399">
        <v>37104</v>
      </c>
      <c r="D356" s="399">
        <v>37134</v>
      </c>
      <c r="E356" t="s">
        <v>392</v>
      </c>
      <c r="F356">
        <v>706438</v>
      </c>
      <c r="G356">
        <v>1</v>
      </c>
      <c r="H356">
        <v>3680382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25</v>
      </c>
      <c r="P356">
        <v>25</v>
      </c>
      <c r="Q356">
        <v>25</v>
      </c>
      <c r="R356">
        <v>25</v>
      </c>
      <c r="S356">
        <v>25</v>
      </c>
      <c r="T356">
        <v>25</v>
      </c>
      <c r="U356">
        <v>25</v>
      </c>
      <c r="V356">
        <v>25</v>
      </c>
      <c r="W356">
        <v>25</v>
      </c>
      <c r="X356">
        <v>25</v>
      </c>
      <c r="Y356">
        <v>25</v>
      </c>
      <c r="Z356">
        <v>25</v>
      </c>
      <c r="AA356">
        <v>25</v>
      </c>
      <c r="AB356">
        <v>25</v>
      </c>
      <c r="AC356">
        <v>25</v>
      </c>
      <c r="AD356">
        <v>25</v>
      </c>
      <c r="AE356">
        <v>0</v>
      </c>
      <c r="AF356">
        <v>0</v>
      </c>
    </row>
    <row r="357" spans="1:32" x14ac:dyDescent="0.2">
      <c r="A357" s="398">
        <v>36781.543055555558</v>
      </c>
      <c r="B357" s="399">
        <v>37124</v>
      </c>
      <c r="C357" s="399">
        <v>36983</v>
      </c>
      <c r="D357" s="399">
        <v>37191</v>
      </c>
      <c r="E357" t="s">
        <v>392</v>
      </c>
      <c r="F357">
        <v>409654</v>
      </c>
      <c r="G357">
        <v>1</v>
      </c>
      <c r="H357">
        <v>2267747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25</v>
      </c>
      <c r="AF357">
        <v>25</v>
      </c>
    </row>
    <row r="358" spans="1:32" x14ac:dyDescent="0.2">
      <c r="A358" s="398">
        <v>36782.546527777777</v>
      </c>
      <c r="B358" s="399">
        <v>37124</v>
      </c>
      <c r="C358" s="399">
        <v>36983</v>
      </c>
      <c r="D358" s="399">
        <v>37191</v>
      </c>
      <c r="E358" t="s">
        <v>392</v>
      </c>
      <c r="F358">
        <v>410499</v>
      </c>
      <c r="G358">
        <v>1</v>
      </c>
      <c r="H358">
        <v>2269771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25</v>
      </c>
      <c r="AF358">
        <v>25</v>
      </c>
    </row>
    <row r="359" spans="1:32" x14ac:dyDescent="0.2">
      <c r="A359" s="398">
        <v>36808.450694444444</v>
      </c>
      <c r="B359" s="399">
        <v>37124</v>
      </c>
      <c r="C359" s="399">
        <v>36983</v>
      </c>
      <c r="D359" s="399">
        <v>37191</v>
      </c>
      <c r="E359" t="s">
        <v>392</v>
      </c>
      <c r="F359">
        <v>429905</v>
      </c>
      <c r="G359">
        <v>1</v>
      </c>
      <c r="H359">
        <v>2331748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-25</v>
      </c>
      <c r="AF359">
        <v>-25</v>
      </c>
    </row>
    <row r="360" spans="1:32" x14ac:dyDescent="0.2">
      <c r="A360" s="398">
        <v>36817.518750000003</v>
      </c>
      <c r="B360" s="399">
        <v>37124</v>
      </c>
      <c r="C360" s="399">
        <v>36983</v>
      </c>
      <c r="D360" s="399">
        <v>37191</v>
      </c>
      <c r="E360" t="s">
        <v>392</v>
      </c>
      <c r="F360">
        <v>436519</v>
      </c>
      <c r="G360">
        <v>1</v>
      </c>
      <c r="H360">
        <v>2351112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-25</v>
      </c>
      <c r="AF360">
        <v>-25</v>
      </c>
    </row>
    <row r="361" spans="1:32" x14ac:dyDescent="0.2">
      <c r="A361" s="398">
        <v>36817.664583333331</v>
      </c>
      <c r="B361" s="399">
        <v>37124</v>
      </c>
      <c r="C361" s="399">
        <v>36983</v>
      </c>
      <c r="D361" s="399">
        <v>37191</v>
      </c>
      <c r="E361" t="s">
        <v>392</v>
      </c>
      <c r="F361">
        <v>438227</v>
      </c>
      <c r="G361">
        <v>1</v>
      </c>
      <c r="H361">
        <v>2355667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-25</v>
      </c>
      <c r="AF361">
        <v>-25</v>
      </c>
    </row>
    <row r="362" spans="1:32" x14ac:dyDescent="0.2">
      <c r="A362" s="398">
        <v>36823.551388888889</v>
      </c>
      <c r="B362" s="399">
        <v>37124</v>
      </c>
      <c r="C362" s="399">
        <v>36983</v>
      </c>
      <c r="D362" s="399">
        <v>37191</v>
      </c>
      <c r="E362" t="s">
        <v>392</v>
      </c>
      <c r="F362">
        <v>441616</v>
      </c>
      <c r="G362">
        <v>1</v>
      </c>
      <c r="H362">
        <v>2371366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-50</v>
      </c>
      <c r="AF362">
        <v>-50</v>
      </c>
    </row>
    <row r="363" spans="1:32" ht="26.25" x14ac:dyDescent="0.4">
      <c r="A363" s="404">
        <v>37103.413194444445</v>
      </c>
      <c r="B363" s="399">
        <v>37124</v>
      </c>
      <c r="C363" s="399">
        <v>37104</v>
      </c>
      <c r="D363" s="399">
        <v>37134</v>
      </c>
      <c r="E363" t="s">
        <v>392</v>
      </c>
      <c r="F363">
        <v>709751</v>
      </c>
      <c r="G363">
        <v>1</v>
      </c>
      <c r="H363">
        <v>3707403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  <c r="U363">
        <v>25</v>
      </c>
      <c r="V363">
        <v>25</v>
      </c>
      <c r="W363">
        <v>25</v>
      </c>
      <c r="X363">
        <v>25</v>
      </c>
      <c r="Y363">
        <v>25</v>
      </c>
      <c r="Z363">
        <v>25</v>
      </c>
      <c r="AA363">
        <v>25</v>
      </c>
      <c r="AB363">
        <v>25</v>
      </c>
      <c r="AC363">
        <v>25</v>
      </c>
      <c r="AD363">
        <v>25</v>
      </c>
      <c r="AE363">
        <v>0</v>
      </c>
      <c r="AF363">
        <v>0</v>
      </c>
    </row>
    <row r="364" spans="1:32" x14ac:dyDescent="0.2">
      <c r="A364" s="398">
        <v>37049.417361111111</v>
      </c>
      <c r="B364" s="399">
        <v>37124</v>
      </c>
      <c r="C364" s="399">
        <v>37104</v>
      </c>
      <c r="D364" s="399">
        <v>37134</v>
      </c>
      <c r="E364" t="s">
        <v>392</v>
      </c>
      <c r="F364">
        <v>637098</v>
      </c>
      <c r="G364">
        <v>1</v>
      </c>
      <c r="H364">
        <v>3437445</v>
      </c>
      <c r="I364" s="405">
        <v>0</v>
      </c>
      <c r="J364" s="379">
        <v>0</v>
      </c>
      <c r="K364" s="378">
        <v>0</v>
      </c>
      <c r="L364" s="380">
        <v>0</v>
      </c>
      <c r="M364" s="378">
        <v>0</v>
      </c>
      <c r="N364" s="378">
        <v>0</v>
      </c>
      <c r="O364" s="378">
        <v>0</v>
      </c>
      <c r="P364" s="378">
        <v>0</v>
      </c>
      <c r="Q364" s="378">
        <v>0</v>
      </c>
      <c r="R364" s="378">
        <v>0</v>
      </c>
      <c r="S364" s="378">
        <v>0</v>
      </c>
      <c r="T364" s="378">
        <v>0</v>
      </c>
      <c r="U364" s="378">
        <v>0</v>
      </c>
      <c r="V364" s="378">
        <v>0</v>
      </c>
      <c r="W364" s="378">
        <v>0</v>
      </c>
      <c r="X364" s="378">
        <v>0</v>
      </c>
      <c r="Y364" s="378">
        <v>0</v>
      </c>
      <c r="Z364" s="378">
        <v>0</v>
      </c>
      <c r="AA364" s="378">
        <v>0</v>
      </c>
      <c r="AB364" s="378">
        <v>0</v>
      </c>
      <c r="AC364" s="378">
        <v>0</v>
      </c>
      <c r="AD364" s="378">
        <v>0</v>
      </c>
      <c r="AE364" s="378">
        <v>25</v>
      </c>
      <c r="AF364" s="378">
        <v>25</v>
      </c>
    </row>
    <row r="365" spans="1:32" x14ac:dyDescent="0.2">
      <c r="A365" s="398">
        <v>37049.417361111111</v>
      </c>
      <c r="B365" s="399">
        <v>37124</v>
      </c>
      <c r="C365" s="399">
        <v>37104</v>
      </c>
      <c r="D365" s="399">
        <v>37134</v>
      </c>
      <c r="E365" t="s">
        <v>392</v>
      </c>
      <c r="F365">
        <v>637099</v>
      </c>
      <c r="G365">
        <v>1</v>
      </c>
      <c r="H365">
        <v>3437448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25</v>
      </c>
      <c r="AF365">
        <v>25</v>
      </c>
    </row>
    <row r="366" spans="1:32" x14ac:dyDescent="0.2">
      <c r="A366" s="398">
        <v>37053.490277777775</v>
      </c>
      <c r="B366" s="399">
        <v>37124</v>
      </c>
      <c r="C366" s="399">
        <v>37104</v>
      </c>
      <c r="D366" s="399">
        <v>37134</v>
      </c>
      <c r="E366" t="s">
        <v>392</v>
      </c>
      <c r="F366">
        <v>641897</v>
      </c>
      <c r="G366">
        <v>1</v>
      </c>
      <c r="H366">
        <v>3448704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25</v>
      </c>
      <c r="AF366">
        <v>25</v>
      </c>
    </row>
    <row r="367" spans="1:32" x14ac:dyDescent="0.2">
      <c r="A367" s="398">
        <v>37075.48333333333</v>
      </c>
      <c r="B367" s="399">
        <v>37124</v>
      </c>
      <c r="C367" s="399">
        <v>37104</v>
      </c>
      <c r="D367" s="399">
        <v>37134</v>
      </c>
      <c r="E367" t="s">
        <v>392</v>
      </c>
      <c r="F367">
        <v>672570</v>
      </c>
      <c r="G367">
        <v>1</v>
      </c>
      <c r="H367">
        <v>3545812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-25</v>
      </c>
      <c r="AF367">
        <v>-25</v>
      </c>
    </row>
    <row r="368" spans="1:32" x14ac:dyDescent="0.2">
      <c r="A368" s="398">
        <v>37081.36041666667</v>
      </c>
      <c r="B368" s="399">
        <v>37124</v>
      </c>
      <c r="C368" s="399">
        <v>37104</v>
      </c>
      <c r="D368" s="399">
        <v>37134</v>
      </c>
      <c r="E368" t="s">
        <v>392</v>
      </c>
      <c r="F368">
        <v>677534</v>
      </c>
      <c r="G368">
        <v>1</v>
      </c>
      <c r="H368">
        <v>3558853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-25</v>
      </c>
      <c r="AF368">
        <v>-25</v>
      </c>
    </row>
    <row r="369" spans="1:32" x14ac:dyDescent="0.2">
      <c r="A369" s="398">
        <v>37103.616666666669</v>
      </c>
      <c r="B369" s="399">
        <v>37124</v>
      </c>
      <c r="C369" s="399">
        <v>37104</v>
      </c>
      <c r="D369" s="399">
        <v>37134</v>
      </c>
      <c r="E369" t="s">
        <v>392</v>
      </c>
      <c r="F369">
        <v>709414</v>
      </c>
      <c r="G369">
        <v>1</v>
      </c>
      <c r="H369">
        <v>3706798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-25</v>
      </c>
      <c r="AF369">
        <v>-25</v>
      </c>
    </row>
    <row r="370" spans="1:32" x14ac:dyDescent="0.2">
      <c r="A370" s="398">
        <v>37090.445833333331</v>
      </c>
      <c r="B370" s="399">
        <v>37124</v>
      </c>
      <c r="C370" s="399">
        <v>37104</v>
      </c>
      <c r="D370" s="399">
        <v>37164</v>
      </c>
      <c r="E370" t="s">
        <v>392</v>
      </c>
      <c r="F370">
        <v>690197</v>
      </c>
      <c r="G370">
        <v>1</v>
      </c>
      <c r="H370">
        <v>3602067</v>
      </c>
      <c r="I370">
        <v>-25</v>
      </c>
      <c r="J370">
        <v>-25</v>
      </c>
      <c r="K370">
        <v>-25</v>
      </c>
      <c r="L370">
        <v>-25</v>
      </c>
      <c r="M370">
        <v>-25</v>
      </c>
      <c r="N370">
        <v>-25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 s="398">
        <v>37090.445833333331</v>
      </c>
      <c r="B371" s="399">
        <v>37124</v>
      </c>
      <c r="C371" s="399">
        <v>37104</v>
      </c>
      <c r="D371" s="399">
        <v>37164</v>
      </c>
      <c r="E371" t="s">
        <v>392</v>
      </c>
      <c r="F371">
        <v>690197</v>
      </c>
      <c r="G371">
        <v>1</v>
      </c>
      <c r="H371">
        <v>3602068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-25</v>
      </c>
      <c r="AF371">
        <v>-25</v>
      </c>
    </row>
    <row r="372" spans="1:32" x14ac:dyDescent="0.2">
      <c r="A372" s="398">
        <v>37022.661805555559</v>
      </c>
      <c r="B372" s="399">
        <v>37124</v>
      </c>
      <c r="C372" s="399">
        <v>37073</v>
      </c>
      <c r="D372" s="399">
        <v>37164</v>
      </c>
      <c r="E372" t="s">
        <v>392</v>
      </c>
      <c r="F372">
        <v>608001</v>
      </c>
      <c r="G372">
        <v>1</v>
      </c>
      <c r="H372">
        <v>3280776</v>
      </c>
      <c r="I372">
        <v>25</v>
      </c>
      <c r="J372">
        <v>25</v>
      </c>
      <c r="K372">
        <v>25</v>
      </c>
      <c r="L372">
        <v>25</v>
      </c>
      <c r="M372">
        <v>25</v>
      </c>
      <c r="N372">
        <v>25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">
      <c r="A373" s="398">
        <v>36510.474305555559</v>
      </c>
      <c r="B373" s="399">
        <v>37124</v>
      </c>
      <c r="C373" s="399">
        <v>37073</v>
      </c>
      <c r="D373" s="399">
        <v>37164</v>
      </c>
      <c r="E373" t="s">
        <v>392</v>
      </c>
      <c r="F373">
        <v>262469</v>
      </c>
      <c r="G373">
        <v>1</v>
      </c>
      <c r="H373">
        <v>944872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25</v>
      </c>
      <c r="P373">
        <v>25</v>
      </c>
      <c r="Q373">
        <v>25</v>
      </c>
      <c r="R373">
        <v>25</v>
      </c>
      <c r="S373">
        <v>25</v>
      </c>
      <c r="T373">
        <v>25</v>
      </c>
      <c r="U373">
        <v>25</v>
      </c>
      <c r="V373">
        <v>25</v>
      </c>
      <c r="W373">
        <v>25</v>
      </c>
      <c r="X373">
        <v>25</v>
      </c>
      <c r="Y373">
        <v>25</v>
      </c>
      <c r="Z373">
        <v>25</v>
      </c>
      <c r="AA373">
        <v>25</v>
      </c>
      <c r="AB373">
        <v>25</v>
      </c>
      <c r="AC373">
        <v>25</v>
      </c>
      <c r="AD373">
        <v>25</v>
      </c>
      <c r="AE373">
        <v>0</v>
      </c>
      <c r="AF373">
        <v>0</v>
      </c>
    </row>
    <row r="374" spans="1:32" x14ac:dyDescent="0.2">
      <c r="A374" s="398">
        <v>36510.474305555559</v>
      </c>
      <c r="B374" s="399">
        <v>37124</v>
      </c>
      <c r="C374" s="399">
        <v>37073</v>
      </c>
      <c r="D374" s="399">
        <v>37164</v>
      </c>
      <c r="E374" t="s">
        <v>392</v>
      </c>
      <c r="F374">
        <v>264723</v>
      </c>
      <c r="G374">
        <v>1</v>
      </c>
      <c r="H374">
        <v>950189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25</v>
      </c>
      <c r="P374">
        <v>25</v>
      </c>
      <c r="Q374">
        <v>25</v>
      </c>
      <c r="R374">
        <v>25</v>
      </c>
      <c r="S374">
        <v>25</v>
      </c>
      <c r="T374">
        <v>25</v>
      </c>
      <c r="U374">
        <v>25</v>
      </c>
      <c r="V374">
        <v>25</v>
      </c>
      <c r="W374">
        <v>25</v>
      </c>
      <c r="X374">
        <v>25</v>
      </c>
      <c r="Y374">
        <v>25</v>
      </c>
      <c r="Z374">
        <v>25</v>
      </c>
      <c r="AA374">
        <v>25</v>
      </c>
      <c r="AB374">
        <v>25</v>
      </c>
      <c r="AC374">
        <v>25</v>
      </c>
      <c r="AD374">
        <v>25</v>
      </c>
      <c r="AE374">
        <v>0</v>
      </c>
      <c r="AF374">
        <v>0</v>
      </c>
    </row>
    <row r="375" spans="1:32" x14ac:dyDescent="0.2">
      <c r="A375" s="398">
        <v>36706.425000000003</v>
      </c>
      <c r="B375" s="399">
        <v>37124</v>
      </c>
      <c r="C375" s="399">
        <v>37073</v>
      </c>
      <c r="D375" s="399">
        <v>37164</v>
      </c>
      <c r="E375" t="s">
        <v>392</v>
      </c>
      <c r="F375">
        <v>360903</v>
      </c>
      <c r="G375">
        <v>1</v>
      </c>
      <c r="H375">
        <v>2110499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75</v>
      </c>
      <c r="P375">
        <v>75</v>
      </c>
      <c r="Q375">
        <v>75</v>
      </c>
      <c r="R375">
        <v>75</v>
      </c>
      <c r="S375">
        <v>75</v>
      </c>
      <c r="T375">
        <v>75</v>
      </c>
      <c r="U375">
        <v>75</v>
      </c>
      <c r="V375">
        <v>75</v>
      </c>
      <c r="W375">
        <v>75</v>
      </c>
      <c r="X375">
        <v>75</v>
      </c>
      <c r="Y375">
        <v>75</v>
      </c>
      <c r="Z375">
        <v>75</v>
      </c>
      <c r="AA375">
        <v>75</v>
      </c>
      <c r="AB375">
        <v>75</v>
      </c>
      <c r="AC375">
        <v>75</v>
      </c>
      <c r="AD375">
        <v>75</v>
      </c>
      <c r="AE375">
        <v>0</v>
      </c>
      <c r="AF375">
        <v>0</v>
      </c>
    </row>
    <row r="376" spans="1:32" x14ac:dyDescent="0.2">
      <c r="A376" s="398">
        <v>36717.6875</v>
      </c>
      <c r="B376" s="399">
        <v>37124</v>
      </c>
      <c r="C376" s="399">
        <v>37073</v>
      </c>
      <c r="D376" s="399">
        <v>37164</v>
      </c>
      <c r="E376" t="s">
        <v>392</v>
      </c>
      <c r="F376">
        <v>370511</v>
      </c>
      <c r="G376">
        <v>1</v>
      </c>
      <c r="H376">
        <v>2137480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125</v>
      </c>
      <c r="P376">
        <v>125</v>
      </c>
      <c r="Q376">
        <v>125</v>
      </c>
      <c r="R376">
        <v>125</v>
      </c>
      <c r="S376">
        <v>125</v>
      </c>
      <c r="T376">
        <v>125</v>
      </c>
      <c r="U376">
        <v>125</v>
      </c>
      <c r="V376">
        <v>125</v>
      </c>
      <c r="W376">
        <v>125</v>
      </c>
      <c r="X376">
        <v>125</v>
      </c>
      <c r="Y376">
        <v>125</v>
      </c>
      <c r="Z376">
        <v>125</v>
      </c>
      <c r="AA376">
        <v>125</v>
      </c>
      <c r="AB376">
        <v>125</v>
      </c>
      <c r="AC376">
        <v>125</v>
      </c>
      <c r="AD376">
        <v>125</v>
      </c>
      <c r="AE376">
        <v>0</v>
      </c>
      <c r="AF376">
        <v>0</v>
      </c>
    </row>
    <row r="377" spans="1:32" x14ac:dyDescent="0.2">
      <c r="A377" s="398">
        <v>36720.669444444444</v>
      </c>
      <c r="B377" s="399">
        <v>37124</v>
      </c>
      <c r="C377" s="399">
        <v>37073</v>
      </c>
      <c r="D377" s="399">
        <v>37164</v>
      </c>
      <c r="E377" t="s">
        <v>392</v>
      </c>
      <c r="F377">
        <v>372951</v>
      </c>
      <c r="G377">
        <v>1</v>
      </c>
      <c r="H377">
        <v>2144389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-25</v>
      </c>
      <c r="P377">
        <v>-25</v>
      </c>
      <c r="Q377">
        <v>-25</v>
      </c>
      <c r="R377">
        <v>-25</v>
      </c>
      <c r="S377">
        <v>-25</v>
      </c>
      <c r="T377">
        <v>-25</v>
      </c>
      <c r="U377">
        <v>-25</v>
      </c>
      <c r="V377">
        <v>-25</v>
      </c>
      <c r="W377">
        <v>-25</v>
      </c>
      <c r="X377">
        <v>-25</v>
      </c>
      <c r="Y377">
        <v>-25</v>
      </c>
      <c r="Z377">
        <v>-25</v>
      </c>
      <c r="AA377">
        <v>-25</v>
      </c>
      <c r="AB377">
        <v>-25</v>
      </c>
      <c r="AC377">
        <v>-25</v>
      </c>
      <c r="AD377">
        <v>-25</v>
      </c>
      <c r="AE377">
        <v>0</v>
      </c>
      <c r="AF377">
        <v>0</v>
      </c>
    </row>
    <row r="378" spans="1:32" x14ac:dyDescent="0.2">
      <c r="A378" s="398">
        <v>36731.555555555555</v>
      </c>
      <c r="B378" s="399">
        <v>37124</v>
      </c>
      <c r="C378" s="399">
        <v>37073</v>
      </c>
      <c r="D378" s="399">
        <v>37164</v>
      </c>
      <c r="E378" t="s">
        <v>392</v>
      </c>
      <c r="F378">
        <v>377492</v>
      </c>
      <c r="G378">
        <v>1</v>
      </c>
      <c r="H378">
        <v>2159475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25</v>
      </c>
      <c r="P378">
        <v>25</v>
      </c>
      <c r="Q378">
        <v>25</v>
      </c>
      <c r="R378">
        <v>25</v>
      </c>
      <c r="S378">
        <v>25</v>
      </c>
      <c r="T378">
        <v>25</v>
      </c>
      <c r="U378">
        <v>25</v>
      </c>
      <c r="V378">
        <v>25</v>
      </c>
      <c r="W378">
        <v>25</v>
      </c>
      <c r="X378">
        <v>25</v>
      </c>
      <c r="Y378">
        <v>25</v>
      </c>
      <c r="Z378">
        <v>25</v>
      </c>
      <c r="AA378">
        <v>25</v>
      </c>
      <c r="AB378">
        <v>25</v>
      </c>
      <c r="AC378">
        <v>25</v>
      </c>
      <c r="AD378">
        <v>25</v>
      </c>
      <c r="AE378">
        <v>0</v>
      </c>
      <c r="AF378">
        <v>0</v>
      </c>
    </row>
    <row r="379" spans="1:32" x14ac:dyDescent="0.2">
      <c r="A379" s="398">
        <v>37116.728472222225</v>
      </c>
      <c r="B379" s="399">
        <v>37124</v>
      </c>
      <c r="C379" s="399">
        <v>37117</v>
      </c>
      <c r="D379" s="399">
        <v>37134</v>
      </c>
      <c r="E379" t="s">
        <v>392</v>
      </c>
      <c r="F379">
        <v>726926</v>
      </c>
      <c r="G379">
        <v>1</v>
      </c>
      <c r="H379">
        <v>3761566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25</v>
      </c>
      <c r="P379">
        <v>25</v>
      </c>
      <c r="Q379">
        <v>25</v>
      </c>
      <c r="R379">
        <v>25</v>
      </c>
      <c r="S379">
        <v>25</v>
      </c>
      <c r="T379">
        <v>25</v>
      </c>
      <c r="U379">
        <v>25</v>
      </c>
      <c r="V379">
        <v>25</v>
      </c>
      <c r="W379">
        <v>25</v>
      </c>
      <c r="X379">
        <v>25</v>
      </c>
      <c r="Y379">
        <v>25</v>
      </c>
      <c r="Z379">
        <v>25</v>
      </c>
      <c r="AA379">
        <v>25</v>
      </c>
      <c r="AB379">
        <v>25</v>
      </c>
      <c r="AC379">
        <v>25</v>
      </c>
      <c r="AD379">
        <v>25</v>
      </c>
      <c r="AE379">
        <v>0</v>
      </c>
      <c r="AF379">
        <v>0</v>
      </c>
    </row>
    <row r="380" spans="1:32" x14ac:dyDescent="0.2">
      <c r="A380" s="398">
        <v>37116.396527777775</v>
      </c>
      <c r="B380" s="399">
        <v>37124</v>
      </c>
      <c r="C380" s="399">
        <v>37118</v>
      </c>
      <c r="D380" s="399">
        <v>37134</v>
      </c>
      <c r="E380" t="s">
        <v>392</v>
      </c>
      <c r="F380">
        <v>728500</v>
      </c>
      <c r="G380">
        <v>1</v>
      </c>
      <c r="H380">
        <v>3765213</v>
      </c>
      <c r="I380">
        <v>-25</v>
      </c>
      <c r="J380">
        <v>-25</v>
      </c>
      <c r="K380">
        <v>-25</v>
      </c>
      <c r="L380">
        <v>-25</v>
      </c>
      <c r="M380">
        <v>-25</v>
      </c>
      <c r="N380">
        <v>-25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">
      <c r="A381" s="398">
        <v>37116.415277777778</v>
      </c>
      <c r="B381" s="399">
        <v>37124</v>
      </c>
      <c r="C381" s="399">
        <v>37118</v>
      </c>
      <c r="D381" s="399">
        <v>37134</v>
      </c>
      <c r="E381" t="s">
        <v>392</v>
      </c>
      <c r="F381">
        <v>728599</v>
      </c>
      <c r="G381">
        <v>1</v>
      </c>
      <c r="H381">
        <v>3765464</v>
      </c>
      <c r="I381">
        <v>25</v>
      </c>
      <c r="J381">
        <v>25</v>
      </c>
      <c r="K381">
        <v>25</v>
      </c>
      <c r="L381">
        <v>25</v>
      </c>
      <c r="M381">
        <v>25</v>
      </c>
      <c r="N381">
        <v>25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">
      <c r="A382" s="398">
        <v>37116.396527777775</v>
      </c>
      <c r="B382" s="399">
        <v>37124</v>
      </c>
      <c r="C382" s="399">
        <v>37118</v>
      </c>
      <c r="D382" s="399">
        <v>37134</v>
      </c>
      <c r="E382" t="s">
        <v>392</v>
      </c>
      <c r="F382">
        <v>728500</v>
      </c>
      <c r="G382">
        <v>1</v>
      </c>
      <c r="H382">
        <v>3765214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-25</v>
      </c>
      <c r="AF382">
        <v>-25</v>
      </c>
    </row>
    <row r="383" spans="1:32" x14ac:dyDescent="0.2">
      <c r="A383" s="398">
        <v>37116.415277777778</v>
      </c>
      <c r="B383" s="399">
        <v>37124</v>
      </c>
      <c r="C383" s="399">
        <v>37118</v>
      </c>
      <c r="D383" s="399">
        <v>37134</v>
      </c>
      <c r="E383" t="s">
        <v>392</v>
      </c>
      <c r="F383">
        <v>728599</v>
      </c>
      <c r="G383">
        <v>1</v>
      </c>
      <c r="H383">
        <v>3765465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25</v>
      </c>
      <c r="AF383">
        <v>25</v>
      </c>
    </row>
    <row r="384" spans="1:32" x14ac:dyDescent="0.2">
      <c r="A384" s="398">
        <v>37117.39166666667</v>
      </c>
      <c r="B384" s="399">
        <v>37124</v>
      </c>
      <c r="C384" s="399">
        <v>37119</v>
      </c>
      <c r="D384" s="399">
        <v>37134</v>
      </c>
      <c r="E384" t="s">
        <v>392</v>
      </c>
      <c r="F384">
        <v>730348</v>
      </c>
      <c r="G384">
        <v>1</v>
      </c>
      <c r="H384">
        <v>3769830</v>
      </c>
      <c r="I384">
        <v>-25</v>
      </c>
      <c r="J384">
        <v>-25</v>
      </c>
      <c r="K384">
        <v>-25</v>
      </c>
      <c r="L384">
        <v>-25</v>
      </c>
      <c r="M384">
        <v>-25</v>
      </c>
      <c r="N384">
        <v>-25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 s="398">
        <v>37118.555555555555</v>
      </c>
      <c r="B385" s="399">
        <v>37124</v>
      </c>
      <c r="C385" s="399">
        <v>37120</v>
      </c>
      <c r="D385" s="399">
        <v>37134</v>
      </c>
      <c r="E385" t="s">
        <v>392</v>
      </c>
      <c r="F385">
        <v>732985</v>
      </c>
      <c r="G385">
        <v>1</v>
      </c>
      <c r="H385">
        <v>3822124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25</v>
      </c>
      <c r="AF385">
        <v>25</v>
      </c>
    </row>
    <row r="386" spans="1:32" x14ac:dyDescent="0.2">
      <c r="A386" s="398">
        <v>36832.436111111114</v>
      </c>
      <c r="B386" s="399">
        <v>37124</v>
      </c>
      <c r="C386" s="399">
        <v>37073</v>
      </c>
      <c r="D386" s="399">
        <v>37164</v>
      </c>
      <c r="E386" t="s">
        <v>392</v>
      </c>
      <c r="F386">
        <v>447405</v>
      </c>
      <c r="G386">
        <v>1</v>
      </c>
      <c r="H386">
        <v>2389703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25</v>
      </c>
      <c r="P386">
        <v>25</v>
      </c>
      <c r="Q386">
        <v>25</v>
      </c>
      <c r="R386">
        <v>25</v>
      </c>
      <c r="S386">
        <v>25</v>
      </c>
      <c r="T386">
        <v>25</v>
      </c>
      <c r="U386">
        <v>25</v>
      </c>
      <c r="V386">
        <v>25</v>
      </c>
      <c r="W386">
        <v>25</v>
      </c>
      <c r="X386">
        <v>25</v>
      </c>
      <c r="Y386">
        <v>25</v>
      </c>
      <c r="Z386">
        <v>25</v>
      </c>
      <c r="AA386">
        <v>25</v>
      </c>
      <c r="AB386">
        <v>25</v>
      </c>
      <c r="AC386">
        <v>25</v>
      </c>
      <c r="AD386">
        <v>25</v>
      </c>
      <c r="AE386">
        <v>0</v>
      </c>
      <c r="AF386">
        <v>0</v>
      </c>
    </row>
    <row r="387" spans="1:32" x14ac:dyDescent="0.2">
      <c r="A387" s="398">
        <v>36831.568749999999</v>
      </c>
      <c r="B387" s="399">
        <v>37124</v>
      </c>
      <c r="C387" s="399">
        <v>37073</v>
      </c>
      <c r="D387" s="399">
        <v>37164</v>
      </c>
      <c r="E387" t="s">
        <v>392</v>
      </c>
      <c r="F387">
        <v>447475</v>
      </c>
      <c r="G387">
        <v>1</v>
      </c>
      <c r="H387">
        <v>2389845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25</v>
      </c>
      <c r="P387">
        <v>25</v>
      </c>
      <c r="Q387">
        <v>25</v>
      </c>
      <c r="R387">
        <v>25</v>
      </c>
      <c r="S387">
        <v>25</v>
      </c>
      <c r="T387">
        <v>25</v>
      </c>
      <c r="U387">
        <v>25</v>
      </c>
      <c r="V387">
        <v>25</v>
      </c>
      <c r="W387">
        <v>25</v>
      </c>
      <c r="X387">
        <v>25</v>
      </c>
      <c r="Y387">
        <v>25</v>
      </c>
      <c r="Z387">
        <v>25</v>
      </c>
      <c r="AA387">
        <v>25</v>
      </c>
      <c r="AB387">
        <v>25</v>
      </c>
      <c r="AC387">
        <v>25</v>
      </c>
      <c r="AD387">
        <v>25</v>
      </c>
      <c r="AE387">
        <v>0</v>
      </c>
      <c r="AF387">
        <v>0</v>
      </c>
    </row>
    <row r="388" spans="1:32" x14ac:dyDescent="0.2">
      <c r="A388" s="398">
        <v>36861.710416666669</v>
      </c>
      <c r="B388" s="399">
        <v>37124</v>
      </c>
      <c r="C388" s="399">
        <v>37073</v>
      </c>
      <c r="D388" s="399">
        <v>37164</v>
      </c>
      <c r="E388" t="s">
        <v>392</v>
      </c>
      <c r="F388">
        <v>470863</v>
      </c>
      <c r="G388">
        <v>1</v>
      </c>
      <c r="H388">
        <v>2468970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  <c r="U388">
        <v>25</v>
      </c>
      <c r="V388">
        <v>25</v>
      </c>
      <c r="W388">
        <v>25</v>
      </c>
      <c r="X388">
        <v>25</v>
      </c>
      <c r="Y388">
        <v>25</v>
      </c>
      <c r="Z388">
        <v>25</v>
      </c>
      <c r="AA388">
        <v>25</v>
      </c>
      <c r="AB388">
        <v>25</v>
      </c>
      <c r="AC388">
        <v>25</v>
      </c>
      <c r="AD388">
        <v>25</v>
      </c>
      <c r="AE388">
        <v>0</v>
      </c>
      <c r="AF388">
        <v>0</v>
      </c>
    </row>
    <row r="389" spans="1:32" x14ac:dyDescent="0.2">
      <c r="A389" s="398">
        <v>36866.599305555559</v>
      </c>
      <c r="B389" s="399">
        <v>37124</v>
      </c>
      <c r="C389" s="399">
        <v>37073</v>
      </c>
      <c r="D389" s="399">
        <v>37164</v>
      </c>
      <c r="E389" t="s">
        <v>392</v>
      </c>
      <c r="F389">
        <v>474040</v>
      </c>
      <c r="G389">
        <v>1</v>
      </c>
      <c r="H389">
        <v>2478601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-25</v>
      </c>
      <c r="P389">
        <v>-25</v>
      </c>
      <c r="Q389">
        <v>-25</v>
      </c>
      <c r="R389">
        <v>-25</v>
      </c>
      <c r="S389">
        <v>-25</v>
      </c>
      <c r="T389">
        <v>-25</v>
      </c>
      <c r="U389">
        <v>-25</v>
      </c>
      <c r="V389">
        <v>-25</v>
      </c>
      <c r="W389">
        <v>-25</v>
      </c>
      <c r="X389">
        <v>-25</v>
      </c>
      <c r="Y389">
        <v>-25</v>
      </c>
      <c r="Z389">
        <v>-25</v>
      </c>
      <c r="AA389">
        <v>-25</v>
      </c>
      <c r="AB389">
        <v>-25</v>
      </c>
      <c r="AC389">
        <v>-25</v>
      </c>
      <c r="AD389">
        <v>-25</v>
      </c>
      <c r="AE389">
        <v>0</v>
      </c>
      <c r="AF389">
        <v>0</v>
      </c>
    </row>
    <row r="390" spans="1:32" x14ac:dyDescent="0.2">
      <c r="A390" s="398">
        <v>36867.598611111112</v>
      </c>
      <c r="B390" s="399">
        <v>37124</v>
      </c>
      <c r="C390" s="399">
        <v>37073</v>
      </c>
      <c r="D390" s="399">
        <v>37164</v>
      </c>
      <c r="E390" t="s">
        <v>392</v>
      </c>
      <c r="F390">
        <v>475160</v>
      </c>
      <c r="G390">
        <v>1</v>
      </c>
      <c r="H390">
        <v>2481725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-50</v>
      </c>
      <c r="P390">
        <v>-50</v>
      </c>
      <c r="Q390">
        <v>-50</v>
      </c>
      <c r="R390">
        <v>-50</v>
      </c>
      <c r="S390">
        <v>-50</v>
      </c>
      <c r="T390">
        <v>-50</v>
      </c>
      <c r="U390">
        <v>-50</v>
      </c>
      <c r="V390">
        <v>-50</v>
      </c>
      <c r="W390">
        <v>-50</v>
      </c>
      <c r="X390">
        <v>-50</v>
      </c>
      <c r="Y390">
        <v>-50</v>
      </c>
      <c r="Z390">
        <v>-50</v>
      </c>
      <c r="AA390">
        <v>-50</v>
      </c>
      <c r="AB390">
        <v>-50</v>
      </c>
      <c r="AC390">
        <v>-50</v>
      </c>
      <c r="AD390">
        <v>-50</v>
      </c>
      <c r="AE390">
        <v>0</v>
      </c>
      <c r="AF390">
        <v>0</v>
      </c>
    </row>
    <row r="391" spans="1:32" x14ac:dyDescent="0.2">
      <c r="A391" s="398">
        <v>36867.453472222223</v>
      </c>
      <c r="B391" s="399">
        <v>37124</v>
      </c>
      <c r="C391" s="399">
        <v>37073</v>
      </c>
      <c r="D391" s="399">
        <v>37164</v>
      </c>
      <c r="E391" t="s">
        <v>392</v>
      </c>
      <c r="F391">
        <v>475165</v>
      </c>
      <c r="G391">
        <v>1</v>
      </c>
      <c r="H391">
        <v>2481730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-25</v>
      </c>
      <c r="P391">
        <v>-25</v>
      </c>
      <c r="Q391">
        <v>-25</v>
      </c>
      <c r="R391">
        <v>-25</v>
      </c>
      <c r="S391">
        <v>-25</v>
      </c>
      <c r="T391">
        <v>-25</v>
      </c>
      <c r="U391">
        <v>-25</v>
      </c>
      <c r="V391">
        <v>-25</v>
      </c>
      <c r="W391">
        <v>-25</v>
      </c>
      <c r="X391">
        <v>-25</v>
      </c>
      <c r="Y391">
        <v>-25</v>
      </c>
      <c r="Z391">
        <v>-25</v>
      </c>
      <c r="AA391">
        <v>-25</v>
      </c>
      <c r="AB391">
        <v>-25</v>
      </c>
      <c r="AC391">
        <v>-25</v>
      </c>
      <c r="AD391">
        <v>-25</v>
      </c>
      <c r="AE391">
        <v>0</v>
      </c>
      <c r="AF391">
        <v>0</v>
      </c>
    </row>
    <row r="392" spans="1:32" x14ac:dyDescent="0.2">
      <c r="A392" s="398">
        <v>36903.71597222222</v>
      </c>
      <c r="B392" s="399">
        <v>37124</v>
      </c>
      <c r="C392" s="399">
        <v>37073</v>
      </c>
      <c r="D392" s="399">
        <v>37164</v>
      </c>
      <c r="E392" t="s">
        <v>392</v>
      </c>
      <c r="F392">
        <v>477190</v>
      </c>
      <c r="G392">
        <v>1</v>
      </c>
      <c r="H392">
        <v>2489491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-25</v>
      </c>
      <c r="P392">
        <v>-25</v>
      </c>
      <c r="Q392">
        <v>-25</v>
      </c>
      <c r="R392">
        <v>-25</v>
      </c>
      <c r="S392">
        <v>-25</v>
      </c>
      <c r="T392">
        <v>-25</v>
      </c>
      <c r="U392">
        <v>-25</v>
      </c>
      <c r="V392">
        <v>-25</v>
      </c>
      <c r="W392">
        <v>-25</v>
      </c>
      <c r="X392">
        <v>-25</v>
      </c>
      <c r="Y392">
        <v>-25</v>
      </c>
      <c r="Z392">
        <v>-25</v>
      </c>
      <c r="AA392">
        <v>-25</v>
      </c>
      <c r="AB392">
        <v>-25</v>
      </c>
      <c r="AC392">
        <v>-25</v>
      </c>
      <c r="AD392">
        <v>-25</v>
      </c>
      <c r="AE392">
        <v>0</v>
      </c>
      <c r="AF392">
        <v>0</v>
      </c>
    </row>
    <row r="393" spans="1:32" x14ac:dyDescent="0.2">
      <c r="A393" s="398">
        <v>36817.664583333331</v>
      </c>
      <c r="B393" s="399">
        <v>37124</v>
      </c>
      <c r="C393" s="399">
        <v>36983</v>
      </c>
      <c r="D393" s="399">
        <v>37191</v>
      </c>
      <c r="E393" t="s">
        <v>392</v>
      </c>
      <c r="F393">
        <v>438227</v>
      </c>
      <c r="G393">
        <v>1</v>
      </c>
      <c r="H393">
        <v>2355665</v>
      </c>
      <c r="I393">
        <v>-25</v>
      </c>
      <c r="J393">
        <v>-25</v>
      </c>
      <c r="K393">
        <v>-25</v>
      </c>
      <c r="L393">
        <v>-25</v>
      </c>
      <c r="M393">
        <v>-25</v>
      </c>
      <c r="N393">
        <v>-25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 s="398">
        <v>36823.551388888889</v>
      </c>
      <c r="B394" s="399">
        <v>37124</v>
      </c>
      <c r="C394" s="399">
        <v>36983</v>
      </c>
      <c r="D394" s="399">
        <v>37191</v>
      </c>
      <c r="E394" t="s">
        <v>392</v>
      </c>
      <c r="F394">
        <v>441616</v>
      </c>
      <c r="G394">
        <v>1</v>
      </c>
      <c r="H394">
        <v>2371361</v>
      </c>
      <c r="I394">
        <v>-50</v>
      </c>
      <c r="J394">
        <v>-50</v>
      </c>
      <c r="K394">
        <v>-50</v>
      </c>
      <c r="L394">
        <v>-50</v>
      </c>
      <c r="M394">
        <v>-50</v>
      </c>
      <c r="N394">
        <v>-50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 s="398">
        <v>36903.647222222222</v>
      </c>
      <c r="B395" s="399">
        <v>37124</v>
      </c>
      <c r="C395" s="399">
        <v>37073</v>
      </c>
      <c r="D395" s="399">
        <v>37164</v>
      </c>
      <c r="E395" t="s">
        <v>392</v>
      </c>
      <c r="F395">
        <v>495449</v>
      </c>
      <c r="G395">
        <v>1</v>
      </c>
      <c r="H395">
        <v>2565746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25</v>
      </c>
      <c r="P395">
        <v>25</v>
      </c>
      <c r="Q395">
        <v>25</v>
      </c>
      <c r="R395">
        <v>25</v>
      </c>
      <c r="S395">
        <v>25</v>
      </c>
      <c r="T395">
        <v>25</v>
      </c>
      <c r="U395">
        <v>25</v>
      </c>
      <c r="V395">
        <v>25</v>
      </c>
      <c r="W395">
        <v>25</v>
      </c>
      <c r="X395">
        <v>25</v>
      </c>
      <c r="Y395">
        <v>25</v>
      </c>
      <c r="Z395">
        <v>25</v>
      </c>
      <c r="AA395">
        <v>25</v>
      </c>
      <c r="AB395">
        <v>25</v>
      </c>
      <c r="AC395">
        <v>25</v>
      </c>
      <c r="AD395">
        <v>25</v>
      </c>
      <c r="AE395">
        <v>0</v>
      </c>
      <c r="AF395">
        <v>0</v>
      </c>
    </row>
    <row r="396" spans="1:32" x14ac:dyDescent="0.2">
      <c r="A396" s="398">
        <v>36909.706250000003</v>
      </c>
      <c r="B396" s="399">
        <v>37124</v>
      </c>
      <c r="C396" s="399">
        <v>37073</v>
      </c>
      <c r="D396" s="399">
        <v>37164</v>
      </c>
      <c r="E396" t="s">
        <v>392</v>
      </c>
      <c r="F396">
        <v>499015</v>
      </c>
      <c r="G396">
        <v>1</v>
      </c>
      <c r="H396">
        <v>2575388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-25</v>
      </c>
      <c r="P396">
        <v>-25</v>
      </c>
      <c r="Q396">
        <v>-25</v>
      </c>
      <c r="R396">
        <v>-25</v>
      </c>
      <c r="S396">
        <v>-25</v>
      </c>
      <c r="T396">
        <v>-25</v>
      </c>
      <c r="U396">
        <v>-25</v>
      </c>
      <c r="V396">
        <v>-25</v>
      </c>
      <c r="W396">
        <v>-25</v>
      </c>
      <c r="X396">
        <v>-25</v>
      </c>
      <c r="Y396">
        <v>-25</v>
      </c>
      <c r="Z396">
        <v>-25</v>
      </c>
      <c r="AA396">
        <v>-25</v>
      </c>
      <c r="AB396">
        <v>-25</v>
      </c>
      <c r="AC396">
        <v>-25</v>
      </c>
      <c r="AD396">
        <v>-25</v>
      </c>
      <c r="AE396">
        <v>0</v>
      </c>
      <c r="AF396">
        <v>0</v>
      </c>
    </row>
    <row r="397" spans="1:32" x14ac:dyDescent="0.2">
      <c r="A397" s="398">
        <v>36910.584722222222</v>
      </c>
      <c r="B397" s="399">
        <v>37124</v>
      </c>
      <c r="C397" s="399">
        <v>37073</v>
      </c>
      <c r="D397" s="399">
        <v>37164</v>
      </c>
      <c r="E397" t="s">
        <v>392</v>
      </c>
      <c r="F397">
        <v>500145</v>
      </c>
      <c r="G397">
        <v>1</v>
      </c>
      <c r="H397">
        <v>2578272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25</v>
      </c>
      <c r="P397">
        <v>25</v>
      </c>
      <c r="Q397">
        <v>25</v>
      </c>
      <c r="R397">
        <v>25</v>
      </c>
      <c r="S397">
        <v>25</v>
      </c>
      <c r="T397">
        <v>25</v>
      </c>
      <c r="U397">
        <v>25</v>
      </c>
      <c r="V397">
        <v>25</v>
      </c>
      <c r="W397">
        <v>25</v>
      </c>
      <c r="X397">
        <v>25</v>
      </c>
      <c r="Y397">
        <v>25</v>
      </c>
      <c r="Z397">
        <v>25</v>
      </c>
      <c r="AA397">
        <v>25</v>
      </c>
      <c r="AB397">
        <v>25</v>
      </c>
      <c r="AC397">
        <v>25</v>
      </c>
      <c r="AD397">
        <v>25</v>
      </c>
      <c r="AE397">
        <v>0</v>
      </c>
      <c r="AF397">
        <v>0</v>
      </c>
    </row>
    <row r="398" spans="1:32" x14ac:dyDescent="0.2">
      <c r="A398" s="398">
        <v>36942.439583333333</v>
      </c>
      <c r="B398" s="399">
        <v>37124</v>
      </c>
      <c r="C398" s="399">
        <v>37073</v>
      </c>
      <c r="D398" s="399">
        <v>37164</v>
      </c>
      <c r="E398" t="s">
        <v>392</v>
      </c>
      <c r="F398">
        <v>525488</v>
      </c>
      <c r="G398">
        <v>1</v>
      </c>
      <c r="H398">
        <v>2707666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-50</v>
      </c>
      <c r="P398">
        <v>-50</v>
      </c>
      <c r="Q398">
        <v>-50</v>
      </c>
      <c r="R398">
        <v>-50</v>
      </c>
      <c r="S398">
        <v>-50</v>
      </c>
      <c r="T398">
        <v>-50</v>
      </c>
      <c r="U398">
        <v>-50</v>
      </c>
      <c r="V398">
        <v>-50</v>
      </c>
      <c r="W398">
        <v>-50</v>
      </c>
      <c r="X398">
        <v>-50</v>
      </c>
      <c r="Y398">
        <v>-50</v>
      </c>
      <c r="Z398">
        <v>-50</v>
      </c>
      <c r="AA398">
        <v>-50</v>
      </c>
      <c r="AB398">
        <v>-50</v>
      </c>
      <c r="AC398">
        <v>-50</v>
      </c>
      <c r="AD398">
        <v>-50</v>
      </c>
      <c r="AE398">
        <v>0</v>
      </c>
      <c r="AF398">
        <v>0</v>
      </c>
    </row>
    <row r="399" spans="1:32" x14ac:dyDescent="0.2">
      <c r="A399" s="398">
        <v>36945.557638888888</v>
      </c>
      <c r="B399" s="399">
        <v>37124</v>
      </c>
      <c r="C399" s="399">
        <v>37073</v>
      </c>
      <c r="D399" s="399">
        <v>37164</v>
      </c>
      <c r="E399" t="s">
        <v>392</v>
      </c>
      <c r="F399">
        <v>529245</v>
      </c>
      <c r="G399">
        <v>1</v>
      </c>
      <c r="H399">
        <v>2717886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25</v>
      </c>
      <c r="P399">
        <v>25</v>
      </c>
      <c r="Q399">
        <v>25</v>
      </c>
      <c r="R399">
        <v>25</v>
      </c>
      <c r="S399">
        <v>25</v>
      </c>
      <c r="T399">
        <v>25</v>
      </c>
      <c r="U399">
        <v>25</v>
      </c>
      <c r="V399">
        <v>25</v>
      </c>
      <c r="W399">
        <v>25</v>
      </c>
      <c r="X399">
        <v>25</v>
      </c>
      <c r="Y399">
        <v>25</v>
      </c>
      <c r="Z399">
        <v>25</v>
      </c>
      <c r="AA399">
        <v>25</v>
      </c>
      <c r="AB399">
        <v>25</v>
      </c>
      <c r="AC399">
        <v>25</v>
      </c>
      <c r="AD399">
        <v>25</v>
      </c>
      <c r="AE399">
        <v>0</v>
      </c>
      <c r="AF399">
        <v>0</v>
      </c>
    </row>
    <row r="400" spans="1:32" x14ac:dyDescent="0.2">
      <c r="A400" s="398">
        <v>36950.611805555556</v>
      </c>
      <c r="B400" s="399">
        <v>37124</v>
      </c>
      <c r="C400" s="399">
        <v>37073</v>
      </c>
      <c r="D400" s="399">
        <v>37164</v>
      </c>
      <c r="E400" t="s">
        <v>392</v>
      </c>
      <c r="F400">
        <v>533056</v>
      </c>
      <c r="G400">
        <v>1</v>
      </c>
      <c r="H400">
        <v>2731767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-25</v>
      </c>
      <c r="P400">
        <v>-25</v>
      </c>
      <c r="Q400">
        <v>-25</v>
      </c>
      <c r="R400">
        <v>-25</v>
      </c>
      <c r="S400">
        <v>-25</v>
      </c>
      <c r="T400">
        <v>-25</v>
      </c>
      <c r="U400">
        <v>-25</v>
      </c>
      <c r="V400">
        <v>-25</v>
      </c>
      <c r="W400">
        <v>-25</v>
      </c>
      <c r="X400">
        <v>-25</v>
      </c>
      <c r="Y400">
        <v>-25</v>
      </c>
      <c r="Z400">
        <v>-25</v>
      </c>
      <c r="AA400">
        <v>-25</v>
      </c>
      <c r="AB400">
        <v>-25</v>
      </c>
      <c r="AC400">
        <v>-25</v>
      </c>
      <c r="AD400">
        <v>-25</v>
      </c>
      <c r="AE400">
        <v>0</v>
      </c>
      <c r="AF400">
        <v>0</v>
      </c>
    </row>
    <row r="401" spans="1:32" x14ac:dyDescent="0.2">
      <c r="A401" s="398">
        <v>36781.543055555558</v>
      </c>
      <c r="B401" s="399">
        <v>37124</v>
      </c>
      <c r="C401" s="399">
        <v>36983</v>
      </c>
      <c r="D401" s="399">
        <v>37191</v>
      </c>
      <c r="E401" t="s">
        <v>392</v>
      </c>
      <c r="F401">
        <v>409654</v>
      </c>
      <c r="G401">
        <v>1</v>
      </c>
      <c r="H401">
        <v>2267746</v>
      </c>
      <c r="I401">
        <v>25</v>
      </c>
      <c r="J401">
        <v>25</v>
      </c>
      <c r="K401">
        <v>25</v>
      </c>
      <c r="L401">
        <v>25</v>
      </c>
      <c r="M401">
        <v>25</v>
      </c>
      <c r="N401">
        <v>25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 s="398">
        <v>36782.546527777777</v>
      </c>
      <c r="B402" s="399">
        <v>37124</v>
      </c>
      <c r="C402" s="399">
        <v>36983</v>
      </c>
      <c r="D402" s="399">
        <v>37191</v>
      </c>
      <c r="E402" t="s">
        <v>392</v>
      </c>
      <c r="F402">
        <v>410499</v>
      </c>
      <c r="G402">
        <v>1</v>
      </c>
      <c r="H402">
        <v>2269770</v>
      </c>
      <c r="I402">
        <v>25</v>
      </c>
      <c r="J402">
        <v>25</v>
      </c>
      <c r="K402">
        <v>25</v>
      </c>
      <c r="L402">
        <v>25</v>
      </c>
      <c r="M402">
        <v>25</v>
      </c>
      <c r="N402">
        <v>25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 s="398">
        <v>36808.450694444444</v>
      </c>
      <c r="B403" s="399">
        <v>37124</v>
      </c>
      <c r="C403" s="399">
        <v>36983</v>
      </c>
      <c r="D403" s="399">
        <v>37191</v>
      </c>
      <c r="E403" t="s">
        <v>392</v>
      </c>
      <c r="F403">
        <v>429905</v>
      </c>
      <c r="G403">
        <v>1</v>
      </c>
      <c r="H403">
        <v>2331747</v>
      </c>
      <c r="I403">
        <v>-25</v>
      </c>
      <c r="J403">
        <v>-25</v>
      </c>
      <c r="K403">
        <v>-25</v>
      </c>
      <c r="L403">
        <v>-25</v>
      </c>
      <c r="M403">
        <v>-25</v>
      </c>
      <c r="N403">
        <v>-25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 s="398">
        <v>36817.518750000003</v>
      </c>
      <c r="B404" s="399">
        <v>37124</v>
      </c>
      <c r="C404" s="399">
        <v>36983</v>
      </c>
      <c r="D404" s="399">
        <v>37191</v>
      </c>
      <c r="E404" t="s">
        <v>392</v>
      </c>
      <c r="F404">
        <v>436519</v>
      </c>
      <c r="G404">
        <v>1</v>
      </c>
      <c r="H404">
        <v>2351111</v>
      </c>
      <c r="I404">
        <v>-25</v>
      </c>
      <c r="J404">
        <v>-25</v>
      </c>
      <c r="K404">
        <v>-25</v>
      </c>
      <c r="L404">
        <v>-25</v>
      </c>
      <c r="M404">
        <v>-25</v>
      </c>
      <c r="N404">
        <v>-25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">
      <c r="A405" s="401">
        <v>36727.629861111112</v>
      </c>
      <c r="B405" s="397">
        <v>37124</v>
      </c>
      <c r="C405" s="397">
        <v>36983</v>
      </c>
      <c r="D405" s="397">
        <v>37191</v>
      </c>
      <c r="E405" s="386" t="s">
        <v>392</v>
      </c>
      <c r="F405" s="397">
        <v>376204</v>
      </c>
      <c r="G405" s="397">
        <v>1</v>
      </c>
      <c r="H405" s="397">
        <v>2155430</v>
      </c>
      <c r="I405" s="386">
        <v>25</v>
      </c>
      <c r="J405" s="386">
        <v>25</v>
      </c>
      <c r="K405" s="386">
        <v>25</v>
      </c>
      <c r="L405" s="386">
        <v>25</v>
      </c>
      <c r="M405" s="386">
        <v>25</v>
      </c>
      <c r="N405" s="386">
        <v>25</v>
      </c>
      <c r="O405" s="386">
        <v>0</v>
      </c>
      <c r="P405" s="386">
        <v>0</v>
      </c>
      <c r="Q405" s="386">
        <v>0</v>
      </c>
      <c r="R405" s="386">
        <v>0</v>
      </c>
      <c r="S405" s="386">
        <v>0</v>
      </c>
      <c r="T405" s="386">
        <v>0</v>
      </c>
      <c r="U405" s="386">
        <v>0</v>
      </c>
      <c r="V405" s="386">
        <v>0</v>
      </c>
      <c r="W405" s="386">
        <v>0</v>
      </c>
      <c r="X405" s="386">
        <v>0</v>
      </c>
      <c r="Y405" s="386">
        <v>0</v>
      </c>
      <c r="Z405" s="386">
        <v>0</v>
      </c>
      <c r="AA405" s="386">
        <v>0</v>
      </c>
      <c r="AB405" s="386">
        <v>0</v>
      </c>
      <c r="AC405" s="386">
        <v>0</v>
      </c>
      <c r="AD405" s="386">
        <v>0</v>
      </c>
      <c r="AE405" s="386">
        <v>0</v>
      </c>
      <c r="AF405" s="386">
        <v>0</v>
      </c>
    </row>
    <row r="406" spans="1:32" x14ac:dyDescent="0.2">
      <c r="A406" s="398">
        <v>36734.631249999999</v>
      </c>
      <c r="B406" s="399">
        <v>37124</v>
      </c>
      <c r="C406" s="399">
        <v>36983</v>
      </c>
      <c r="D406" s="399">
        <v>37191</v>
      </c>
      <c r="E406" t="s">
        <v>392</v>
      </c>
      <c r="F406">
        <v>380394</v>
      </c>
      <c r="G406">
        <v>1</v>
      </c>
      <c r="H406">
        <v>2169626</v>
      </c>
      <c r="I406">
        <v>75</v>
      </c>
      <c r="J406">
        <v>75</v>
      </c>
      <c r="K406">
        <v>75</v>
      </c>
      <c r="L406">
        <v>75</v>
      </c>
      <c r="M406">
        <v>75</v>
      </c>
      <c r="N406">
        <v>75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 s="398">
        <v>36755.574305555558</v>
      </c>
      <c r="B407" s="399">
        <v>37124</v>
      </c>
      <c r="C407" s="399">
        <v>36983</v>
      </c>
      <c r="D407" s="399">
        <v>37191</v>
      </c>
      <c r="E407" t="s">
        <v>392</v>
      </c>
      <c r="F407">
        <v>394345</v>
      </c>
      <c r="G407">
        <v>1</v>
      </c>
      <c r="H407">
        <v>2211456</v>
      </c>
      <c r="I407">
        <v>50</v>
      </c>
      <c r="J407">
        <v>50</v>
      </c>
      <c r="K407">
        <v>50</v>
      </c>
      <c r="L407">
        <v>50</v>
      </c>
      <c r="M407">
        <v>50</v>
      </c>
      <c r="N407">
        <v>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 s="398">
        <v>36755.570138888892</v>
      </c>
      <c r="B408" s="399">
        <v>37124</v>
      </c>
      <c r="C408" s="399">
        <v>36983</v>
      </c>
      <c r="D408" s="399">
        <v>37191</v>
      </c>
      <c r="E408" t="s">
        <v>392</v>
      </c>
      <c r="F408" s="9">
        <v>394346</v>
      </c>
      <c r="G408">
        <v>1</v>
      </c>
      <c r="H408">
        <v>2211469</v>
      </c>
      <c r="I408">
        <v>25</v>
      </c>
      <c r="J408">
        <v>25</v>
      </c>
      <c r="K408">
        <v>25</v>
      </c>
      <c r="L408">
        <v>25</v>
      </c>
      <c r="M408">
        <v>25</v>
      </c>
      <c r="N408">
        <v>25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 s="398">
        <v>36756.65</v>
      </c>
      <c r="B409" s="399">
        <v>37124</v>
      </c>
      <c r="C409" s="399">
        <v>36983</v>
      </c>
      <c r="D409" s="399">
        <v>37191</v>
      </c>
      <c r="E409" t="s">
        <v>392</v>
      </c>
      <c r="F409">
        <v>395199</v>
      </c>
      <c r="G409">
        <v>1</v>
      </c>
      <c r="H409">
        <v>2213893</v>
      </c>
      <c r="I409">
        <v>50</v>
      </c>
      <c r="J409">
        <v>50</v>
      </c>
      <c r="K409">
        <v>50</v>
      </c>
      <c r="L409">
        <v>50</v>
      </c>
      <c r="M409">
        <v>50</v>
      </c>
      <c r="N409">
        <v>50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 s="398">
        <v>36763.474305555559</v>
      </c>
      <c r="B410" s="399">
        <v>37124</v>
      </c>
      <c r="C410" s="399">
        <v>36983</v>
      </c>
      <c r="D410" s="399">
        <v>37191</v>
      </c>
      <c r="E410" t="s">
        <v>392</v>
      </c>
      <c r="F410">
        <v>399684</v>
      </c>
      <c r="G410">
        <v>1</v>
      </c>
      <c r="H410">
        <v>2227147</v>
      </c>
      <c r="I410">
        <v>50</v>
      </c>
      <c r="J410">
        <v>50</v>
      </c>
      <c r="K410">
        <v>50</v>
      </c>
      <c r="L410">
        <v>50</v>
      </c>
      <c r="M410">
        <v>50</v>
      </c>
      <c r="N410">
        <v>50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 s="398">
        <v>36767.455555555556</v>
      </c>
      <c r="B411" s="399">
        <v>37124</v>
      </c>
      <c r="C411" s="399">
        <v>36983</v>
      </c>
      <c r="D411" s="399">
        <v>37191</v>
      </c>
      <c r="E411" t="s">
        <v>392</v>
      </c>
      <c r="F411">
        <v>399685</v>
      </c>
      <c r="G411">
        <v>1</v>
      </c>
      <c r="H411">
        <v>2227160</v>
      </c>
      <c r="I411">
        <v>50</v>
      </c>
      <c r="J411">
        <v>50</v>
      </c>
      <c r="K411">
        <v>50</v>
      </c>
      <c r="L411">
        <v>50</v>
      </c>
      <c r="M411">
        <v>50</v>
      </c>
      <c r="N411">
        <v>50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 s="398">
        <v>37060.351388888892</v>
      </c>
      <c r="B412" s="399">
        <v>37124</v>
      </c>
      <c r="C412" s="399">
        <v>37104</v>
      </c>
      <c r="D412" s="399">
        <v>37134</v>
      </c>
      <c r="E412" t="s">
        <v>392</v>
      </c>
      <c r="F412">
        <v>651369</v>
      </c>
      <c r="G412">
        <v>1</v>
      </c>
      <c r="H412">
        <v>3471932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-25</v>
      </c>
      <c r="P412">
        <v>-25</v>
      </c>
      <c r="Q412">
        <v>-25</v>
      </c>
      <c r="R412">
        <v>-25</v>
      </c>
      <c r="S412">
        <v>-25</v>
      </c>
      <c r="T412">
        <v>-25</v>
      </c>
      <c r="U412">
        <v>-25</v>
      </c>
      <c r="V412">
        <v>-25</v>
      </c>
      <c r="W412">
        <v>-25</v>
      </c>
      <c r="X412">
        <v>-25</v>
      </c>
      <c r="Y412">
        <v>-25</v>
      </c>
      <c r="Z412">
        <v>-25</v>
      </c>
      <c r="AA412">
        <v>-25</v>
      </c>
      <c r="AB412">
        <v>-25</v>
      </c>
      <c r="AC412">
        <v>-25</v>
      </c>
      <c r="AD412">
        <v>-25</v>
      </c>
      <c r="AE412">
        <v>0</v>
      </c>
      <c r="AF412">
        <v>0</v>
      </c>
    </row>
    <row r="413" spans="1:32" x14ac:dyDescent="0.2">
      <c r="A413" s="398">
        <v>37092.576388888891</v>
      </c>
      <c r="B413" s="399">
        <v>37124</v>
      </c>
      <c r="C413" s="399">
        <v>37104</v>
      </c>
      <c r="D413" s="399">
        <v>37134</v>
      </c>
      <c r="E413" t="s">
        <v>393</v>
      </c>
      <c r="F413">
        <v>696255</v>
      </c>
      <c r="G413">
        <v>1</v>
      </c>
      <c r="H413">
        <v>3620184</v>
      </c>
      <c r="I413">
        <v>-25</v>
      </c>
      <c r="J413">
        <v>-25</v>
      </c>
      <c r="K413">
        <v>-25</v>
      </c>
      <c r="L413">
        <v>-25</v>
      </c>
      <c r="M413">
        <v>-25</v>
      </c>
      <c r="N413">
        <v>-25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">
      <c r="A414" s="398">
        <v>37071.355555555558</v>
      </c>
      <c r="B414" s="399">
        <v>37124</v>
      </c>
      <c r="C414" s="399">
        <v>37104</v>
      </c>
      <c r="D414" s="399">
        <v>37134</v>
      </c>
      <c r="E414" t="s">
        <v>393</v>
      </c>
      <c r="F414">
        <v>668801</v>
      </c>
      <c r="G414">
        <v>1</v>
      </c>
      <c r="H414">
        <v>3529278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-25</v>
      </c>
      <c r="P414">
        <v>-25</v>
      </c>
      <c r="Q414">
        <v>-25</v>
      </c>
      <c r="R414">
        <v>-25</v>
      </c>
      <c r="S414">
        <v>-25</v>
      </c>
      <c r="T414">
        <v>-25</v>
      </c>
      <c r="U414">
        <v>-25</v>
      </c>
      <c r="V414">
        <v>-25</v>
      </c>
      <c r="W414">
        <v>-25</v>
      </c>
      <c r="X414">
        <v>-25</v>
      </c>
      <c r="Y414">
        <v>-25</v>
      </c>
      <c r="Z414">
        <v>-25</v>
      </c>
      <c r="AA414">
        <v>-25</v>
      </c>
      <c r="AB414">
        <v>-25</v>
      </c>
      <c r="AC414">
        <v>-25</v>
      </c>
      <c r="AD414">
        <v>-25</v>
      </c>
      <c r="AE414">
        <v>0</v>
      </c>
      <c r="AF414">
        <v>0</v>
      </c>
    </row>
    <row r="415" spans="1:32" x14ac:dyDescent="0.2">
      <c r="A415" s="398">
        <v>37074.460416666669</v>
      </c>
      <c r="B415" s="399">
        <v>37124</v>
      </c>
      <c r="C415" s="399">
        <v>37104</v>
      </c>
      <c r="D415" s="399">
        <v>37134</v>
      </c>
      <c r="E415" t="s">
        <v>393</v>
      </c>
      <c r="F415">
        <v>669353</v>
      </c>
      <c r="G415">
        <v>1</v>
      </c>
      <c r="H415">
        <v>3531913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25</v>
      </c>
      <c r="P415">
        <v>25</v>
      </c>
      <c r="Q415">
        <v>25</v>
      </c>
      <c r="R415">
        <v>25</v>
      </c>
      <c r="S415">
        <v>25</v>
      </c>
      <c r="T415">
        <v>25</v>
      </c>
      <c r="U415">
        <v>25</v>
      </c>
      <c r="V415">
        <v>25</v>
      </c>
      <c r="W415">
        <v>25</v>
      </c>
      <c r="X415">
        <v>25</v>
      </c>
      <c r="Y415">
        <v>25</v>
      </c>
      <c r="Z415">
        <v>25</v>
      </c>
      <c r="AA415">
        <v>25</v>
      </c>
      <c r="AB415">
        <v>25</v>
      </c>
      <c r="AC415">
        <v>25</v>
      </c>
      <c r="AD415">
        <v>25</v>
      </c>
      <c r="AE415">
        <v>0</v>
      </c>
      <c r="AF415">
        <v>0</v>
      </c>
    </row>
    <row r="416" spans="1:32" x14ac:dyDescent="0.2">
      <c r="A416" s="398">
        <v>37081.34375</v>
      </c>
      <c r="B416" s="399">
        <v>37124</v>
      </c>
      <c r="C416" s="399">
        <v>37104</v>
      </c>
      <c r="D416" s="399">
        <v>37134</v>
      </c>
      <c r="E416" t="s">
        <v>393</v>
      </c>
      <c r="F416">
        <v>677413</v>
      </c>
      <c r="G416">
        <v>1</v>
      </c>
      <c r="H416">
        <v>3558594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25</v>
      </c>
      <c r="AF416">
        <v>25</v>
      </c>
    </row>
    <row r="417" spans="1:32" x14ac:dyDescent="0.2">
      <c r="A417" s="398">
        <v>37081.35</v>
      </c>
      <c r="B417" s="399">
        <v>37124</v>
      </c>
      <c r="C417" s="399">
        <v>37104</v>
      </c>
      <c r="D417" s="399">
        <v>37134</v>
      </c>
      <c r="E417" t="s">
        <v>393</v>
      </c>
      <c r="F417">
        <v>677461</v>
      </c>
      <c r="G417">
        <v>1</v>
      </c>
      <c r="H417">
        <v>3558714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25</v>
      </c>
      <c r="AF417">
        <v>25</v>
      </c>
    </row>
    <row r="418" spans="1:32" x14ac:dyDescent="0.2">
      <c r="A418" s="398">
        <v>37081.604166666664</v>
      </c>
      <c r="B418" s="399">
        <v>37124</v>
      </c>
      <c r="C418" s="399">
        <v>37104</v>
      </c>
      <c r="D418" s="399">
        <v>37134</v>
      </c>
      <c r="E418" t="s">
        <v>393</v>
      </c>
      <c r="F418">
        <v>678293</v>
      </c>
      <c r="G418">
        <v>1</v>
      </c>
      <c r="H418">
        <v>3564108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25</v>
      </c>
      <c r="AF418">
        <v>25</v>
      </c>
    </row>
    <row r="419" spans="1:32" x14ac:dyDescent="0.2">
      <c r="A419" s="398">
        <v>37082.34097222222</v>
      </c>
      <c r="B419" s="399">
        <v>37124</v>
      </c>
      <c r="C419" s="399">
        <v>37104</v>
      </c>
      <c r="D419" s="399">
        <v>37134</v>
      </c>
      <c r="E419" t="s">
        <v>393</v>
      </c>
      <c r="F419">
        <v>679057</v>
      </c>
      <c r="G419">
        <v>1</v>
      </c>
      <c r="H419">
        <v>3569337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25</v>
      </c>
      <c r="AF419">
        <v>25</v>
      </c>
    </row>
    <row r="420" spans="1:32" x14ac:dyDescent="0.2">
      <c r="A420" s="398">
        <v>37110.445833333331</v>
      </c>
      <c r="B420" s="399">
        <v>37124</v>
      </c>
      <c r="C420" s="399">
        <v>37112</v>
      </c>
      <c r="D420" s="399">
        <v>37134</v>
      </c>
      <c r="E420" t="s">
        <v>393</v>
      </c>
      <c r="F420">
        <v>721463</v>
      </c>
      <c r="G420">
        <v>1</v>
      </c>
      <c r="H420">
        <v>3745322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-25</v>
      </c>
      <c r="P420">
        <v>-25</v>
      </c>
      <c r="Q420">
        <v>-25</v>
      </c>
      <c r="R420">
        <v>-25</v>
      </c>
      <c r="S420">
        <v>-25</v>
      </c>
      <c r="T420">
        <v>-25</v>
      </c>
      <c r="U420">
        <v>-25</v>
      </c>
      <c r="V420">
        <v>-25</v>
      </c>
      <c r="W420">
        <v>-25</v>
      </c>
      <c r="X420">
        <v>-25</v>
      </c>
      <c r="Y420">
        <v>-25</v>
      </c>
      <c r="Z420">
        <v>-25</v>
      </c>
      <c r="AA420">
        <v>-25</v>
      </c>
      <c r="AB420">
        <v>-25</v>
      </c>
      <c r="AC420">
        <v>-25</v>
      </c>
      <c r="AD420">
        <v>-25</v>
      </c>
      <c r="AE420">
        <v>0</v>
      </c>
      <c r="AF420">
        <v>0</v>
      </c>
    </row>
    <row r="421" spans="1:32" x14ac:dyDescent="0.2">
      <c r="A421" s="398">
        <v>37081.34375</v>
      </c>
      <c r="B421" s="399">
        <v>37124</v>
      </c>
      <c r="C421" s="399">
        <v>37104</v>
      </c>
      <c r="D421" s="399">
        <v>37134</v>
      </c>
      <c r="E421" t="s">
        <v>393</v>
      </c>
      <c r="F421">
        <v>677413</v>
      </c>
      <c r="G421">
        <v>1</v>
      </c>
      <c r="H421">
        <v>3558593</v>
      </c>
      <c r="I421">
        <v>25</v>
      </c>
      <c r="J421">
        <v>25</v>
      </c>
      <c r="K421">
        <v>25</v>
      </c>
      <c r="L421">
        <v>25</v>
      </c>
      <c r="M421">
        <v>25</v>
      </c>
      <c r="N421">
        <v>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 s="398">
        <v>37081.35</v>
      </c>
      <c r="B422" s="399">
        <v>37124</v>
      </c>
      <c r="C422" s="399">
        <v>37104</v>
      </c>
      <c r="D422" s="399">
        <v>37134</v>
      </c>
      <c r="E422" t="s">
        <v>393</v>
      </c>
      <c r="F422">
        <v>677461</v>
      </c>
      <c r="G422">
        <v>1</v>
      </c>
      <c r="H422">
        <v>3558712</v>
      </c>
      <c r="I422">
        <v>25</v>
      </c>
      <c r="J422">
        <v>25</v>
      </c>
      <c r="K422">
        <v>25</v>
      </c>
      <c r="L422">
        <v>25</v>
      </c>
      <c r="M422">
        <v>25</v>
      </c>
      <c r="N422">
        <v>25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 s="398">
        <v>37081.604166666664</v>
      </c>
      <c r="B423" s="399">
        <v>37124</v>
      </c>
      <c r="C423" s="399">
        <v>37104</v>
      </c>
      <c r="D423" s="399">
        <v>37134</v>
      </c>
      <c r="E423" t="s">
        <v>393</v>
      </c>
      <c r="F423">
        <v>678293</v>
      </c>
      <c r="G423">
        <v>1</v>
      </c>
      <c r="H423">
        <v>3564107</v>
      </c>
      <c r="I423">
        <v>25</v>
      </c>
      <c r="J423">
        <v>25</v>
      </c>
      <c r="K423">
        <v>25</v>
      </c>
      <c r="L423">
        <v>25</v>
      </c>
      <c r="M423">
        <v>25</v>
      </c>
      <c r="N423">
        <v>25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 s="398">
        <v>37082.34097222222</v>
      </c>
      <c r="B424" s="399">
        <v>37124</v>
      </c>
      <c r="C424" s="399">
        <v>37104</v>
      </c>
      <c r="D424" s="399">
        <v>37134</v>
      </c>
      <c r="E424" t="s">
        <v>393</v>
      </c>
      <c r="F424">
        <v>679057</v>
      </c>
      <c r="G424">
        <v>1</v>
      </c>
      <c r="H424">
        <v>3569336</v>
      </c>
      <c r="I424">
        <v>25</v>
      </c>
      <c r="J424">
        <v>25</v>
      </c>
      <c r="K424">
        <v>25</v>
      </c>
      <c r="L424">
        <v>25</v>
      </c>
      <c r="M424">
        <v>25</v>
      </c>
      <c r="N424">
        <v>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 s="398">
        <v>37092.576388888891</v>
      </c>
      <c r="B425" s="399">
        <v>37124</v>
      </c>
      <c r="C425" s="399">
        <v>37104</v>
      </c>
      <c r="D425" s="399">
        <v>37134</v>
      </c>
      <c r="E425" t="s">
        <v>393</v>
      </c>
      <c r="F425">
        <v>696255</v>
      </c>
      <c r="G425">
        <v>1</v>
      </c>
      <c r="H425">
        <v>3620185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-25</v>
      </c>
      <c r="AF425">
        <v>-25</v>
      </c>
    </row>
    <row r="426" spans="1:32" x14ac:dyDescent="0.2">
      <c r="A426" s="398">
        <v>37117.393750000003</v>
      </c>
      <c r="B426" s="399">
        <v>37124</v>
      </c>
      <c r="C426" s="399">
        <v>37119</v>
      </c>
      <c r="D426" s="399">
        <v>37134</v>
      </c>
      <c r="E426" t="s">
        <v>393</v>
      </c>
      <c r="F426">
        <v>730361</v>
      </c>
      <c r="G426">
        <v>1</v>
      </c>
      <c r="H426">
        <v>3769866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-25</v>
      </c>
      <c r="P426">
        <v>-25</v>
      </c>
      <c r="Q426">
        <v>-25</v>
      </c>
      <c r="R426">
        <v>-25</v>
      </c>
      <c r="S426">
        <v>-25</v>
      </c>
      <c r="T426">
        <v>-25</v>
      </c>
      <c r="U426">
        <v>-25</v>
      </c>
      <c r="V426">
        <v>-25</v>
      </c>
      <c r="W426">
        <v>-25</v>
      </c>
      <c r="X426">
        <v>-25</v>
      </c>
      <c r="Y426">
        <v>-25</v>
      </c>
      <c r="Z426">
        <v>-25</v>
      </c>
      <c r="AA426">
        <v>-25</v>
      </c>
      <c r="AB426">
        <v>-25</v>
      </c>
      <c r="AC426">
        <v>-25</v>
      </c>
      <c r="AD426">
        <v>-25</v>
      </c>
      <c r="AE426">
        <v>0</v>
      </c>
      <c r="AF426">
        <v>0</v>
      </c>
    </row>
    <row r="427" spans="1:32" x14ac:dyDescent="0.2">
      <c r="A427" s="398">
        <v>37104.673611111109</v>
      </c>
      <c r="B427" s="399">
        <v>37124</v>
      </c>
      <c r="C427" s="399">
        <v>37104</v>
      </c>
      <c r="D427" s="399">
        <v>37134</v>
      </c>
      <c r="E427" t="s">
        <v>419</v>
      </c>
      <c r="F427">
        <v>689258</v>
      </c>
      <c r="G427">
        <v>1</v>
      </c>
      <c r="H427">
        <v>3598474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25</v>
      </c>
      <c r="P427">
        <v>25</v>
      </c>
      <c r="Q427">
        <v>25</v>
      </c>
      <c r="R427">
        <v>25</v>
      </c>
      <c r="S427">
        <v>25</v>
      </c>
      <c r="T427">
        <v>25</v>
      </c>
      <c r="U427">
        <v>25</v>
      </c>
      <c r="V427">
        <v>25</v>
      </c>
      <c r="W427">
        <v>25</v>
      </c>
      <c r="X427">
        <v>25</v>
      </c>
      <c r="Y427">
        <v>25</v>
      </c>
      <c r="Z427">
        <v>25</v>
      </c>
      <c r="AA427">
        <v>25</v>
      </c>
      <c r="AB427">
        <v>25</v>
      </c>
      <c r="AC427">
        <v>25</v>
      </c>
      <c r="AD427">
        <v>25</v>
      </c>
      <c r="AE427">
        <v>0</v>
      </c>
      <c r="AF427">
        <v>0</v>
      </c>
    </row>
    <row r="428" spans="1:32" x14ac:dyDescent="0.2">
      <c r="A428" s="398">
        <v>37104.673611111109</v>
      </c>
      <c r="B428" s="399">
        <v>37124</v>
      </c>
      <c r="C428" s="399">
        <v>37104</v>
      </c>
      <c r="D428" s="399">
        <v>37134</v>
      </c>
      <c r="E428" t="s">
        <v>419</v>
      </c>
      <c r="F428">
        <v>689287</v>
      </c>
      <c r="G428">
        <v>1</v>
      </c>
      <c r="H428">
        <v>3598520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25</v>
      </c>
      <c r="P428">
        <v>25</v>
      </c>
      <c r="Q428">
        <v>25</v>
      </c>
      <c r="R428">
        <v>25</v>
      </c>
      <c r="S428">
        <v>25</v>
      </c>
      <c r="T428">
        <v>25</v>
      </c>
      <c r="U428">
        <v>25</v>
      </c>
      <c r="V428">
        <v>25</v>
      </c>
      <c r="W428">
        <v>25</v>
      </c>
      <c r="X428">
        <v>25</v>
      </c>
      <c r="Y428">
        <v>25</v>
      </c>
      <c r="Z428">
        <v>25</v>
      </c>
      <c r="AA428">
        <v>25</v>
      </c>
      <c r="AB428">
        <v>25</v>
      </c>
      <c r="AC428">
        <v>25</v>
      </c>
      <c r="AD428">
        <v>25</v>
      </c>
      <c r="AE428">
        <v>0</v>
      </c>
      <c r="AF428">
        <v>0</v>
      </c>
    </row>
    <row r="429" spans="1:32" x14ac:dyDescent="0.2">
      <c r="A429" s="398">
        <v>37104.673611111109</v>
      </c>
      <c r="B429" s="399">
        <v>37124</v>
      </c>
      <c r="C429" s="399">
        <v>37104</v>
      </c>
      <c r="D429" s="399">
        <v>37134</v>
      </c>
      <c r="E429" t="s">
        <v>419</v>
      </c>
      <c r="F429">
        <v>696071</v>
      </c>
      <c r="G429">
        <v>1</v>
      </c>
      <c r="H429">
        <v>3618884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-25</v>
      </c>
      <c r="P429">
        <v>-25</v>
      </c>
      <c r="Q429">
        <v>-25</v>
      </c>
      <c r="R429">
        <v>-25</v>
      </c>
      <c r="S429">
        <v>-25</v>
      </c>
      <c r="T429">
        <v>-25</v>
      </c>
      <c r="U429">
        <v>-25</v>
      </c>
      <c r="V429">
        <v>-25</v>
      </c>
      <c r="W429">
        <v>-25</v>
      </c>
      <c r="X429">
        <v>-25</v>
      </c>
      <c r="Y429">
        <v>-25</v>
      </c>
      <c r="Z429">
        <v>-25</v>
      </c>
      <c r="AA429">
        <v>-25</v>
      </c>
      <c r="AB429">
        <v>-25</v>
      </c>
      <c r="AC429">
        <v>-25</v>
      </c>
      <c r="AD429">
        <v>-25</v>
      </c>
      <c r="AE429">
        <v>0</v>
      </c>
      <c r="AF429">
        <v>0</v>
      </c>
    </row>
    <row r="430" spans="1:32" x14ac:dyDescent="0.2">
      <c r="A430" s="398">
        <v>37104.673611111109</v>
      </c>
      <c r="B430" s="399">
        <v>37124</v>
      </c>
      <c r="C430" s="399">
        <v>37104</v>
      </c>
      <c r="D430" s="399">
        <v>37134</v>
      </c>
      <c r="E430" t="s">
        <v>419</v>
      </c>
      <c r="F430">
        <v>702922</v>
      </c>
      <c r="G430">
        <v>1</v>
      </c>
      <c r="H430">
        <v>3637536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-25</v>
      </c>
      <c r="P430">
        <v>-25</v>
      </c>
      <c r="Q430">
        <v>-25</v>
      </c>
      <c r="R430">
        <v>-25</v>
      </c>
      <c r="S430">
        <v>-25</v>
      </c>
      <c r="T430">
        <v>-25</v>
      </c>
      <c r="U430">
        <v>-25</v>
      </c>
      <c r="V430">
        <v>-25</v>
      </c>
      <c r="W430">
        <v>-25</v>
      </c>
      <c r="X430">
        <v>-25</v>
      </c>
      <c r="Y430">
        <v>-25</v>
      </c>
      <c r="Z430">
        <v>-25</v>
      </c>
      <c r="AA430">
        <v>-25</v>
      </c>
      <c r="AB430">
        <v>-25</v>
      </c>
      <c r="AC430">
        <v>-25</v>
      </c>
      <c r="AD430">
        <v>-25</v>
      </c>
      <c r="AE430">
        <v>0</v>
      </c>
      <c r="AF430">
        <v>0</v>
      </c>
    </row>
    <row r="431" spans="1:32" x14ac:dyDescent="0.2">
      <c r="A431" s="398">
        <v>37104.673611111109</v>
      </c>
      <c r="B431" s="399">
        <v>37124</v>
      </c>
      <c r="C431" s="399">
        <v>37104</v>
      </c>
      <c r="D431" s="399">
        <v>37134</v>
      </c>
      <c r="E431" t="s">
        <v>419</v>
      </c>
      <c r="F431">
        <v>653404</v>
      </c>
      <c r="G431">
        <v>1</v>
      </c>
      <c r="H431">
        <v>3477953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-25</v>
      </c>
      <c r="P431">
        <v>-25</v>
      </c>
      <c r="Q431">
        <v>-25</v>
      </c>
      <c r="R431">
        <v>-25</v>
      </c>
      <c r="S431">
        <v>-25</v>
      </c>
      <c r="T431">
        <v>-25</v>
      </c>
      <c r="U431">
        <v>-25</v>
      </c>
      <c r="V431">
        <v>-25</v>
      </c>
      <c r="W431">
        <v>-25</v>
      </c>
      <c r="X431">
        <v>-25</v>
      </c>
      <c r="Y431">
        <v>-25</v>
      </c>
      <c r="Z431">
        <v>-25</v>
      </c>
      <c r="AA431">
        <v>-25</v>
      </c>
      <c r="AB431">
        <v>-25</v>
      </c>
      <c r="AC431">
        <v>-25</v>
      </c>
      <c r="AD431">
        <v>-25</v>
      </c>
      <c r="AE431">
        <v>0</v>
      </c>
      <c r="AF431">
        <v>0</v>
      </c>
    </row>
    <row r="432" spans="1:32" x14ac:dyDescent="0.2">
      <c r="A432" s="398">
        <v>37104.673611111109</v>
      </c>
      <c r="B432" s="399">
        <v>37124</v>
      </c>
      <c r="C432" s="399">
        <v>37104</v>
      </c>
      <c r="D432" s="399">
        <v>37134</v>
      </c>
      <c r="E432" t="s">
        <v>419</v>
      </c>
      <c r="F432">
        <v>656564</v>
      </c>
      <c r="G432">
        <v>1</v>
      </c>
      <c r="H432">
        <v>3486707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25</v>
      </c>
      <c r="P432">
        <v>25</v>
      </c>
      <c r="Q432">
        <v>25</v>
      </c>
      <c r="R432">
        <v>25</v>
      </c>
      <c r="S432">
        <v>25</v>
      </c>
      <c r="T432">
        <v>25</v>
      </c>
      <c r="U432">
        <v>25</v>
      </c>
      <c r="V432">
        <v>25</v>
      </c>
      <c r="W432">
        <v>25</v>
      </c>
      <c r="X432">
        <v>25</v>
      </c>
      <c r="Y432">
        <v>25</v>
      </c>
      <c r="Z432">
        <v>25</v>
      </c>
      <c r="AA432">
        <v>25</v>
      </c>
      <c r="AB432">
        <v>25</v>
      </c>
      <c r="AC432">
        <v>25</v>
      </c>
      <c r="AD432">
        <v>25</v>
      </c>
      <c r="AE432">
        <v>0</v>
      </c>
      <c r="AF432">
        <v>0</v>
      </c>
    </row>
    <row r="433" spans="1:32" x14ac:dyDescent="0.2">
      <c r="A433" s="398">
        <v>37104.673611111109</v>
      </c>
      <c r="B433" s="399">
        <v>37124</v>
      </c>
      <c r="C433" s="399">
        <v>37104</v>
      </c>
      <c r="D433" s="399">
        <v>37134</v>
      </c>
      <c r="E433" t="s">
        <v>419</v>
      </c>
      <c r="F433">
        <v>692481</v>
      </c>
      <c r="G433">
        <v>1</v>
      </c>
      <c r="H433">
        <v>3607304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-25</v>
      </c>
      <c r="P433">
        <v>-25</v>
      </c>
      <c r="Q433">
        <v>-25</v>
      </c>
      <c r="R433">
        <v>-25</v>
      </c>
      <c r="S433">
        <v>-25</v>
      </c>
      <c r="T433">
        <v>-25</v>
      </c>
      <c r="U433">
        <v>-25</v>
      </c>
      <c r="V433">
        <v>-25</v>
      </c>
      <c r="W433">
        <v>-25</v>
      </c>
      <c r="X433">
        <v>-25</v>
      </c>
      <c r="Y433">
        <v>-25</v>
      </c>
      <c r="Z433">
        <v>-25</v>
      </c>
      <c r="AA433">
        <v>-25</v>
      </c>
      <c r="AB433">
        <v>-25</v>
      </c>
      <c r="AC433">
        <v>-25</v>
      </c>
      <c r="AD433">
        <v>-25</v>
      </c>
      <c r="AE433">
        <v>0</v>
      </c>
      <c r="AF433">
        <v>0</v>
      </c>
    </row>
    <row r="434" spans="1:32" x14ac:dyDescent="0.2">
      <c r="A434" s="398">
        <v>37104.673611111109</v>
      </c>
      <c r="B434" s="399">
        <v>37124</v>
      </c>
      <c r="C434" s="399">
        <v>37104</v>
      </c>
      <c r="D434" s="399">
        <v>37134</v>
      </c>
      <c r="E434" t="s">
        <v>419</v>
      </c>
      <c r="F434">
        <v>654130</v>
      </c>
      <c r="G434">
        <v>1</v>
      </c>
      <c r="H434">
        <v>3479421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25</v>
      </c>
      <c r="P434">
        <v>25</v>
      </c>
      <c r="Q434">
        <v>25</v>
      </c>
      <c r="R434">
        <v>25</v>
      </c>
      <c r="S434">
        <v>25</v>
      </c>
      <c r="T434">
        <v>25</v>
      </c>
      <c r="U434">
        <v>25</v>
      </c>
      <c r="V434">
        <v>25</v>
      </c>
      <c r="W434">
        <v>25</v>
      </c>
      <c r="X434">
        <v>25</v>
      </c>
      <c r="Y434">
        <v>25</v>
      </c>
      <c r="Z434">
        <v>25</v>
      </c>
      <c r="AA434">
        <v>25</v>
      </c>
      <c r="AB434">
        <v>25</v>
      </c>
      <c r="AC434">
        <v>25</v>
      </c>
      <c r="AD434">
        <v>25</v>
      </c>
      <c r="AE434">
        <v>0</v>
      </c>
      <c r="AF434">
        <v>0</v>
      </c>
    </row>
    <row r="435" spans="1:32" x14ac:dyDescent="0.2">
      <c r="A435" s="398">
        <v>37104.673611111109</v>
      </c>
      <c r="B435" s="399">
        <v>37124</v>
      </c>
      <c r="C435" s="399">
        <v>37104</v>
      </c>
      <c r="D435" s="399">
        <v>37134</v>
      </c>
      <c r="E435" t="s">
        <v>419</v>
      </c>
      <c r="F435">
        <v>651543</v>
      </c>
      <c r="G435">
        <v>1</v>
      </c>
      <c r="H435">
        <v>3472473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-25</v>
      </c>
      <c r="P435">
        <v>-25</v>
      </c>
      <c r="Q435">
        <v>-25</v>
      </c>
      <c r="R435">
        <v>-25</v>
      </c>
      <c r="S435">
        <v>-25</v>
      </c>
      <c r="T435">
        <v>-25</v>
      </c>
      <c r="U435">
        <v>-25</v>
      </c>
      <c r="V435">
        <v>-25</v>
      </c>
      <c r="W435">
        <v>-25</v>
      </c>
      <c r="X435">
        <v>-25</v>
      </c>
      <c r="Y435">
        <v>-25</v>
      </c>
      <c r="Z435">
        <v>-25</v>
      </c>
      <c r="AA435">
        <v>-25</v>
      </c>
      <c r="AB435">
        <v>-25</v>
      </c>
      <c r="AC435">
        <v>-25</v>
      </c>
      <c r="AD435">
        <v>-25</v>
      </c>
      <c r="AE435">
        <v>0</v>
      </c>
      <c r="AF435">
        <v>0</v>
      </c>
    </row>
    <row r="436" spans="1:32" x14ac:dyDescent="0.2">
      <c r="A436" s="398">
        <v>36903.459722222222</v>
      </c>
      <c r="B436" s="399">
        <v>37124</v>
      </c>
      <c r="C436" s="399">
        <v>36983</v>
      </c>
      <c r="D436" s="399">
        <v>37191</v>
      </c>
      <c r="E436" t="s">
        <v>395</v>
      </c>
      <c r="F436">
        <v>495466</v>
      </c>
      <c r="G436">
        <v>1</v>
      </c>
      <c r="H436">
        <v>2565923</v>
      </c>
      <c r="I436">
        <v>25</v>
      </c>
      <c r="J436">
        <v>25</v>
      </c>
      <c r="K436">
        <v>25</v>
      </c>
      <c r="L436">
        <v>25</v>
      </c>
      <c r="M436">
        <v>25</v>
      </c>
      <c r="N436">
        <v>25</v>
      </c>
      <c r="O436">
        <v>25</v>
      </c>
      <c r="P436">
        <v>25</v>
      </c>
      <c r="Q436">
        <v>25</v>
      </c>
      <c r="R436">
        <v>25</v>
      </c>
      <c r="S436">
        <v>25</v>
      </c>
      <c r="T436">
        <v>25</v>
      </c>
      <c r="U436">
        <v>25</v>
      </c>
      <c r="V436">
        <v>25</v>
      </c>
      <c r="W436">
        <v>25</v>
      </c>
      <c r="X436">
        <v>25</v>
      </c>
      <c r="Y436">
        <v>25</v>
      </c>
      <c r="Z436">
        <v>25</v>
      </c>
      <c r="AA436">
        <v>25</v>
      </c>
      <c r="AB436">
        <v>25</v>
      </c>
      <c r="AC436">
        <v>25</v>
      </c>
      <c r="AD436">
        <v>25</v>
      </c>
      <c r="AE436">
        <v>25</v>
      </c>
      <c r="AF436">
        <v>25</v>
      </c>
    </row>
    <row r="437" spans="1:32" x14ac:dyDescent="0.2">
      <c r="A437" s="398">
        <v>36903.677083333336</v>
      </c>
      <c r="B437" s="399">
        <v>37124</v>
      </c>
      <c r="C437" s="399">
        <v>36983</v>
      </c>
      <c r="D437" s="399">
        <v>37191</v>
      </c>
      <c r="E437" t="s">
        <v>395</v>
      </c>
      <c r="F437">
        <v>496413</v>
      </c>
      <c r="G437">
        <v>1</v>
      </c>
      <c r="H437">
        <v>2568568</v>
      </c>
      <c r="I437">
        <v>25</v>
      </c>
      <c r="J437">
        <v>25</v>
      </c>
      <c r="K437">
        <v>25</v>
      </c>
      <c r="L437">
        <v>25</v>
      </c>
      <c r="M437">
        <v>25</v>
      </c>
      <c r="N437">
        <v>25</v>
      </c>
      <c r="O437">
        <v>25</v>
      </c>
      <c r="P437">
        <v>25</v>
      </c>
      <c r="Q437">
        <v>25</v>
      </c>
      <c r="R437">
        <v>25</v>
      </c>
      <c r="S437">
        <v>25</v>
      </c>
      <c r="T437">
        <v>25</v>
      </c>
      <c r="U437">
        <v>25</v>
      </c>
      <c r="V437">
        <v>25</v>
      </c>
      <c r="W437">
        <v>25</v>
      </c>
      <c r="X437">
        <v>25</v>
      </c>
      <c r="Y437">
        <v>25</v>
      </c>
      <c r="Z437">
        <v>25</v>
      </c>
      <c r="AA437">
        <v>25</v>
      </c>
      <c r="AB437">
        <v>25</v>
      </c>
      <c r="AC437">
        <v>25</v>
      </c>
      <c r="AD437">
        <v>25</v>
      </c>
      <c r="AE437">
        <v>25</v>
      </c>
      <c r="AF437">
        <v>25</v>
      </c>
    </row>
    <row r="438" spans="1:32" x14ac:dyDescent="0.2">
      <c r="A438" s="398">
        <v>36208.628472222219</v>
      </c>
      <c r="B438" s="399">
        <v>37124</v>
      </c>
      <c r="C438" s="399">
        <v>36983</v>
      </c>
      <c r="D438" s="399">
        <v>37191</v>
      </c>
      <c r="E438" t="s">
        <v>395</v>
      </c>
      <c r="F438">
        <v>182000</v>
      </c>
      <c r="G438">
        <v>1</v>
      </c>
      <c r="H438">
        <v>580911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-25</v>
      </c>
      <c r="P438">
        <v>-25</v>
      </c>
      <c r="Q438">
        <v>-25</v>
      </c>
      <c r="R438">
        <v>-25</v>
      </c>
      <c r="S438">
        <v>-25</v>
      </c>
      <c r="T438">
        <v>-25</v>
      </c>
      <c r="U438">
        <v>-25</v>
      </c>
      <c r="V438">
        <v>-25</v>
      </c>
      <c r="W438">
        <v>-25</v>
      </c>
      <c r="X438">
        <v>-25</v>
      </c>
      <c r="Y438">
        <v>-25</v>
      </c>
      <c r="Z438">
        <v>-25</v>
      </c>
      <c r="AA438">
        <v>-25</v>
      </c>
      <c r="AB438">
        <v>-25</v>
      </c>
      <c r="AC438">
        <v>-25</v>
      </c>
      <c r="AD438">
        <v>-25</v>
      </c>
      <c r="AE438">
        <v>0</v>
      </c>
      <c r="AF438">
        <v>0</v>
      </c>
    </row>
    <row r="439" spans="1:32" x14ac:dyDescent="0.2">
      <c r="A439" s="398">
        <v>36360.587500000001</v>
      </c>
      <c r="B439" s="399">
        <v>37124</v>
      </c>
      <c r="C439" s="399">
        <v>36983</v>
      </c>
      <c r="D439" s="399">
        <v>37191</v>
      </c>
      <c r="E439" t="s">
        <v>395</v>
      </c>
      <c r="F439">
        <v>225979</v>
      </c>
      <c r="G439">
        <v>1</v>
      </c>
      <c r="H439">
        <v>709676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-50</v>
      </c>
      <c r="P439">
        <v>-50</v>
      </c>
      <c r="Q439">
        <v>-50</v>
      </c>
      <c r="R439">
        <v>-50</v>
      </c>
      <c r="S439">
        <v>-50</v>
      </c>
      <c r="T439">
        <v>-50</v>
      </c>
      <c r="U439">
        <v>-50</v>
      </c>
      <c r="V439">
        <v>-50</v>
      </c>
      <c r="W439">
        <v>-50</v>
      </c>
      <c r="X439">
        <v>-50</v>
      </c>
      <c r="Y439">
        <v>-50</v>
      </c>
      <c r="Z439">
        <v>-50</v>
      </c>
      <c r="AA439">
        <v>-50</v>
      </c>
      <c r="AB439">
        <v>-50</v>
      </c>
      <c r="AC439">
        <v>-50</v>
      </c>
      <c r="AD439">
        <v>-50</v>
      </c>
      <c r="AE439">
        <v>0</v>
      </c>
      <c r="AF439">
        <v>0</v>
      </c>
    </row>
    <row r="440" spans="1:32" x14ac:dyDescent="0.2">
      <c r="A440" s="398">
        <v>36689.675000000003</v>
      </c>
      <c r="B440" s="399">
        <v>37124</v>
      </c>
      <c r="C440" s="399">
        <v>36983</v>
      </c>
      <c r="D440" s="399">
        <v>37191</v>
      </c>
      <c r="E440" t="s">
        <v>395</v>
      </c>
      <c r="F440">
        <v>351846</v>
      </c>
      <c r="G440">
        <v>1</v>
      </c>
      <c r="H440">
        <v>2083725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-50</v>
      </c>
      <c r="P440">
        <v>-50</v>
      </c>
      <c r="Q440">
        <v>-50</v>
      </c>
      <c r="R440">
        <v>-50</v>
      </c>
      <c r="S440">
        <v>-50</v>
      </c>
      <c r="T440">
        <v>-50</v>
      </c>
      <c r="U440">
        <v>-50</v>
      </c>
      <c r="V440">
        <v>-50</v>
      </c>
      <c r="W440">
        <v>-50</v>
      </c>
      <c r="X440">
        <v>-50</v>
      </c>
      <c r="Y440">
        <v>-50</v>
      </c>
      <c r="Z440">
        <v>-50</v>
      </c>
      <c r="AA440">
        <v>-50</v>
      </c>
      <c r="AB440">
        <v>-50</v>
      </c>
      <c r="AC440">
        <v>-50</v>
      </c>
      <c r="AD440">
        <v>-50</v>
      </c>
      <c r="AE440">
        <v>0</v>
      </c>
      <c r="AF440">
        <v>0</v>
      </c>
    </row>
    <row r="441" spans="1:32" x14ac:dyDescent="0.2">
      <c r="A441" s="398">
        <v>36693.431944444441</v>
      </c>
      <c r="B441" s="399">
        <v>37124</v>
      </c>
      <c r="C441" s="399">
        <v>36983</v>
      </c>
      <c r="D441" s="399">
        <v>37191</v>
      </c>
      <c r="E441" t="s">
        <v>395</v>
      </c>
      <c r="F441">
        <v>354521</v>
      </c>
      <c r="G441">
        <v>1</v>
      </c>
      <c r="H441">
        <v>2091838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-75</v>
      </c>
      <c r="P441">
        <v>-75</v>
      </c>
      <c r="Q441">
        <v>-75</v>
      </c>
      <c r="R441">
        <v>-75</v>
      </c>
      <c r="S441">
        <v>-75</v>
      </c>
      <c r="T441">
        <v>-75</v>
      </c>
      <c r="U441">
        <v>-75</v>
      </c>
      <c r="V441">
        <v>-75</v>
      </c>
      <c r="W441">
        <v>-75</v>
      </c>
      <c r="X441">
        <v>-75</v>
      </c>
      <c r="Y441">
        <v>-75</v>
      </c>
      <c r="Z441">
        <v>-75</v>
      </c>
      <c r="AA441">
        <v>-75</v>
      </c>
      <c r="AB441">
        <v>-75</v>
      </c>
      <c r="AC441">
        <v>-75</v>
      </c>
      <c r="AD441">
        <v>-75</v>
      </c>
      <c r="AE441">
        <v>0</v>
      </c>
      <c r="AF441">
        <v>0</v>
      </c>
    </row>
    <row r="442" spans="1:32" x14ac:dyDescent="0.2">
      <c r="A442" s="398">
        <v>36706.359027777777</v>
      </c>
      <c r="B442" s="399">
        <v>37124</v>
      </c>
      <c r="C442" s="399">
        <v>36983</v>
      </c>
      <c r="D442" s="399">
        <v>37191</v>
      </c>
      <c r="E442" t="s">
        <v>395</v>
      </c>
      <c r="F442">
        <v>360688</v>
      </c>
      <c r="G442">
        <v>1</v>
      </c>
      <c r="H442">
        <v>2110045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-25</v>
      </c>
      <c r="P442">
        <v>-25</v>
      </c>
      <c r="Q442">
        <v>-25</v>
      </c>
      <c r="R442">
        <v>-25</v>
      </c>
      <c r="S442">
        <v>-25</v>
      </c>
      <c r="T442">
        <v>-25</v>
      </c>
      <c r="U442">
        <v>-25</v>
      </c>
      <c r="V442">
        <v>-25</v>
      </c>
      <c r="W442">
        <v>-25</v>
      </c>
      <c r="X442">
        <v>-25</v>
      </c>
      <c r="Y442">
        <v>-25</v>
      </c>
      <c r="Z442">
        <v>-25</v>
      </c>
      <c r="AA442">
        <v>-25</v>
      </c>
      <c r="AB442">
        <v>-25</v>
      </c>
      <c r="AC442">
        <v>-25</v>
      </c>
      <c r="AD442">
        <v>-25</v>
      </c>
      <c r="AE442">
        <v>0</v>
      </c>
      <c r="AF442">
        <v>0</v>
      </c>
    </row>
    <row r="443" spans="1:32" x14ac:dyDescent="0.2">
      <c r="A443" s="398">
        <v>36706.606249999997</v>
      </c>
      <c r="B443" s="399">
        <v>37124</v>
      </c>
      <c r="C443" s="399">
        <v>36983</v>
      </c>
      <c r="D443" s="399">
        <v>37191</v>
      </c>
      <c r="E443" t="s">
        <v>395</v>
      </c>
      <c r="F443">
        <v>360695</v>
      </c>
      <c r="G443">
        <v>1</v>
      </c>
      <c r="H443">
        <v>2110101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25</v>
      </c>
      <c r="P443">
        <v>25</v>
      </c>
      <c r="Q443">
        <v>25</v>
      </c>
      <c r="R443">
        <v>25</v>
      </c>
      <c r="S443">
        <v>25</v>
      </c>
      <c r="T443">
        <v>25</v>
      </c>
      <c r="U443">
        <v>25</v>
      </c>
      <c r="V443">
        <v>25</v>
      </c>
      <c r="W443">
        <v>25</v>
      </c>
      <c r="X443">
        <v>25</v>
      </c>
      <c r="Y443">
        <v>25</v>
      </c>
      <c r="Z443">
        <v>25</v>
      </c>
      <c r="AA443">
        <v>25</v>
      </c>
      <c r="AB443">
        <v>25</v>
      </c>
      <c r="AC443">
        <v>25</v>
      </c>
      <c r="AD443">
        <v>25</v>
      </c>
      <c r="AE443">
        <v>0</v>
      </c>
      <c r="AF443">
        <v>0</v>
      </c>
    </row>
    <row r="444" spans="1:32" x14ac:dyDescent="0.2">
      <c r="A444" s="398">
        <v>36706.602777777778</v>
      </c>
      <c r="B444" s="399">
        <v>37124</v>
      </c>
      <c r="C444" s="399">
        <v>36983</v>
      </c>
      <c r="D444" s="399">
        <v>37191</v>
      </c>
      <c r="E444" t="s">
        <v>395</v>
      </c>
      <c r="F444">
        <v>360923</v>
      </c>
      <c r="G444">
        <v>1</v>
      </c>
      <c r="H444">
        <v>2110537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-50</v>
      </c>
      <c r="P444">
        <v>-50</v>
      </c>
      <c r="Q444">
        <v>-50</v>
      </c>
      <c r="R444">
        <v>-50</v>
      </c>
      <c r="S444">
        <v>-50</v>
      </c>
      <c r="T444">
        <v>-50</v>
      </c>
      <c r="U444">
        <v>-50</v>
      </c>
      <c r="V444">
        <v>-50</v>
      </c>
      <c r="W444">
        <v>-50</v>
      </c>
      <c r="X444">
        <v>-50</v>
      </c>
      <c r="Y444">
        <v>-50</v>
      </c>
      <c r="Z444">
        <v>-50</v>
      </c>
      <c r="AA444">
        <v>-50</v>
      </c>
      <c r="AB444">
        <v>-50</v>
      </c>
      <c r="AC444">
        <v>-50</v>
      </c>
      <c r="AD444">
        <v>-50</v>
      </c>
      <c r="AE444">
        <v>0</v>
      </c>
      <c r="AF444">
        <v>0</v>
      </c>
    </row>
    <row r="445" spans="1:32" x14ac:dyDescent="0.2">
      <c r="A445" s="398">
        <v>36726.623611111114</v>
      </c>
      <c r="B445" s="399">
        <v>37124</v>
      </c>
      <c r="C445" s="399">
        <v>36983</v>
      </c>
      <c r="D445" s="399">
        <v>37191</v>
      </c>
      <c r="E445" t="s">
        <v>395</v>
      </c>
      <c r="F445">
        <v>375198</v>
      </c>
      <c r="G445">
        <v>1</v>
      </c>
      <c r="H445">
        <v>2152616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25</v>
      </c>
      <c r="P445">
        <v>25</v>
      </c>
      <c r="Q445">
        <v>25</v>
      </c>
      <c r="R445">
        <v>25</v>
      </c>
      <c r="S445">
        <v>25</v>
      </c>
      <c r="T445">
        <v>25</v>
      </c>
      <c r="U445">
        <v>25</v>
      </c>
      <c r="V445">
        <v>25</v>
      </c>
      <c r="W445">
        <v>25</v>
      </c>
      <c r="X445">
        <v>25</v>
      </c>
      <c r="Y445">
        <v>25</v>
      </c>
      <c r="Z445">
        <v>25</v>
      </c>
      <c r="AA445">
        <v>25</v>
      </c>
      <c r="AB445">
        <v>25</v>
      </c>
      <c r="AC445">
        <v>25</v>
      </c>
      <c r="AD445">
        <v>25</v>
      </c>
      <c r="AE445">
        <v>0</v>
      </c>
      <c r="AF445">
        <v>0</v>
      </c>
    </row>
    <row r="446" spans="1:32" x14ac:dyDescent="0.2">
      <c r="A446" s="398">
        <v>36726.625</v>
      </c>
      <c r="B446" s="399">
        <v>37124</v>
      </c>
      <c r="C446" s="399">
        <v>36983</v>
      </c>
      <c r="D446" s="399">
        <v>37191</v>
      </c>
      <c r="E446" t="s">
        <v>395</v>
      </c>
      <c r="F446">
        <v>375314</v>
      </c>
      <c r="G446">
        <v>1</v>
      </c>
      <c r="H446">
        <v>2153035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25</v>
      </c>
      <c r="P446">
        <v>25</v>
      </c>
      <c r="Q446">
        <v>25</v>
      </c>
      <c r="R446">
        <v>25</v>
      </c>
      <c r="S446">
        <v>25</v>
      </c>
      <c r="T446">
        <v>25</v>
      </c>
      <c r="U446">
        <v>25</v>
      </c>
      <c r="V446">
        <v>25</v>
      </c>
      <c r="W446">
        <v>25</v>
      </c>
      <c r="X446">
        <v>25</v>
      </c>
      <c r="Y446">
        <v>25</v>
      </c>
      <c r="Z446">
        <v>25</v>
      </c>
      <c r="AA446">
        <v>25</v>
      </c>
      <c r="AB446">
        <v>25</v>
      </c>
      <c r="AC446">
        <v>25</v>
      </c>
      <c r="AD446">
        <v>25</v>
      </c>
      <c r="AE446">
        <v>0</v>
      </c>
      <c r="AF446">
        <v>0</v>
      </c>
    </row>
    <row r="447" spans="1:32" x14ac:dyDescent="0.2">
      <c r="A447" s="398">
        <v>36978.652777777781</v>
      </c>
      <c r="B447" s="399">
        <v>37124</v>
      </c>
      <c r="C447" s="399">
        <v>37073</v>
      </c>
      <c r="D447" s="399">
        <v>37164</v>
      </c>
      <c r="E447" t="s">
        <v>395</v>
      </c>
      <c r="F447">
        <v>561257</v>
      </c>
      <c r="G447">
        <v>1</v>
      </c>
      <c r="H447">
        <v>2960904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-25</v>
      </c>
      <c r="P447">
        <v>-25</v>
      </c>
      <c r="Q447">
        <v>-25</v>
      </c>
      <c r="R447">
        <v>-25</v>
      </c>
      <c r="S447">
        <v>-25</v>
      </c>
      <c r="T447">
        <v>-25</v>
      </c>
      <c r="U447">
        <v>-25</v>
      </c>
      <c r="V447">
        <v>-25</v>
      </c>
      <c r="W447">
        <v>-25</v>
      </c>
      <c r="X447">
        <v>-25</v>
      </c>
      <c r="Y447">
        <v>-25</v>
      </c>
      <c r="Z447">
        <v>-25</v>
      </c>
      <c r="AA447">
        <v>-25</v>
      </c>
      <c r="AB447">
        <v>-25</v>
      </c>
      <c r="AC447">
        <v>-25</v>
      </c>
      <c r="AD447">
        <v>-25</v>
      </c>
      <c r="AE447">
        <v>0</v>
      </c>
      <c r="AF447">
        <v>0</v>
      </c>
    </row>
    <row r="448" spans="1:32" x14ac:dyDescent="0.2">
      <c r="A448" s="398">
        <v>36979.615972222222</v>
      </c>
      <c r="B448" s="399">
        <v>37124</v>
      </c>
      <c r="C448" s="399">
        <v>37073</v>
      </c>
      <c r="D448" s="399">
        <v>37164</v>
      </c>
      <c r="E448" t="s">
        <v>395</v>
      </c>
      <c r="F448">
        <v>563722</v>
      </c>
      <c r="G448">
        <v>1</v>
      </c>
      <c r="H448">
        <v>2992635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-150</v>
      </c>
      <c r="P448">
        <v>-150</v>
      </c>
      <c r="Q448">
        <v>-150</v>
      </c>
      <c r="R448">
        <v>-150</v>
      </c>
      <c r="S448">
        <v>-150</v>
      </c>
      <c r="T448">
        <v>-150</v>
      </c>
      <c r="U448">
        <v>-150</v>
      </c>
      <c r="V448">
        <v>-150</v>
      </c>
      <c r="W448">
        <v>-150</v>
      </c>
      <c r="X448">
        <v>-150</v>
      </c>
      <c r="Y448">
        <v>-150</v>
      </c>
      <c r="Z448">
        <v>-150</v>
      </c>
      <c r="AA448">
        <v>-150</v>
      </c>
      <c r="AB448">
        <v>-150</v>
      </c>
      <c r="AC448">
        <v>-150</v>
      </c>
      <c r="AD448">
        <v>-150</v>
      </c>
      <c r="AE448">
        <v>0</v>
      </c>
      <c r="AF448">
        <v>0</v>
      </c>
    </row>
    <row r="449" spans="1:32" x14ac:dyDescent="0.2">
      <c r="A449" s="398">
        <v>36998.410416666666</v>
      </c>
      <c r="B449" s="399">
        <v>37124</v>
      </c>
      <c r="C449" s="399">
        <v>37073</v>
      </c>
      <c r="D449" s="399">
        <v>37164</v>
      </c>
      <c r="E449" t="s">
        <v>395</v>
      </c>
      <c r="F449">
        <v>582896</v>
      </c>
      <c r="G449">
        <v>1</v>
      </c>
      <c r="H449">
        <v>3094411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-25</v>
      </c>
      <c r="P449">
        <v>-25</v>
      </c>
      <c r="Q449">
        <v>-25</v>
      </c>
      <c r="R449">
        <v>-25</v>
      </c>
      <c r="S449">
        <v>-25</v>
      </c>
      <c r="T449">
        <v>-25</v>
      </c>
      <c r="U449">
        <v>-25</v>
      </c>
      <c r="V449">
        <v>-25</v>
      </c>
      <c r="W449">
        <v>-25</v>
      </c>
      <c r="X449">
        <v>-25</v>
      </c>
      <c r="Y449">
        <v>-25</v>
      </c>
      <c r="Z449">
        <v>-25</v>
      </c>
      <c r="AA449">
        <v>-25</v>
      </c>
      <c r="AB449">
        <v>-25</v>
      </c>
      <c r="AC449">
        <v>-25</v>
      </c>
      <c r="AD449">
        <v>-25</v>
      </c>
      <c r="AE449">
        <v>0</v>
      </c>
      <c r="AF449">
        <v>0</v>
      </c>
    </row>
    <row r="450" spans="1:32" x14ac:dyDescent="0.2">
      <c r="A450" s="398">
        <v>37021.604166666664</v>
      </c>
      <c r="B450" s="399">
        <v>37124</v>
      </c>
      <c r="C450" s="399">
        <v>37073</v>
      </c>
      <c r="D450" s="399">
        <v>37164</v>
      </c>
      <c r="E450" t="s">
        <v>395</v>
      </c>
      <c r="F450">
        <v>606456</v>
      </c>
      <c r="G450">
        <v>1</v>
      </c>
      <c r="H450">
        <v>3262654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50</v>
      </c>
      <c r="P450">
        <v>50</v>
      </c>
      <c r="Q450">
        <v>50</v>
      </c>
      <c r="R450">
        <v>50</v>
      </c>
      <c r="S450">
        <v>50</v>
      </c>
      <c r="T450">
        <v>50</v>
      </c>
      <c r="U450">
        <v>50</v>
      </c>
      <c r="V450">
        <v>50</v>
      </c>
      <c r="W450">
        <v>50</v>
      </c>
      <c r="X450">
        <v>50</v>
      </c>
      <c r="Y450">
        <v>50</v>
      </c>
      <c r="Z450">
        <v>50</v>
      </c>
      <c r="AA450">
        <v>50</v>
      </c>
      <c r="AB450">
        <v>50</v>
      </c>
      <c r="AC450">
        <v>50</v>
      </c>
      <c r="AD450">
        <v>50</v>
      </c>
      <c r="AE450">
        <v>0</v>
      </c>
      <c r="AF450">
        <v>0</v>
      </c>
    </row>
    <row r="451" spans="1:32" x14ac:dyDescent="0.2">
      <c r="A451" s="398">
        <v>37029.379166666666</v>
      </c>
      <c r="B451" s="399">
        <v>37124</v>
      </c>
      <c r="C451" s="399">
        <v>37073</v>
      </c>
      <c r="D451" s="399">
        <v>37164</v>
      </c>
      <c r="E451" t="s">
        <v>395</v>
      </c>
      <c r="F451">
        <v>613106</v>
      </c>
      <c r="G451">
        <v>1</v>
      </c>
      <c r="H451">
        <v>3314248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25</v>
      </c>
      <c r="P451">
        <v>25</v>
      </c>
      <c r="Q451">
        <v>25</v>
      </c>
      <c r="R451">
        <v>25</v>
      </c>
      <c r="S451">
        <v>25</v>
      </c>
      <c r="T451">
        <v>25</v>
      </c>
      <c r="U451">
        <v>25</v>
      </c>
      <c r="V451">
        <v>25</v>
      </c>
      <c r="W451">
        <v>25</v>
      </c>
      <c r="X451">
        <v>25</v>
      </c>
      <c r="Y451">
        <v>25</v>
      </c>
      <c r="Z451">
        <v>25</v>
      </c>
      <c r="AA451">
        <v>25</v>
      </c>
      <c r="AB451">
        <v>25</v>
      </c>
      <c r="AC451">
        <v>25</v>
      </c>
      <c r="AD451">
        <v>25</v>
      </c>
      <c r="AE451">
        <v>0</v>
      </c>
      <c r="AF451">
        <v>0</v>
      </c>
    </row>
    <row r="452" spans="1:32" x14ac:dyDescent="0.2">
      <c r="A452" s="398">
        <v>36929.612500000003</v>
      </c>
      <c r="B452" s="399">
        <v>37124</v>
      </c>
      <c r="C452" s="399">
        <v>37073</v>
      </c>
      <c r="D452" s="399">
        <v>37164</v>
      </c>
      <c r="E452" t="s">
        <v>395</v>
      </c>
      <c r="F452">
        <v>515204</v>
      </c>
      <c r="G452">
        <v>1</v>
      </c>
      <c r="H452">
        <v>2632492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-25</v>
      </c>
      <c r="AF452">
        <v>-25</v>
      </c>
    </row>
    <row r="453" spans="1:32" x14ac:dyDescent="0.2">
      <c r="A453" s="398">
        <v>36937.642361111109</v>
      </c>
      <c r="B453" s="399">
        <v>37124</v>
      </c>
      <c r="C453" s="399">
        <v>37073</v>
      </c>
      <c r="D453" s="399">
        <v>37164</v>
      </c>
      <c r="E453" t="s">
        <v>395</v>
      </c>
      <c r="F453">
        <v>523089</v>
      </c>
      <c r="G453">
        <v>1</v>
      </c>
      <c r="H453">
        <v>2701278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25</v>
      </c>
      <c r="AF453">
        <v>25</v>
      </c>
    </row>
    <row r="454" spans="1:32" x14ac:dyDescent="0.2">
      <c r="A454" s="398">
        <v>37021.581944444442</v>
      </c>
      <c r="B454" s="399">
        <v>37124</v>
      </c>
      <c r="C454" s="399">
        <v>37073</v>
      </c>
      <c r="D454" s="399">
        <v>37164</v>
      </c>
      <c r="E454" t="s">
        <v>395</v>
      </c>
      <c r="F454">
        <v>606505</v>
      </c>
      <c r="G454">
        <v>1</v>
      </c>
      <c r="H454">
        <v>3262735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25</v>
      </c>
      <c r="AF454">
        <v>25</v>
      </c>
    </row>
    <row r="455" spans="1:32" x14ac:dyDescent="0.2">
      <c r="A455" s="398">
        <v>37029.40625</v>
      </c>
      <c r="B455" s="399">
        <v>37124</v>
      </c>
      <c r="C455" s="399">
        <v>37073</v>
      </c>
      <c r="D455" s="399">
        <v>37164</v>
      </c>
      <c r="E455" t="s">
        <v>395</v>
      </c>
      <c r="F455">
        <v>614694</v>
      </c>
      <c r="G455">
        <v>1</v>
      </c>
      <c r="H455">
        <v>3364856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75</v>
      </c>
      <c r="AF455">
        <v>75</v>
      </c>
    </row>
    <row r="456" spans="1:32" x14ac:dyDescent="0.2">
      <c r="A456" s="398">
        <v>36859.712500000001</v>
      </c>
      <c r="B456" s="399">
        <v>37124</v>
      </c>
      <c r="C456" s="399">
        <v>37104</v>
      </c>
      <c r="D456" s="399">
        <v>37134</v>
      </c>
      <c r="E456" t="s">
        <v>395</v>
      </c>
      <c r="F456">
        <v>468422</v>
      </c>
      <c r="G456">
        <v>1</v>
      </c>
      <c r="H456">
        <v>2461342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50</v>
      </c>
      <c r="P456">
        <v>50</v>
      </c>
      <c r="Q456">
        <v>50</v>
      </c>
      <c r="R456">
        <v>50</v>
      </c>
      <c r="S456">
        <v>50</v>
      </c>
      <c r="T456">
        <v>50</v>
      </c>
      <c r="U456">
        <v>50</v>
      </c>
      <c r="V456">
        <v>50</v>
      </c>
      <c r="W456">
        <v>50</v>
      </c>
      <c r="X456">
        <v>50</v>
      </c>
      <c r="Y456">
        <v>50</v>
      </c>
      <c r="Z456">
        <v>50</v>
      </c>
      <c r="AA456">
        <v>50</v>
      </c>
      <c r="AB456">
        <v>50</v>
      </c>
      <c r="AC456">
        <v>50</v>
      </c>
      <c r="AD456">
        <v>50</v>
      </c>
      <c r="AE456">
        <v>0</v>
      </c>
      <c r="AF456">
        <v>0</v>
      </c>
    </row>
    <row r="457" spans="1:32" x14ac:dyDescent="0.2">
      <c r="A457" s="398">
        <v>37027.565972222219</v>
      </c>
      <c r="B457" s="399">
        <v>37124</v>
      </c>
      <c r="C457" s="399">
        <v>37104</v>
      </c>
      <c r="D457" s="399">
        <v>37134</v>
      </c>
      <c r="E457" t="s">
        <v>395</v>
      </c>
      <c r="F457">
        <v>611931</v>
      </c>
      <c r="G457">
        <v>1</v>
      </c>
      <c r="H457">
        <v>3296202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50</v>
      </c>
      <c r="P457">
        <v>50</v>
      </c>
      <c r="Q457">
        <v>50</v>
      </c>
      <c r="R457">
        <v>50</v>
      </c>
      <c r="S457">
        <v>50</v>
      </c>
      <c r="T457">
        <v>50</v>
      </c>
      <c r="U457">
        <v>50</v>
      </c>
      <c r="V457">
        <v>50</v>
      </c>
      <c r="W457">
        <v>50</v>
      </c>
      <c r="X457">
        <v>50</v>
      </c>
      <c r="Y457">
        <v>50</v>
      </c>
      <c r="Z457">
        <v>50</v>
      </c>
      <c r="AA457">
        <v>50</v>
      </c>
      <c r="AB457">
        <v>50</v>
      </c>
      <c r="AC457">
        <v>50</v>
      </c>
      <c r="AD457">
        <v>50</v>
      </c>
      <c r="AE457">
        <v>0</v>
      </c>
      <c r="AF457">
        <v>0</v>
      </c>
    </row>
    <row r="458" spans="1:32" x14ac:dyDescent="0.2">
      <c r="A458" s="398">
        <v>37091.571527777778</v>
      </c>
      <c r="B458" s="399">
        <v>37124</v>
      </c>
      <c r="C458" s="399">
        <v>37104</v>
      </c>
      <c r="D458" s="399">
        <v>37134</v>
      </c>
      <c r="E458" t="s">
        <v>395</v>
      </c>
      <c r="F458">
        <v>694501</v>
      </c>
      <c r="G458">
        <v>1</v>
      </c>
      <c r="H458">
        <v>3614134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-25</v>
      </c>
      <c r="P458">
        <v>-25</v>
      </c>
      <c r="Q458">
        <v>-25</v>
      </c>
      <c r="R458">
        <v>-25</v>
      </c>
      <c r="S458">
        <v>-25</v>
      </c>
      <c r="T458">
        <v>-25</v>
      </c>
      <c r="U458">
        <v>-25</v>
      </c>
      <c r="V458">
        <v>-25</v>
      </c>
      <c r="W458">
        <v>-25</v>
      </c>
      <c r="X458">
        <v>-25</v>
      </c>
      <c r="Y458">
        <v>-25</v>
      </c>
      <c r="Z458">
        <v>-25</v>
      </c>
      <c r="AA458">
        <v>-25</v>
      </c>
      <c r="AB458">
        <v>-25</v>
      </c>
      <c r="AC458">
        <v>-25</v>
      </c>
      <c r="AD458">
        <v>-25</v>
      </c>
      <c r="AE458">
        <v>0</v>
      </c>
      <c r="AF458">
        <v>0</v>
      </c>
    </row>
    <row r="459" spans="1:32" x14ac:dyDescent="0.2">
      <c r="A459" s="398">
        <v>37091.571527777778</v>
      </c>
      <c r="B459" s="399">
        <v>37124</v>
      </c>
      <c r="C459" s="399">
        <v>37104</v>
      </c>
      <c r="D459" s="399">
        <v>37134</v>
      </c>
      <c r="E459" t="s">
        <v>395</v>
      </c>
      <c r="F459">
        <v>694502</v>
      </c>
      <c r="G459">
        <v>1</v>
      </c>
      <c r="H459">
        <v>3614135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-25</v>
      </c>
      <c r="P459">
        <v>-25</v>
      </c>
      <c r="Q459">
        <v>-25</v>
      </c>
      <c r="R459">
        <v>-25</v>
      </c>
      <c r="S459">
        <v>-25</v>
      </c>
      <c r="T459">
        <v>-25</v>
      </c>
      <c r="U459">
        <v>-25</v>
      </c>
      <c r="V459">
        <v>-25</v>
      </c>
      <c r="W459">
        <v>-25</v>
      </c>
      <c r="X459">
        <v>-25</v>
      </c>
      <c r="Y459">
        <v>-25</v>
      </c>
      <c r="Z459">
        <v>-25</v>
      </c>
      <c r="AA459">
        <v>-25</v>
      </c>
      <c r="AB459">
        <v>-25</v>
      </c>
      <c r="AC459">
        <v>-25</v>
      </c>
      <c r="AD459">
        <v>-25</v>
      </c>
      <c r="AE459">
        <v>0</v>
      </c>
      <c r="AF459">
        <v>0</v>
      </c>
    </row>
    <row r="460" spans="1:32" x14ac:dyDescent="0.2">
      <c r="A460" s="398">
        <v>37098.675694444442</v>
      </c>
      <c r="B460" s="399">
        <v>37124</v>
      </c>
      <c r="C460" s="399">
        <v>37104</v>
      </c>
      <c r="D460" s="399">
        <v>37134</v>
      </c>
      <c r="E460" t="s">
        <v>395</v>
      </c>
      <c r="F460">
        <v>705561</v>
      </c>
      <c r="G460">
        <v>1</v>
      </c>
      <c r="H460">
        <v>3647345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-25</v>
      </c>
      <c r="P460">
        <v>-25</v>
      </c>
      <c r="Q460">
        <v>-25</v>
      </c>
      <c r="R460">
        <v>-25</v>
      </c>
      <c r="S460">
        <v>-25</v>
      </c>
      <c r="T460">
        <v>-25</v>
      </c>
      <c r="U460">
        <v>-25</v>
      </c>
      <c r="V460">
        <v>-25</v>
      </c>
      <c r="W460">
        <v>-25</v>
      </c>
      <c r="X460">
        <v>-25</v>
      </c>
      <c r="Y460">
        <v>-25</v>
      </c>
      <c r="Z460">
        <v>-25</v>
      </c>
      <c r="AA460">
        <v>-25</v>
      </c>
      <c r="AB460">
        <v>-25</v>
      </c>
      <c r="AC460">
        <v>-25</v>
      </c>
      <c r="AD460">
        <v>-25</v>
      </c>
      <c r="AE460">
        <v>0</v>
      </c>
      <c r="AF460">
        <v>0</v>
      </c>
    </row>
    <row r="461" spans="1:32" x14ac:dyDescent="0.2">
      <c r="A461" s="398">
        <v>36776.697222222225</v>
      </c>
      <c r="B461" s="399">
        <v>37124</v>
      </c>
      <c r="C461" s="399">
        <v>36983</v>
      </c>
      <c r="D461" s="399">
        <v>37191</v>
      </c>
      <c r="E461" t="s">
        <v>395</v>
      </c>
      <c r="F461">
        <v>406739</v>
      </c>
      <c r="G461">
        <v>1</v>
      </c>
      <c r="H461">
        <v>2256717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25</v>
      </c>
      <c r="AF461">
        <v>25</v>
      </c>
    </row>
    <row r="462" spans="1:32" x14ac:dyDescent="0.2">
      <c r="A462" s="398">
        <v>36781.543749999997</v>
      </c>
      <c r="B462" s="399">
        <v>37124</v>
      </c>
      <c r="C462" s="399">
        <v>36983</v>
      </c>
      <c r="D462" s="399">
        <v>37191</v>
      </c>
      <c r="E462" t="s">
        <v>395</v>
      </c>
      <c r="F462">
        <v>409655</v>
      </c>
      <c r="G462">
        <v>1</v>
      </c>
      <c r="H462">
        <v>2267760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-25</v>
      </c>
      <c r="AF462">
        <v>-25</v>
      </c>
    </row>
    <row r="463" spans="1:32" x14ac:dyDescent="0.2">
      <c r="A463" s="398">
        <v>36788.630555555559</v>
      </c>
      <c r="B463" s="399">
        <v>37124</v>
      </c>
      <c r="C463" s="399">
        <v>36983</v>
      </c>
      <c r="D463" s="399">
        <v>37191</v>
      </c>
      <c r="E463" t="s">
        <v>395</v>
      </c>
      <c r="F463">
        <v>410704</v>
      </c>
      <c r="G463">
        <v>1</v>
      </c>
      <c r="H463">
        <v>2270334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-25</v>
      </c>
      <c r="AF463">
        <v>-25</v>
      </c>
    </row>
    <row r="464" spans="1:32" x14ac:dyDescent="0.2">
      <c r="A464" s="398">
        <v>36817.423611111109</v>
      </c>
      <c r="B464" s="399">
        <v>37124</v>
      </c>
      <c r="C464" s="399">
        <v>36983</v>
      </c>
      <c r="D464" s="399">
        <v>37191</v>
      </c>
      <c r="E464" t="s">
        <v>395</v>
      </c>
      <c r="F464">
        <v>438080</v>
      </c>
      <c r="G464">
        <v>1</v>
      </c>
      <c r="H464">
        <v>2354860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25</v>
      </c>
      <c r="AF464">
        <v>25</v>
      </c>
    </row>
    <row r="465" spans="1:32" x14ac:dyDescent="0.2">
      <c r="A465" s="398">
        <v>36817.664583333331</v>
      </c>
      <c r="B465" s="399">
        <v>37124</v>
      </c>
      <c r="C465" s="399">
        <v>36983</v>
      </c>
      <c r="D465" s="399">
        <v>37191</v>
      </c>
      <c r="E465" t="s">
        <v>395</v>
      </c>
      <c r="F465">
        <v>438463</v>
      </c>
      <c r="G465">
        <v>1</v>
      </c>
      <c r="H465">
        <v>2356693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25</v>
      </c>
      <c r="AF465">
        <v>25</v>
      </c>
    </row>
    <row r="466" spans="1:32" x14ac:dyDescent="0.2">
      <c r="A466" s="398">
        <v>37102.622916666667</v>
      </c>
      <c r="B466" s="399">
        <v>37124</v>
      </c>
      <c r="C466" s="399">
        <v>37104</v>
      </c>
      <c r="D466" s="399">
        <v>37134</v>
      </c>
      <c r="E466" t="s">
        <v>395</v>
      </c>
      <c r="F466">
        <v>709777</v>
      </c>
      <c r="G466">
        <v>1</v>
      </c>
      <c r="H466">
        <v>3707439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-50</v>
      </c>
      <c r="P466">
        <v>-50</v>
      </c>
      <c r="Q466">
        <v>-50</v>
      </c>
      <c r="R466">
        <v>-50</v>
      </c>
      <c r="S466">
        <v>-50</v>
      </c>
      <c r="T466">
        <v>-50</v>
      </c>
      <c r="U466">
        <v>-50</v>
      </c>
      <c r="V466">
        <v>-50</v>
      </c>
      <c r="W466">
        <v>-50</v>
      </c>
      <c r="X466">
        <v>-50</v>
      </c>
      <c r="Y466">
        <v>-50</v>
      </c>
      <c r="Z466">
        <v>-50</v>
      </c>
      <c r="AA466">
        <v>-50</v>
      </c>
      <c r="AB466">
        <v>-50</v>
      </c>
      <c r="AC466">
        <v>-50</v>
      </c>
      <c r="AD466">
        <v>-50</v>
      </c>
      <c r="AE466">
        <v>0</v>
      </c>
      <c r="AF466">
        <v>0</v>
      </c>
    </row>
    <row r="467" spans="1:32" x14ac:dyDescent="0.2">
      <c r="A467" s="398">
        <v>37029.390972222223</v>
      </c>
      <c r="B467" s="399">
        <v>37124</v>
      </c>
      <c r="C467" s="399">
        <v>37104</v>
      </c>
      <c r="D467" s="399">
        <v>37134</v>
      </c>
      <c r="E467" t="s">
        <v>395</v>
      </c>
      <c r="F467">
        <v>613475</v>
      </c>
      <c r="G467">
        <v>1</v>
      </c>
      <c r="H467">
        <v>3361620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</v>
      </c>
      <c r="AF467">
        <v>4</v>
      </c>
    </row>
    <row r="468" spans="1:32" x14ac:dyDescent="0.2">
      <c r="A468" s="398">
        <v>37029.399305555555</v>
      </c>
      <c r="B468" s="399">
        <v>37124</v>
      </c>
      <c r="C468" s="399">
        <v>37104</v>
      </c>
      <c r="D468" s="399">
        <v>37134</v>
      </c>
      <c r="E468" t="s">
        <v>395</v>
      </c>
      <c r="F468">
        <v>614708</v>
      </c>
      <c r="G468">
        <v>1</v>
      </c>
      <c r="H468">
        <v>3364879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25</v>
      </c>
      <c r="AF468">
        <v>25</v>
      </c>
    </row>
    <row r="469" spans="1:32" x14ac:dyDescent="0.2">
      <c r="A469" s="398">
        <v>37102.619444444441</v>
      </c>
      <c r="B469" s="399">
        <v>37124</v>
      </c>
      <c r="C469" s="399">
        <v>37104</v>
      </c>
      <c r="D469" s="399">
        <v>37134</v>
      </c>
      <c r="E469" t="s">
        <v>395</v>
      </c>
      <c r="F469">
        <v>709712</v>
      </c>
      <c r="G469">
        <v>1</v>
      </c>
      <c r="H469">
        <v>3707346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-75</v>
      </c>
      <c r="AF469">
        <v>-75</v>
      </c>
    </row>
    <row r="470" spans="1:32" x14ac:dyDescent="0.2">
      <c r="A470" s="398">
        <v>36728.410416666666</v>
      </c>
      <c r="B470" s="399">
        <v>37124</v>
      </c>
      <c r="C470" s="399">
        <v>37104</v>
      </c>
      <c r="D470" s="399">
        <v>37164</v>
      </c>
      <c r="E470" t="s">
        <v>395</v>
      </c>
      <c r="F470">
        <v>376914</v>
      </c>
      <c r="G470">
        <v>1</v>
      </c>
      <c r="H470">
        <v>2157638</v>
      </c>
      <c r="I470">
        <v>-50</v>
      </c>
      <c r="J470">
        <v>-50</v>
      </c>
      <c r="K470">
        <v>-50</v>
      </c>
      <c r="L470">
        <v>-50</v>
      </c>
      <c r="M470">
        <v>-50</v>
      </c>
      <c r="N470">
        <v>-50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 s="398">
        <v>36943.450694444444</v>
      </c>
      <c r="B471" s="399">
        <v>37124</v>
      </c>
      <c r="C471" s="399">
        <v>37104</v>
      </c>
      <c r="D471" s="399">
        <v>37164</v>
      </c>
      <c r="E471" t="s">
        <v>395</v>
      </c>
      <c r="F471">
        <v>527188</v>
      </c>
      <c r="G471">
        <v>1</v>
      </c>
      <c r="H471">
        <v>2713190</v>
      </c>
      <c r="I471">
        <v>25</v>
      </c>
      <c r="J471">
        <v>25</v>
      </c>
      <c r="K471">
        <v>25</v>
      </c>
      <c r="L471">
        <v>25</v>
      </c>
      <c r="M471">
        <v>25</v>
      </c>
      <c r="N471">
        <v>25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 s="398">
        <v>36728.410416666666</v>
      </c>
      <c r="B472" s="399">
        <v>37124</v>
      </c>
      <c r="C472" s="399">
        <v>37104</v>
      </c>
      <c r="D472" s="399">
        <v>37164</v>
      </c>
      <c r="E472" t="s">
        <v>395</v>
      </c>
      <c r="F472">
        <v>376914</v>
      </c>
      <c r="G472">
        <v>1</v>
      </c>
      <c r="H472">
        <v>2157639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-50</v>
      </c>
      <c r="AF472">
        <v>-50</v>
      </c>
    </row>
    <row r="473" spans="1:32" x14ac:dyDescent="0.2">
      <c r="A473" s="398">
        <v>36943.450694444444</v>
      </c>
      <c r="B473" s="399">
        <v>37124</v>
      </c>
      <c r="C473" s="399">
        <v>37104</v>
      </c>
      <c r="D473" s="399">
        <v>37164</v>
      </c>
      <c r="E473" t="s">
        <v>395</v>
      </c>
      <c r="F473">
        <v>527188</v>
      </c>
      <c r="G473">
        <v>1</v>
      </c>
      <c r="H473">
        <v>2713191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25</v>
      </c>
      <c r="AF473">
        <v>25</v>
      </c>
    </row>
    <row r="474" spans="1:32" x14ac:dyDescent="0.2">
      <c r="A474" s="398">
        <v>37078.535416666666</v>
      </c>
      <c r="B474" s="399">
        <v>37124</v>
      </c>
      <c r="C474" s="399">
        <v>37104</v>
      </c>
      <c r="D474" s="399">
        <v>37191</v>
      </c>
      <c r="E474" t="s">
        <v>395</v>
      </c>
      <c r="F474">
        <v>676137</v>
      </c>
      <c r="G474">
        <v>1</v>
      </c>
      <c r="H474">
        <v>3553745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 s="398">
        <v>37078.535416666666</v>
      </c>
      <c r="B475" s="399">
        <v>37124</v>
      </c>
      <c r="C475" s="399">
        <v>37104</v>
      </c>
      <c r="D475" s="399">
        <v>37191</v>
      </c>
      <c r="E475" t="s">
        <v>395</v>
      </c>
      <c r="F475">
        <v>676136</v>
      </c>
      <c r="G475">
        <v>1</v>
      </c>
      <c r="H475">
        <v>3553728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0</v>
      </c>
      <c r="AF475">
        <v>0</v>
      </c>
    </row>
    <row r="476" spans="1:32" x14ac:dyDescent="0.2">
      <c r="A476" s="398">
        <v>37078.535416666666</v>
      </c>
      <c r="B476" s="399">
        <v>37124</v>
      </c>
      <c r="C476" s="399">
        <v>37104</v>
      </c>
      <c r="D476" s="399">
        <v>37191</v>
      </c>
      <c r="E476" t="s">
        <v>395</v>
      </c>
      <c r="F476">
        <v>676137</v>
      </c>
      <c r="G476">
        <v>1</v>
      </c>
      <c r="H476">
        <v>3553746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-1</v>
      </c>
      <c r="AF476">
        <v>-1</v>
      </c>
    </row>
    <row r="477" spans="1:32" x14ac:dyDescent="0.2">
      <c r="A477" s="398">
        <v>37104.602777777778</v>
      </c>
      <c r="B477" s="399">
        <v>37124</v>
      </c>
      <c r="C477" s="399">
        <v>37106</v>
      </c>
      <c r="D477" s="399">
        <v>37134</v>
      </c>
      <c r="E477" t="s">
        <v>395</v>
      </c>
      <c r="F477">
        <v>713907</v>
      </c>
      <c r="G477">
        <v>1</v>
      </c>
      <c r="H477">
        <v>3722524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-75</v>
      </c>
      <c r="P477">
        <v>-75</v>
      </c>
      <c r="Q477">
        <v>-75</v>
      </c>
      <c r="R477">
        <v>-75</v>
      </c>
      <c r="S477">
        <v>-75</v>
      </c>
      <c r="T477">
        <v>-75</v>
      </c>
      <c r="U477">
        <v>-75</v>
      </c>
      <c r="V477">
        <v>-75</v>
      </c>
      <c r="W477">
        <v>-75</v>
      </c>
      <c r="X477">
        <v>-75</v>
      </c>
      <c r="Y477">
        <v>-75</v>
      </c>
      <c r="Z477">
        <v>-75</v>
      </c>
      <c r="AA477">
        <v>-75</v>
      </c>
      <c r="AB477">
        <v>-75</v>
      </c>
      <c r="AC477">
        <v>-75</v>
      </c>
      <c r="AD477">
        <v>-75</v>
      </c>
      <c r="AE477">
        <v>0</v>
      </c>
      <c r="AF477">
        <v>0</v>
      </c>
    </row>
    <row r="478" spans="1:32" x14ac:dyDescent="0.2">
      <c r="A478" s="398">
        <v>36929.612500000003</v>
      </c>
      <c r="B478" s="399">
        <v>37124</v>
      </c>
      <c r="C478" s="399">
        <v>37073</v>
      </c>
      <c r="D478" s="399">
        <v>37164</v>
      </c>
      <c r="E478" t="s">
        <v>395</v>
      </c>
      <c r="F478">
        <v>515204</v>
      </c>
      <c r="G478">
        <v>1</v>
      </c>
      <c r="H478">
        <v>2632491</v>
      </c>
      <c r="I478">
        <v>-25</v>
      </c>
      <c r="J478">
        <v>-25</v>
      </c>
      <c r="K478">
        <v>-25</v>
      </c>
      <c r="L478">
        <v>-25</v>
      </c>
      <c r="M478">
        <v>-25</v>
      </c>
      <c r="N478">
        <v>-25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 s="398">
        <v>36937.642361111109</v>
      </c>
      <c r="B479" s="399">
        <v>37124</v>
      </c>
      <c r="C479" s="399">
        <v>37073</v>
      </c>
      <c r="D479" s="399">
        <v>37164</v>
      </c>
      <c r="E479" t="s">
        <v>395</v>
      </c>
      <c r="F479">
        <v>523089</v>
      </c>
      <c r="G479">
        <v>1</v>
      </c>
      <c r="H479">
        <v>2701277</v>
      </c>
      <c r="I479">
        <v>25</v>
      </c>
      <c r="J479">
        <v>25</v>
      </c>
      <c r="K479">
        <v>25</v>
      </c>
      <c r="L479">
        <v>25</v>
      </c>
      <c r="M479">
        <v>25</v>
      </c>
      <c r="N479">
        <v>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 s="398">
        <v>37021.581944444442</v>
      </c>
      <c r="B480" s="399">
        <v>37124</v>
      </c>
      <c r="C480" s="399">
        <v>37073</v>
      </c>
      <c r="D480" s="399">
        <v>37164</v>
      </c>
      <c r="E480" t="s">
        <v>395</v>
      </c>
      <c r="F480">
        <v>606505</v>
      </c>
      <c r="G480">
        <v>1</v>
      </c>
      <c r="H480">
        <v>3262734</v>
      </c>
      <c r="I480">
        <v>25</v>
      </c>
      <c r="J480">
        <v>25</v>
      </c>
      <c r="K480">
        <v>25</v>
      </c>
      <c r="L480">
        <v>25</v>
      </c>
      <c r="M480">
        <v>25</v>
      </c>
      <c r="N480">
        <v>25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">
      <c r="A481" s="398">
        <v>37029.40625</v>
      </c>
      <c r="B481" s="399">
        <v>37124</v>
      </c>
      <c r="C481" s="399">
        <v>37073</v>
      </c>
      <c r="D481" s="399">
        <v>37164</v>
      </c>
      <c r="E481" t="s">
        <v>395</v>
      </c>
      <c r="F481">
        <v>614694</v>
      </c>
      <c r="G481">
        <v>1</v>
      </c>
      <c r="H481">
        <v>3364855</v>
      </c>
      <c r="I481">
        <v>75</v>
      </c>
      <c r="J481">
        <v>75</v>
      </c>
      <c r="K481">
        <v>75</v>
      </c>
      <c r="L481">
        <v>75</v>
      </c>
      <c r="M481">
        <v>75</v>
      </c>
      <c r="N481">
        <v>75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 s="398">
        <v>36363.646527777775</v>
      </c>
      <c r="B482" s="399">
        <v>37124</v>
      </c>
      <c r="C482" s="399">
        <v>37073</v>
      </c>
      <c r="D482" s="399">
        <v>37164</v>
      </c>
      <c r="E482" t="s">
        <v>395</v>
      </c>
      <c r="F482">
        <v>228007</v>
      </c>
      <c r="G482">
        <v>1</v>
      </c>
      <c r="H482">
        <v>716474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125</v>
      </c>
      <c r="P482">
        <v>125</v>
      </c>
      <c r="Q482">
        <v>125</v>
      </c>
      <c r="R482">
        <v>125</v>
      </c>
      <c r="S482">
        <v>125</v>
      </c>
      <c r="T482">
        <v>125</v>
      </c>
      <c r="U482">
        <v>125</v>
      </c>
      <c r="V482">
        <v>125</v>
      </c>
      <c r="W482">
        <v>125</v>
      </c>
      <c r="X482">
        <v>125</v>
      </c>
      <c r="Y482">
        <v>125</v>
      </c>
      <c r="Z482">
        <v>125</v>
      </c>
      <c r="AA482">
        <v>125</v>
      </c>
      <c r="AB482">
        <v>125</v>
      </c>
      <c r="AC482">
        <v>125</v>
      </c>
      <c r="AD482">
        <v>125</v>
      </c>
      <c r="AE482">
        <v>0</v>
      </c>
      <c r="AF482">
        <v>0</v>
      </c>
    </row>
    <row r="483" spans="1:32" x14ac:dyDescent="0.2">
      <c r="A483" s="398">
        <v>36720.670138888891</v>
      </c>
      <c r="B483" s="399">
        <v>37124</v>
      </c>
      <c r="C483" s="399">
        <v>37073</v>
      </c>
      <c r="D483" s="399">
        <v>37164</v>
      </c>
      <c r="E483" t="s">
        <v>395</v>
      </c>
      <c r="F483">
        <v>372953</v>
      </c>
      <c r="G483">
        <v>1</v>
      </c>
      <c r="H483">
        <v>2144391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25</v>
      </c>
      <c r="P483">
        <v>25</v>
      </c>
      <c r="Q483">
        <v>25</v>
      </c>
      <c r="R483">
        <v>25</v>
      </c>
      <c r="S483">
        <v>25</v>
      </c>
      <c r="T483">
        <v>25</v>
      </c>
      <c r="U483">
        <v>25</v>
      </c>
      <c r="V483">
        <v>25</v>
      </c>
      <c r="W483">
        <v>25</v>
      </c>
      <c r="X483">
        <v>25</v>
      </c>
      <c r="Y483">
        <v>25</v>
      </c>
      <c r="Z483">
        <v>25</v>
      </c>
      <c r="AA483">
        <v>25</v>
      </c>
      <c r="AB483">
        <v>25</v>
      </c>
      <c r="AC483">
        <v>25</v>
      </c>
      <c r="AD483">
        <v>25</v>
      </c>
      <c r="AE483">
        <v>0</v>
      </c>
      <c r="AF483">
        <v>0</v>
      </c>
    </row>
    <row r="484" spans="1:32" x14ac:dyDescent="0.2">
      <c r="A484" s="398">
        <v>36833.697222222225</v>
      </c>
      <c r="B484" s="399">
        <v>37124</v>
      </c>
      <c r="C484" s="399">
        <v>37073</v>
      </c>
      <c r="D484" s="399">
        <v>37164</v>
      </c>
      <c r="E484" t="s">
        <v>395</v>
      </c>
      <c r="F484">
        <v>449930</v>
      </c>
      <c r="G484">
        <v>1</v>
      </c>
      <c r="H484">
        <v>2396822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50</v>
      </c>
      <c r="P484">
        <v>50</v>
      </c>
      <c r="Q484">
        <v>50</v>
      </c>
      <c r="R484">
        <v>50</v>
      </c>
      <c r="S484">
        <v>50</v>
      </c>
      <c r="T484">
        <v>50</v>
      </c>
      <c r="U484">
        <v>50</v>
      </c>
      <c r="V484">
        <v>50</v>
      </c>
      <c r="W484">
        <v>50</v>
      </c>
      <c r="X484">
        <v>50</v>
      </c>
      <c r="Y484">
        <v>50</v>
      </c>
      <c r="Z484">
        <v>50</v>
      </c>
      <c r="AA484">
        <v>50</v>
      </c>
      <c r="AB484">
        <v>50</v>
      </c>
      <c r="AC484">
        <v>50</v>
      </c>
      <c r="AD484">
        <v>50</v>
      </c>
      <c r="AE484">
        <v>0</v>
      </c>
      <c r="AF484">
        <v>0</v>
      </c>
    </row>
    <row r="485" spans="1:32" x14ac:dyDescent="0.2">
      <c r="A485" s="398">
        <v>36922.662499999999</v>
      </c>
      <c r="B485" s="399">
        <v>37124</v>
      </c>
      <c r="C485" s="399">
        <v>37073</v>
      </c>
      <c r="D485" s="399">
        <v>37164</v>
      </c>
      <c r="E485" t="s">
        <v>395</v>
      </c>
      <c r="F485">
        <v>453149</v>
      </c>
      <c r="G485">
        <v>1</v>
      </c>
      <c r="H485">
        <v>2405907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50</v>
      </c>
      <c r="P485">
        <v>50</v>
      </c>
      <c r="Q485">
        <v>50</v>
      </c>
      <c r="R485">
        <v>50</v>
      </c>
      <c r="S485">
        <v>50</v>
      </c>
      <c r="T485">
        <v>50</v>
      </c>
      <c r="U485">
        <v>50</v>
      </c>
      <c r="V485">
        <v>50</v>
      </c>
      <c r="W485">
        <v>50</v>
      </c>
      <c r="X485">
        <v>50</v>
      </c>
      <c r="Y485">
        <v>50</v>
      </c>
      <c r="Z485">
        <v>50</v>
      </c>
      <c r="AA485">
        <v>50</v>
      </c>
      <c r="AB485">
        <v>50</v>
      </c>
      <c r="AC485">
        <v>50</v>
      </c>
      <c r="AD485">
        <v>50</v>
      </c>
      <c r="AE485">
        <v>0</v>
      </c>
      <c r="AF485">
        <v>0</v>
      </c>
    </row>
    <row r="486" spans="1:32" x14ac:dyDescent="0.2">
      <c r="A486" s="398">
        <v>36858.540972222225</v>
      </c>
      <c r="B486" s="399">
        <v>37124</v>
      </c>
      <c r="C486" s="399">
        <v>37073</v>
      </c>
      <c r="D486" s="399">
        <v>37164</v>
      </c>
      <c r="E486" t="s">
        <v>395</v>
      </c>
      <c r="F486">
        <v>465798</v>
      </c>
      <c r="G486">
        <v>1</v>
      </c>
      <c r="H486">
        <v>2453099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50</v>
      </c>
      <c r="P486">
        <v>50</v>
      </c>
      <c r="Q486">
        <v>50</v>
      </c>
      <c r="R486">
        <v>50</v>
      </c>
      <c r="S486">
        <v>50</v>
      </c>
      <c r="T486">
        <v>50</v>
      </c>
      <c r="U486">
        <v>50</v>
      </c>
      <c r="V486">
        <v>50</v>
      </c>
      <c r="W486">
        <v>50</v>
      </c>
      <c r="X486">
        <v>50</v>
      </c>
      <c r="Y486">
        <v>50</v>
      </c>
      <c r="Z486">
        <v>50</v>
      </c>
      <c r="AA486">
        <v>50</v>
      </c>
      <c r="AB486">
        <v>50</v>
      </c>
      <c r="AC486">
        <v>50</v>
      </c>
      <c r="AD486">
        <v>50</v>
      </c>
      <c r="AE486">
        <v>0</v>
      </c>
      <c r="AF486">
        <v>0</v>
      </c>
    </row>
    <row r="487" spans="1:32" x14ac:dyDescent="0.2">
      <c r="A487" s="398">
        <v>36922.662499999999</v>
      </c>
      <c r="B487" s="399">
        <v>37124</v>
      </c>
      <c r="C487" s="399">
        <v>37073</v>
      </c>
      <c r="D487" s="399">
        <v>37164</v>
      </c>
      <c r="E487" t="s">
        <v>395</v>
      </c>
      <c r="F487">
        <v>470916</v>
      </c>
      <c r="G487">
        <v>1</v>
      </c>
      <c r="H487">
        <v>2469097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50</v>
      </c>
      <c r="P487">
        <v>50</v>
      </c>
      <c r="Q487">
        <v>50</v>
      </c>
      <c r="R487">
        <v>50</v>
      </c>
      <c r="S487">
        <v>50</v>
      </c>
      <c r="T487">
        <v>50</v>
      </c>
      <c r="U487">
        <v>50</v>
      </c>
      <c r="V487">
        <v>50</v>
      </c>
      <c r="W487">
        <v>50</v>
      </c>
      <c r="X487">
        <v>50</v>
      </c>
      <c r="Y487">
        <v>50</v>
      </c>
      <c r="Z487">
        <v>50</v>
      </c>
      <c r="AA487">
        <v>50</v>
      </c>
      <c r="AB487">
        <v>50</v>
      </c>
      <c r="AC487">
        <v>50</v>
      </c>
      <c r="AD487">
        <v>50</v>
      </c>
      <c r="AE487">
        <v>0</v>
      </c>
      <c r="AF487">
        <v>0</v>
      </c>
    </row>
    <row r="488" spans="1:32" x14ac:dyDescent="0.2">
      <c r="A488" s="398">
        <v>36817.664583333331</v>
      </c>
      <c r="B488" s="399">
        <v>37124</v>
      </c>
      <c r="C488" s="399">
        <v>36983</v>
      </c>
      <c r="D488" s="399">
        <v>37191</v>
      </c>
      <c r="E488" t="s">
        <v>395</v>
      </c>
      <c r="F488">
        <v>438463</v>
      </c>
      <c r="G488">
        <v>1</v>
      </c>
      <c r="H488">
        <v>2356692</v>
      </c>
      <c r="I488">
        <v>25</v>
      </c>
      <c r="J488">
        <v>25</v>
      </c>
      <c r="K488">
        <v>25</v>
      </c>
      <c r="L488">
        <v>25</v>
      </c>
      <c r="M488">
        <v>25</v>
      </c>
      <c r="N488">
        <v>25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 s="398">
        <v>36903.611111111109</v>
      </c>
      <c r="B489" s="399">
        <v>37124</v>
      </c>
      <c r="C489" s="399">
        <v>37073</v>
      </c>
      <c r="D489" s="399">
        <v>37164</v>
      </c>
      <c r="E489" t="s">
        <v>395</v>
      </c>
      <c r="F489">
        <v>496497</v>
      </c>
      <c r="G489">
        <v>1</v>
      </c>
      <c r="H489">
        <v>2569343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50</v>
      </c>
      <c r="P489">
        <v>50</v>
      </c>
      <c r="Q489">
        <v>50</v>
      </c>
      <c r="R489">
        <v>50</v>
      </c>
      <c r="S489">
        <v>50</v>
      </c>
      <c r="T489">
        <v>50</v>
      </c>
      <c r="U489">
        <v>50</v>
      </c>
      <c r="V489">
        <v>50</v>
      </c>
      <c r="W489">
        <v>50</v>
      </c>
      <c r="X489">
        <v>50</v>
      </c>
      <c r="Y489">
        <v>50</v>
      </c>
      <c r="Z489">
        <v>50</v>
      </c>
      <c r="AA489">
        <v>50</v>
      </c>
      <c r="AB489">
        <v>50</v>
      </c>
      <c r="AC489">
        <v>50</v>
      </c>
      <c r="AD489">
        <v>50</v>
      </c>
      <c r="AE489">
        <v>0</v>
      </c>
      <c r="AF489">
        <v>0</v>
      </c>
    </row>
    <row r="490" spans="1:32" x14ac:dyDescent="0.2">
      <c r="A490" s="398">
        <v>36910.588888888888</v>
      </c>
      <c r="B490" s="399">
        <v>37124</v>
      </c>
      <c r="C490" s="399">
        <v>37073</v>
      </c>
      <c r="D490" s="399">
        <v>37164</v>
      </c>
      <c r="E490" t="s">
        <v>395</v>
      </c>
      <c r="F490">
        <v>500058</v>
      </c>
      <c r="G490">
        <v>1</v>
      </c>
      <c r="H490">
        <v>2577877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25</v>
      </c>
      <c r="P490">
        <v>25</v>
      </c>
      <c r="Q490">
        <v>25</v>
      </c>
      <c r="R490">
        <v>25</v>
      </c>
      <c r="S490">
        <v>25</v>
      </c>
      <c r="T490">
        <v>25</v>
      </c>
      <c r="U490">
        <v>25</v>
      </c>
      <c r="V490">
        <v>25</v>
      </c>
      <c r="W490">
        <v>25</v>
      </c>
      <c r="X490">
        <v>25</v>
      </c>
      <c r="Y490">
        <v>25</v>
      </c>
      <c r="Z490">
        <v>25</v>
      </c>
      <c r="AA490">
        <v>25</v>
      </c>
      <c r="AB490">
        <v>25</v>
      </c>
      <c r="AC490">
        <v>25</v>
      </c>
      <c r="AD490">
        <v>25</v>
      </c>
      <c r="AE490">
        <v>0</v>
      </c>
      <c r="AF490">
        <v>0</v>
      </c>
    </row>
    <row r="491" spans="1:32" x14ac:dyDescent="0.2">
      <c r="A491" s="398">
        <v>36776.697222222225</v>
      </c>
      <c r="B491" s="399">
        <v>37124</v>
      </c>
      <c r="C491" s="399">
        <v>36983</v>
      </c>
      <c r="D491" s="399">
        <v>37191</v>
      </c>
      <c r="E491" t="s">
        <v>395</v>
      </c>
      <c r="F491">
        <v>406739</v>
      </c>
      <c r="G491">
        <v>1</v>
      </c>
      <c r="H491">
        <v>2256716</v>
      </c>
      <c r="I491">
        <v>25</v>
      </c>
      <c r="J491">
        <v>25</v>
      </c>
      <c r="K491">
        <v>25</v>
      </c>
      <c r="L491">
        <v>25</v>
      </c>
      <c r="M491">
        <v>25</v>
      </c>
      <c r="N491">
        <v>25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 s="398">
        <v>36781.543749999997</v>
      </c>
      <c r="B492" s="399">
        <v>37124</v>
      </c>
      <c r="C492" s="399">
        <v>36983</v>
      </c>
      <c r="D492" s="399">
        <v>37191</v>
      </c>
      <c r="E492" t="s">
        <v>395</v>
      </c>
      <c r="F492">
        <v>409655</v>
      </c>
      <c r="G492">
        <v>1</v>
      </c>
      <c r="H492">
        <v>2267759</v>
      </c>
      <c r="I492">
        <v>-25</v>
      </c>
      <c r="J492">
        <v>-25</v>
      </c>
      <c r="K492">
        <v>-25</v>
      </c>
      <c r="L492">
        <v>-25</v>
      </c>
      <c r="M492">
        <v>-25</v>
      </c>
      <c r="N492">
        <v>-25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 s="398">
        <v>36788.630555555559</v>
      </c>
      <c r="B493" s="399">
        <v>37124</v>
      </c>
      <c r="C493" s="399">
        <v>36983</v>
      </c>
      <c r="D493" s="399">
        <v>37191</v>
      </c>
      <c r="E493" t="s">
        <v>395</v>
      </c>
      <c r="F493">
        <v>410704</v>
      </c>
      <c r="G493">
        <v>1</v>
      </c>
      <c r="H493">
        <v>2270333</v>
      </c>
      <c r="I493">
        <v>-25</v>
      </c>
      <c r="J493">
        <v>-25</v>
      </c>
      <c r="K493">
        <v>-25</v>
      </c>
      <c r="L493">
        <v>-25</v>
      </c>
      <c r="M493">
        <v>-25</v>
      </c>
      <c r="N493">
        <v>-25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 s="398">
        <v>36817.423611111109</v>
      </c>
      <c r="B494" s="399">
        <v>37124</v>
      </c>
      <c r="C494" s="399">
        <v>36983</v>
      </c>
      <c r="D494" s="399">
        <v>37191</v>
      </c>
      <c r="E494" t="s">
        <v>395</v>
      </c>
      <c r="F494">
        <v>438080</v>
      </c>
      <c r="G494">
        <v>1</v>
      </c>
      <c r="H494">
        <v>2354859</v>
      </c>
      <c r="I494">
        <v>25</v>
      </c>
      <c r="J494">
        <v>25</v>
      </c>
      <c r="K494">
        <v>25</v>
      </c>
      <c r="L494">
        <v>25</v>
      </c>
      <c r="M494">
        <v>25</v>
      </c>
      <c r="N494">
        <v>25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 s="398">
        <v>36727.625694444447</v>
      </c>
      <c r="B495" s="399">
        <v>37124</v>
      </c>
      <c r="C495" s="399">
        <v>36983</v>
      </c>
      <c r="D495" s="399">
        <v>37191</v>
      </c>
      <c r="E495" t="s">
        <v>395</v>
      </c>
      <c r="F495">
        <v>376205</v>
      </c>
      <c r="G495">
        <v>1</v>
      </c>
      <c r="H495">
        <v>2155443</v>
      </c>
      <c r="I495">
        <v>-25</v>
      </c>
      <c r="J495">
        <v>-25</v>
      </c>
      <c r="K495">
        <v>-25</v>
      </c>
      <c r="L495">
        <v>-25</v>
      </c>
      <c r="M495">
        <v>-25</v>
      </c>
      <c r="N495">
        <v>-25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 s="398">
        <v>36734.554166666669</v>
      </c>
      <c r="B496" s="399">
        <v>37124</v>
      </c>
      <c r="C496" s="399">
        <v>36983</v>
      </c>
      <c r="D496" s="399">
        <v>37191</v>
      </c>
      <c r="E496" t="s">
        <v>395</v>
      </c>
      <c r="F496">
        <v>380396</v>
      </c>
      <c r="G496">
        <v>1</v>
      </c>
      <c r="H496">
        <v>2169652</v>
      </c>
      <c r="I496">
        <v>-25</v>
      </c>
      <c r="J496">
        <v>-25</v>
      </c>
      <c r="K496">
        <v>-25</v>
      </c>
      <c r="L496">
        <v>-25</v>
      </c>
      <c r="M496">
        <v>-25</v>
      </c>
      <c r="N496">
        <v>-25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s="398">
        <v>36754.387499999997</v>
      </c>
      <c r="B497" s="399">
        <v>37124</v>
      </c>
      <c r="C497" s="399">
        <v>36983</v>
      </c>
      <c r="D497" s="399">
        <v>37191</v>
      </c>
      <c r="E497" t="s">
        <v>395</v>
      </c>
      <c r="F497">
        <v>392744</v>
      </c>
      <c r="G497">
        <v>1</v>
      </c>
      <c r="H497">
        <v>2206566</v>
      </c>
      <c r="I497">
        <v>-25</v>
      </c>
      <c r="J497">
        <v>-25</v>
      </c>
      <c r="K497">
        <v>-25</v>
      </c>
      <c r="L497">
        <v>-25</v>
      </c>
      <c r="M497">
        <v>-25</v>
      </c>
      <c r="N497">
        <v>-25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">
      <c r="A498" s="398">
        <v>36867.591666666667</v>
      </c>
      <c r="B498" s="399">
        <v>37124</v>
      </c>
      <c r="C498" s="399">
        <v>36983</v>
      </c>
      <c r="D498" s="399">
        <v>37191</v>
      </c>
      <c r="E498" t="s">
        <v>395</v>
      </c>
      <c r="F498">
        <v>474667</v>
      </c>
      <c r="G498">
        <v>1</v>
      </c>
      <c r="H498">
        <v>2480745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25</v>
      </c>
      <c r="P498">
        <v>25</v>
      </c>
      <c r="Q498">
        <v>25</v>
      </c>
      <c r="R498">
        <v>25</v>
      </c>
      <c r="S498">
        <v>25</v>
      </c>
      <c r="T498">
        <v>25</v>
      </c>
      <c r="U498">
        <v>25</v>
      </c>
      <c r="V498">
        <v>25</v>
      </c>
      <c r="W498">
        <v>25</v>
      </c>
      <c r="X498">
        <v>25</v>
      </c>
      <c r="Y498">
        <v>25</v>
      </c>
      <c r="Z498">
        <v>25</v>
      </c>
      <c r="AA498">
        <v>25</v>
      </c>
      <c r="AB498">
        <v>25</v>
      </c>
      <c r="AC498">
        <v>25</v>
      </c>
      <c r="AD498">
        <v>25</v>
      </c>
      <c r="AE498">
        <v>0</v>
      </c>
      <c r="AF498">
        <v>0</v>
      </c>
    </row>
    <row r="499" spans="1:32" x14ac:dyDescent="0.2">
      <c r="A499" s="398">
        <v>36908.440972222219</v>
      </c>
      <c r="B499" s="399">
        <v>37124</v>
      </c>
      <c r="C499" s="399">
        <v>36983</v>
      </c>
      <c r="D499" s="399">
        <v>37191</v>
      </c>
      <c r="E499" t="s">
        <v>395</v>
      </c>
      <c r="F499">
        <v>487052</v>
      </c>
      <c r="G499">
        <v>1</v>
      </c>
      <c r="H499">
        <v>2536655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-50</v>
      </c>
      <c r="P499">
        <v>-50</v>
      </c>
      <c r="Q499">
        <v>-50</v>
      </c>
      <c r="R499">
        <v>-50</v>
      </c>
      <c r="S499">
        <v>-50</v>
      </c>
      <c r="T499">
        <v>-50</v>
      </c>
      <c r="U499">
        <v>-50</v>
      </c>
      <c r="V499">
        <v>-50</v>
      </c>
      <c r="W499">
        <v>-50</v>
      </c>
      <c r="X499">
        <v>-50</v>
      </c>
      <c r="Y499">
        <v>-50</v>
      </c>
      <c r="Z499">
        <v>-50</v>
      </c>
      <c r="AA499">
        <v>-50</v>
      </c>
      <c r="AB499">
        <v>-50</v>
      </c>
      <c r="AC499">
        <v>-50</v>
      </c>
      <c r="AD499">
        <v>-50</v>
      </c>
      <c r="AE499">
        <v>0</v>
      </c>
      <c r="AF499">
        <v>0</v>
      </c>
    </row>
    <row r="500" spans="1:32" x14ac:dyDescent="0.2">
      <c r="A500" s="398">
        <v>36329.584027777775</v>
      </c>
      <c r="B500" s="399">
        <v>37124</v>
      </c>
      <c r="C500" s="399">
        <v>36983</v>
      </c>
      <c r="D500" s="399">
        <v>37191</v>
      </c>
      <c r="E500" t="s">
        <v>395</v>
      </c>
      <c r="F500">
        <v>216958</v>
      </c>
      <c r="G500">
        <v>1</v>
      </c>
      <c r="H500">
        <v>682044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-50</v>
      </c>
      <c r="AF500">
        <v>-50</v>
      </c>
    </row>
    <row r="501" spans="1:32" x14ac:dyDescent="0.2">
      <c r="A501" s="398">
        <v>36336.558333333334</v>
      </c>
      <c r="B501" s="399">
        <v>37124</v>
      </c>
      <c r="C501" s="399">
        <v>36983</v>
      </c>
      <c r="D501" s="399">
        <v>37191</v>
      </c>
      <c r="E501" t="s">
        <v>395</v>
      </c>
      <c r="F501">
        <v>219581</v>
      </c>
      <c r="G501">
        <v>2</v>
      </c>
      <c r="H501">
        <v>689117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-100</v>
      </c>
      <c r="AF501">
        <v>-100</v>
      </c>
    </row>
    <row r="502" spans="1:32" x14ac:dyDescent="0.2">
      <c r="A502" s="398">
        <v>36965.56527777778</v>
      </c>
      <c r="B502" s="399">
        <v>37124</v>
      </c>
      <c r="C502" s="399">
        <v>37073</v>
      </c>
      <c r="D502" s="399">
        <v>37164</v>
      </c>
      <c r="E502" t="s">
        <v>395</v>
      </c>
      <c r="F502">
        <v>550494</v>
      </c>
      <c r="G502">
        <v>1</v>
      </c>
      <c r="H502">
        <v>2889240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-50</v>
      </c>
      <c r="P502">
        <v>-50</v>
      </c>
      <c r="Q502">
        <v>-50</v>
      </c>
      <c r="R502">
        <v>-50</v>
      </c>
      <c r="S502">
        <v>-50</v>
      </c>
      <c r="T502">
        <v>-50</v>
      </c>
      <c r="U502">
        <v>-50</v>
      </c>
      <c r="V502">
        <v>-50</v>
      </c>
      <c r="W502">
        <v>-50</v>
      </c>
      <c r="X502">
        <v>-50</v>
      </c>
      <c r="Y502">
        <v>-50</v>
      </c>
      <c r="Z502">
        <v>-50</v>
      </c>
      <c r="AA502">
        <v>-50</v>
      </c>
      <c r="AB502">
        <v>-50</v>
      </c>
      <c r="AC502">
        <v>-50</v>
      </c>
      <c r="AD502">
        <v>-50</v>
      </c>
      <c r="AE502">
        <v>0</v>
      </c>
      <c r="AF502">
        <v>0</v>
      </c>
    </row>
    <row r="503" spans="1:32" x14ac:dyDescent="0.2">
      <c r="A503" s="398">
        <v>36987.445833333331</v>
      </c>
      <c r="B503" s="399">
        <v>37124</v>
      </c>
      <c r="C503" s="399">
        <v>37073</v>
      </c>
      <c r="D503" s="399">
        <v>37164</v>
      </c>
      <c r="E503" t="s">
        <v>395</v>
      </c>
      <c r="F503">
        <v>573175</v>
      </c>
      <c r="G503">
        <v>1</v>
      </c>
      <c r="H503">
        <v>3066005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-25</v>
      </c>
      <c r="P503">
        <v>-25</v>
      </c>
      <c r="Q503">
        <v>-25</v>
      </c>
      <c r="R503">
        <v>-25</v>
      </c>
      <c r="S503">
        <v>-25</v>
      </c>
      <c r="T503">
        <v>-25</v>
      </c>
      <c r="U503">
        <v>-25</v>
      </c>
      <c r="V503">
        <v>-25</v>
      </c>
      <c r="W503">
        <v>-25</v>
      </c>
      <c r="X503">
        <v>-25</v>
      </c>
      <c r="Y503">
        <v>-25</v>
      </c>
      <c r="Z503">
        <v>-25</v>
      </c>
      <c r="AA503">
        <v>-25</v>
      </c>
      <c r="AB503">
        <v>-25</v>
      </c>
      <c r="AC503">
        <v>-25</v>
      </c>
      <c r="AD503">
        <v>-25</v>
      </c>
      <c r="AE503">
        <v>0</v>
      </c>
      <c r="AF503">
        <v>0</v>
      </c>
    </row>
    <row r="504" spans="1:32" x14ac:dyDescent="0.2">
      <c r="A504" s="398">
        <v>36993.57708333333</v>
      </c>
      <c r="B504" s="399">
        <v>37124</v>
      </c>
      <c r="C504" s="399">
        <v>37073</v>
      </c>
      <c r="D504" s="399">
        <v>37164</v>
      </c>
      <c r="E504" t="s">
        <v>395</v>
      </c>
      <c r="F504">
        <v>579034</v>
      </c>
      <c r="G504">
        <v>1</v>
      </c>
      <c r="H504">
        <v>3080755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25</v>
      </c>
      <c r="P504">
        <v>25</v>
      </c>
      <c r="Q504">
        <v>25</v>
      </c>
      <c r="R504">
        <v>25</v>
      </c>
      <c r="S504">
        <v>25</v>
      </c>
      <c r="T504">
        <v>25</v>
      </c>
      <c r="U504">
        <v>25</v>
      </c>
      <c r="V504">
        <v>25</v>
      </c>
      <c r="W504">
        <v>25</v>
      </c>
      <c r="X504">
        <v>25</v>
      </c>
      <c r="Y504">
        <v>25</v>
      </c>
      <c r="Z504">
        <v>25</v>
      </c>
      <c r="AA504">
        <v>25</v>
      </c>
      <c r="AB504">
        <v>25</v>
      </c>
      <c r="AC504">
        <v>25</v>
      </c>
      <c r="AD504">
        <v>25</v>
      </c>
      <c r="AE504">
        <v>0</v>
      </c>
      <c r="AF504">
        <v>0</v>
      </c>
    </row>
    <row r="505" spans="1:32" x14ac:dyDescent="0.2">
      <c r="A505" s="398">
        <v>36997.681944444441</v>
      </c>
      <c r="B505" s="399">
        <v>37124</v>
      </c>
      <c r="C505" s="399">
        <v>37073</v>
      </c>
      <c r="D505" s="399">
        <v>37164</v>
      </c>
      <c r="E505" t="s">
        <v>395</v>
      </c>
      <c r="F505">
        <v>579173</v>
      </c>
      <c r="G505">
        <v>1</v>
      </c>
      <c r="H505">
        <v>3081716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-25</v>
      </c>
      <c r="P505">
        <v>-25</v>
      </c>
      <c r="Q505">
        <v>-25</v>
      </c>
      <c r="R505">
        <v>-25</v>
      </c>
      <c r="S505">
        <v>-25</v>
      </c>
      <c r="T505">
        <v>-25</v>
      </c>
      <c r="U505">
        <v>-25</v>
      </c>
      <c r="V505">
        <v>-25</v>
      </c>
      <c r="W505">
        <v>-25</v>
      </c>
      <c r="X505">
        <v>-25</v>
      </c>
      <c r="Y505">
        <v>-25</v>
      </c>
      <c r="Z505">
        <v>-25</v>
      </c>
      <c r="AA505">
        <v>-25</v>
      </c>
      <c r="AB505">
        <v>-25</v>
      </c>
      <c r="AC505">
        <v>-25</v>
      </c>
      <c r="AD505">
        <v>-25</v>
      </c>
      <c r="AE505">
        <v>0</v>
      </c>
      <c r="AF505">
        <v>0</v>
      </c>
    </row>
    <row r="506" spans="1:32" x14ac:dyDescent="0.2">
      <c r="A506" s="398">
        <v>36329.583333333336</v>
      </c>
      <c r="B506" s="399">
        <v>37124</v>
      </c>
      <c r="C506" s="399">
        <v>37073</v>
      </c>
      <c r="D506" s="399">
        <v>37164</v>
      </c>
      <c r="E506" t="s">
        <v>395</v>
      </c>
      <c r="F506">
        <v>216783</v>
      </c>
      <c r="G506">
        <v>1</v>
      </c>
      <c r="H506">
        <v>681439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-50</v>
      </c>
      <c r="AF506">
        <v>-50</v>
      </c>
    </row>
    <row r="507" spans="1:32" x14ac:dyDescent="0.2">
      <c r="A507" s="398">
        <v>36363.645833333336</v>
      </c>
      <c r="B507" s="399">
        <v>37124</v>
      </c>
      <c r="C507" s="399">
        <v>37073</v>
      </c>
      <c r="D507" s="399">
        <v>37164</v>
      </c>
      <c r="E507" t="s">
        <v>395</v>
      </c>
      <c r="F507">
        <v>228057</v>
      </c>
      <c r="G507">
        <v>1</v>
      </c>
      <c r="H507">
        <v>716693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250</v>
      </c>
      <c r="AF507">
        <v>250</v>
      </c>
    </row>
    <row r="508" spans="1:32" x14ac:dyDescent="0.2">
      <c r="A508" s="398">
        <v>36847.686111111114</v>
      </c>
      <c r="B508" s="399">
        <v>37124</v>
      </c>
      <c r="C508" s="399">
        <v>37073</v>
      </c>
      <c r="D508" s="399">
        <v>37164</v>
      </c>
      <c r="E508" t="s">
        <v>395</v>
      </c>
      <c r="F508">
        <v>461161</v>
      </c>
      <c r="G508">
        <v>1</v>
      </c>
      <c r="H508">
        <v>2437165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50</v>
      </c>
      <c r="AF508">
        <v>50</v>
      </c>
    </row>
    <row r="509" spans="1:32" x14ac:dyDescent="0.2">
      <c r="A509" s="398">
        <v>36850.635416666664</v>
      </c>
      <c r="B509" s="399">
        <v>37124</v>
      </c>
      <c r="C509" s="399">
        <v>37073</v>
      </c>
      <c r="D509" s="399">
        <v>37164</v>
      </c>
      <c r="E509" t="s">
        <v>395</v>
      </c>
      <c r="F509">
        <v>462097</v>
      </c>
      <c r="G509">
        <v>1</v>
      </c>
      <c r="H509">
        <v>2441157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50</v>
      </c>
      <c r="AF509">
        <v>50</v>
      </c>
    </row>
    <row r="510" spans="1:32" x14ac:dyDescent="0.2">
      <c r="A510" s="398">
        <v>36867.607638888891</v>
      </c>
      <c r="B510" s="399">
        <v>37124</v>
      </c>
      <c r="C510" s="399">
        <v>37073</v>
      </c>
      <c r="D510" s="399">
        <v>37164</v>
      </c>
      <c r="E510" t="s">
        <v>395</v>
      </c>
      <c r="F510">
        <v>475641</v>
      </c>
      <c r="G510">
        <v>1</v>
      </c>
      <c r="H510">
        <v>2483379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-25</v>
      </c>
      <c r="AF510">
        <v>-25</v>
      </c>
    </row>
    <row r="511" spans="1:32" x14ac:dyDescent="0.2">
      <c r="A511" s="398">
        <v>36903.534722222219</v>
      </c>
      <c r="B511" s="399">
        <v>37124</v>
      </c>
      <c r="C511" s="399">
        <v>37073</v>
      </c>
      <c r="D511" s="399">
        <v>37164</v>
      </c>
      <c r="E511" t="s">
        <v>395</v>
      </c>
      <c r="F511">
        <v>495191</v>
      </c>
      <c r="G511">
        <v>1</v>
      </c>
      <c r="H511">
        <v>2564684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25</v>
      </c>
      <c r="AF511">
        <v>25</v>
      </c>
    </row>
    <row r="512" spans="1:32" x14ac:dyDescent="0.2">
      <c r="A512" s="398">
        <v>36903.647222222222</v>
      </c>
      <c r="B512" s="399">
        <v>37124</v>
      </c>
      <c r="C512" s="399">
        <v>37073</v>
      </c>
      <c r="D512" s="399">
        <v>37164</v>
      </c>
      <c r="E512" t="s">
        <v>395</v>
      </c>
      <c r="F512">
        <v>495271</v>
      </c>
      <c r="G512">
        <v>1</v>
      </c>
      <c r="H512">
        <v>2564967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25</v>
      </c>
      <c r="AF512">
        <v>25</v>
      </c>
    </row>
    <row r="513" spans="1:32" x14ac:dyDescent="0.2">
      <c r="A513" s="398">
        <v>36903.647222222222</v>
      </c>
      <c r="B513" s="399">
        <v>37124</v>
      </c>
      <c r="C513" s="399">
        <v>37073</v>
      </c>
      <c r="D513" s="399">
        <v>37164</v>
      </c>
      <c r="E513" t="s">
        <v>395</v>
      </c>
      <c r="F513">
        <v>495273</v>
      </c>
      <c r="G513">
        <v>1</v>
      </c>
      <c r="H513">
        <v>2564973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50</v>
      </c>
      <c r="AF513">
        <v>50</v>
      </c>
    </row>
    <row r="514" spans="1:32" x14ac:dyDescent="0.2">
      <c r="A514" s="398">
        <v>36903.455555555556</v>
      </c>
      <c r="B514" s="399">
        <v>37124</v>
      </c>
      <c r="C514" s="399">
        <v>37073</v>
      </c>
      <c r="D514" s="399">
        <v>37164</v>
      </c>
      <c r="E514" t="s">
        <v>395</v>
      </c>
      <c r="F514">
        <v>495511</v>
      </c>
      <c r="G514">
        <v>1</v>
      </c>
      <c r="H514">
        <v>2566181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25</v>
      </c>
      <c r="AF514">
        <v>25</v>
      </c>
    </row>
    <row r="515" spans="1:32" x14ac:dyDescent="0.2">
      <c r="A515" s="398">
        <v>37029.390972222223</v>
      </c>
      <c r="B515" s="399">
        <v>37124</v>
      </c>
      <c r="C515" s="399">
        <v>37104</v>
      </c>
      <c r="D515" s="399">
        <v>37134</v>
      </c>
      <c r="E515" t="s">
        <v>395</v>
      </c>
      <c r="F515">
        <v>613475</v>
      </c>
      <c r="G515">
        <v>1</v>
      </c>
      <c r="H515">
        <v>3361618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 s="398">
        <v>37029.399305555555</v>
      </c>
      <c r="B516" s="399">
        <v>37124</v>
      </c>
      <c r="C516" s="399">
        <v>37104</v>
      </c>
      <c r="D516" s="399">
        <v>37134</v>
      </c>
      <c r="E516" t="s">
        <v>395</v>
      </c>
      <c r="F516">
        <v>614708</v>
      </c>
      <c r="G516">
        <v>1</v>
      </c>
      <c r="H516">
        <v>3364878</v>
      </c>
      <c r="I516">
        <v>25</v>
      </c>
      <c r="J516">
        <v>25</v>
      </c>
      <c r="K516">
        <v>25</v>
      </c>
      <c r="L516">
        <v>25</v>
      </c>
      <c r="M516">
        <v>25</v>
      </c>
      <c r="N516">
        <v>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ht="15" customHeight="1" x14ac:dyDescent="0.2">
      <c r="A517" s="398">
        <v>37097.62222222222</v>
      </c>
      <c r="B517" s="399">
        <v>37124</v>
      </c>
      <c r="C517" s="399">
        <v>37104</v>
      </c>
      <c r="D517" s="399">
        <v>37134</v>
      </c>
      <c r="E517" t="s">
        <v>395</v>
      </c>
      <c r="F517">
        <v>702976</v>
      </c>
      <c r="G517">
        <v>1</v>
      </c>
      <c r="H517">
        <v>3637657</v>
      </c>
      <c r="I517">
        <v>-25</v>
      </c>
      <c r="J517">
        <v>-25</v>
      </c>
      <c r="K517">
        <v>-25</v>
      </c>
      <c r="L517">
        <v>-25</v>
      </c>
      <c r="M517">
        <v>-25</v>
      </c>
      <c r="N517">
        <v>-25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 s="398">
        <v>37098.675694444442</v>
      </c>
      <c r="B518" s="399">
        <v>37124</v>
      </c>
      <c r="C518" s="399">
        <v>37104</v>
      </c>
      <c r="D518" s="399">
        <v>37134</v>
      </c>
      <c r="E518" t="s">
        <v>395</v>
      </c>
      <c r="F518">
        <v>705559</v>
      </c>
      <c r="G518">
        <v>1</v>
      </c>
      <c r="H518">
        <v>3647339</v>
      </c>
      <c r="I518">
        <v>-25</v>
      </c>
      <c r="J518">
        <v>-25</v>
      </c>
      <c r="K518">
        <v>-25</v>
      </c>
      <c r="L518">
        <v>-25</v>
      </c>
      <c r="M518">
        <v>-25</v>
      </c>
      <c r="N518">
        <v>-25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 s="398">
        <v>37102.619444444441</v>
      </c>
      <c r="B519" s="399">
        <v>37124</v>
      </c>
      <c r="C519" s="399">
        <v>37104</v>
      </c>
      <c r="D519" s="399">
        <v>37134</v>
      </c>
      <c r="E519" t="s">
        <v>395</v>
      </c>
      <c r="F519">
        <v>709712</v>
      </c>
      <c r="G519">
        <v>1</v>
      </c>
      <c r="H519">
        <v>3707345</v>
      </c>
      <c r="I519">
        <v>-75</v>
      </c>
      <c r="J519">
        <v>-75</v>
      </c>
      <c r="K519">
        <v>-75</v>
      </c>
      <c r="L519">
        <v>-75</v>
      </c>
      <c r="M519">
        <v>-75</v>
      </c>
      <c r="N519">
        <v>-75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 s="398">
        <v>36413.620833333334</v>
      </c>
      <c r="B520" s="399">
        <v>37124</v>
      </c>
      <c r="C520" s="399">
        <v>37104</v>
      </c>
      <c r="D520" s="399">
        <v>37134</v>
      </c>
      <c r="E520" t="s">
        <v>395</v>
      </c>
      <c r="F520">
        <v>228248</v>
      </c>
      <c r="G520">
        <v>1</v>
      </c>
      <c r="H520">
        <v>717215</v>
      </c>
      <c r="I520">
        <v>-263</v>
      </c>
      <c r="J520">
        <v>-263</v>
      </c>
      <c r="K520">
        <v>-263</v>
      </c>
      <c r="L520">
        <v>-263</v>
      </c>
      <c r="M520">
        <v>-263</v>
      </c>
      <c r="N520">
        <v>-263</v>
      </c>
      <c r="O520">
        <v>-263</v>
      </c>
      <c r="P520">
        <v>-263</v>
      </c>
      <c r="Q520">
        <v>-263</v>
      </c>
      <c r="R520">
        <v>-263</v>
      </c>
      <c r="S520">
        <v>-263</v>
      </c>
      <c r="T520">
        <v>-263</v>
      </c>
      <c r="U520">
        <v>-263</v>
      </c>
      <c r="V520">
        <v>-263</v>
      </c>
      <c r="W520">
        <v>-263</v>
      </c>
      <c r="X520">
        <v>-263</v>
      </c>
      <c r="Y520">
        <v>-263</v>
      </c>
      <c r="Z520">
        <v>-263</v>
      </c>
      <c r="AA520">
        <v>-263</v>
      </c>
      <c r="AB520">
        <v>-263</v>
      </c>
      <c r="AC520">
        <v>-263</v>
      </c>
      <c r="AD520">
        <v>-263</v>
      </c>
      <c r="AE520">
        <v>-263</v>
      </c>
      <c r="AF520">
        <v>-263</v>
      </c>
    </row>
    <row r="521" spans="1:32" x14ac:dyDescent="0.2">
      <c r="A521" s="398">
        <v>37053.624305555553</v>
      </c>
      <c r="B521" s="399">
        <v>37124</v>
      </c>
      <c r="C521" s="399">
        <v>37104</v>
      </c>
      <c r="D521" s="399">
        <v>37134</v>
      </c>
      <c r="E521" t="s">
        <v>395</v>
      </c>
      <c r="F521">
        <v>642395</v>
      </c>
      <c r="G521">
        <v>1</v>
      </c>
      <c r="H521">
        <v>3449715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18</v>
      </c>
      <c r="P521">
        <v>18</v>
      </c>
      <c r="Q521">
        <v>18</v>
      </c>
      <c r="R521">
        <v>18</v>
      </c>
      <c r="S521">
        <v>18</v>
      </c>
      <c r="T521">
        <v>18</v>
      </c>
      <c r="U521">
        <v>18</v>
      </c>
      <c r="V521">
        <v>18</v>
      </c>
      <c r="W521">
        <v>18</v>
      </c>
      <c r="X521">
        <v>18</v>
      </c>
      <c r="Y521">
        <v>18</v>
      </c>
      <c r="Z521">
        <v>18</v>
      </c>
      <c r="AA521">
        <v>18</v>
      </c>
      <c r="AB521">
        <v>18</v>
      </c>
      <c r="AC521">
        <v>18</v>
      </c>
      <c r="AD521">
        <v>18</v>
      </c>
      <c r="AE521">
        <v>0</v>
      </c>
      <c r="AF521">
        <v>0</v>
      </c>
    </row>
    <row r="522" spans="1:32" x14ac:dyDescent="0.2">
      <c r="A522" s="398">
        <v>37089.407638888886</v>
      </c>
      <c r="B522" s="399">
        <v>37124</v>
      </c>
      <c r="C522" s="399">
        <v>37104</v>
      </c>
      <c r="D522" s="399">
        <v>37134</v>
      </c>
      <c r="E522" t="s">
        <v>395</v>
      </c>
      <c r="F522">
        <v>689290</v>
      </c>
      <c r="G522">
        <v>1</v>
      </c>
      <c r="H522">
        <v>3598523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-75</v>
      </c>
      <c r="P522">
        <v>-75</v>
      </c>
      <c r="Q522">
        <v>-75</v>
      </c>
      <c r="R522">
        <v>-75</v>
      </c>
      <c r="S522">
        <v>-75</v>
      </c>
      <c r="T522">
        <v>-75</v>
      </c>
      <c r="U522">
        <v>-75</v>
      </c>
      <c r="V522">
        <v>-75</v>
      </c>
      <c r="W522">
        <v>-75</v>
      </c>
      <c r="X522">
        <v>-75</v>
      </c>
      <c r="Y522">
        <v>-75</v>
      </c>
      <c r="Z522">
        <v>-75</v>
      </c>
      <c r="AA522">
        <v>-75</v>
      </c>
      <c r="AB522">
        <v>-75</v>
      </c>
      <c r="AC522">
        <v>-75</v>
      </c>
      <c r="AD522">
        <v>-75</v>
      </c>
      <c r="AE522">
        <v>0</v>
      </c>
      <c r="AF522">
        <v>0</v>
      </c>
    </row>
    <row r="523" spans="1:32" x14ac:dyDescent="0.2">
      <c r="A523" s="398">
        <v>37096.613888888889</v>
      </c>
      <c r="B523" s="399">
        <v>37124</v>
      </c>
      <c r="C523" s="399">
        <v>37104</v>
      </c>
      <c r="D523" s="399">
        <v>37134</v>
      </c>
      <c r="E523" t="s">
        <v>395</v>
      </c>
      <c r="F523">
        <v>700575</v>
      </c>
      <c r="G523">
        <v>1</v>
      </c>
      <c r="H523">
        <v>3631443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-25</v>
      </c>
      <c r="P523">
        <v>-25</v>
      </c>
      <c r="Q523">
        <v>-25</v>
      </c>
      <c r="R523">
        <v>-25</v>
      </c>
      <c r="S523">
        <v>-25</v>
      </c>
      <c r="T523">
        <v>-25</v>
      </c>
      <c r="U523">
        <v>-25</v>
      </c>
      <c r="V523">
        <v>-25</v>
      </c>
      <c r="W523">
        <v>-25</v>
      </c>
      <c r="X523">
        <v>-25</v>
      </c>
      <c r="Y523">
        <v>-25</v>
      </c>
      <c r="Z523">
        <v>-25</v>
      </c>
      <c r="AA523">
        <v>-25</v>
      </c>
      <c r="AB523">
        <v>-25</v>
      </c>
      <c r="AC523">
        <v>-25</v>
      </c>
      <c r="AD523">
        <v>-25</v>
      </c>
      <c r="AE523">
        <v>0</v>
      </c>
      <c r="AF523">
        <v>0</v>
      </c>
    </row>
    <row r="524" spans="1:32" x14ac:dyDescent="0.2">
      <c r="A524" s="398">
        <v>37097.622916666667</v>
      </c>
      <c r="B524" s="399">
        <v>37124</v>
      </c>
      <c r="C524" s="399">
        <v>37104</v>
      </c>
      <c r="D524" s="399">
        <v>37134</v>
      </c>
      <c r="E524" t="s">
        <v>395</v>
      </c>
      <c r="F524">
        <v>702978</v>
      </c>
      <c r="G524">
        <v>1</v>
      </c>
      <c r="H524">
        <v>3637661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-100</v>
      </c>
      <c r="P524">
        <v>-100</v>
      </c>
      <c r="Q524">
        <v>-100</v>
      </c>
      <c r="R524">
        <v>-100</v>
      </c>
      <c r="S524">
        <v>-100</v>
      </c>
      <c r="T524">
        <v>-100</v>
      </c>
      <c r="U524">
        <v>-100</v>
      </c>
      <c r="V524">
        <v>-100</v>
      </c>
      <c r="W524">
        <v>-100</v>
      </c>
      <c r="X524">
        <v>-100</v>
      </c>
      <c r="Y524">
        <v>-100</v>
      </c>
      <c r="Z524">
        <v>-100</v>
      </c>
      <c r="AA524">
        <v>-100</v>
      </c>
      <c r="AB524">
        <v>-100</v>
      </c>
      <c r="AC524">
        <v>-100</v>
      </c>
      <c r="AD524">
        <v>-100</v>
      </c>
      <c r="AE524">
        <v>0</v>
      </c>
      <c r="AF524">
        <v>0</v>
      </c>
    </row>
    <row r="525" spans="1:32" x14ac:dyDescent="0.2">
      <c r="A525" s="398">
        <v>36717.556944444441</v>
      </c>
      <c r="B525" s="399">
        <v>37124</v>
      </c>
      <c r="C525" s="399">
        <v>36983</v>
      </c>
      <c r="D525" s="399">
        <v>37191</v>
      </c>
      <c r="E525" t="s">
        <v>395</v>
      </c>
      <c r="F525">
        <v>370383</v>
      </c>
      <c r="G525">
        <v>1</v>
      </c>
      <c r="H525">
        <v>2136900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-25</v>
      </c>
      <c r="AF525">
        <v>-25</v>
      </c>
    </row>
    <row r="526" spans="1:32" x14ac:dyDescent="0.2">
      <c r="A526" s="398">
        <v>36717.556944444441</v>
      </c>
      <c r="B526" s="399">
        <v>37124</v>
      </c>
      <c r="C526" s="399">
        <v>36983</v>
      </c>
      <c r="D526" s="399">
        <v>37191</v>
      </c>
      <c r="E526" t="s">
        <v>395</v>
      </c>
      <c r="F526">
        <v>370402</v>
      </c>
      <c r="G526">
        <v>1</v>
      </c>
      <c r="H526">
        <v>2136942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25</v>
      </c>
      <c r="AF526">
        <v>25</v>
      </c>
    </row>
    <row r="527" spans="1:32" x14ac:dyDescent="0.2">
      <c r="A527" s="398">
        <v>36727.625694444447</v>
      </c>
      <c r="B527" s="399">
        <v>37124</v>
      </c>
      <c r="C527" s="399">
        <v>36983</v>
      </c>
      <c r="D527" s="399">
        <v>37191</v>
      </c>
      <c r="E527" t="s">
        <v>395</v>
      </c>
      <c r="F527">
        <v>376205</v>
      </c>
      <c r="G527">
        <v>1</v>
      </c>
      <c r="H527">
        <v>2155444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-25</v>
      </c>
      <c r="AF527">
        <v>-25</v>
      </c>
    </row>
    <row r="528" spans="1:32" x14ac:dyDescent="0.2">
      <c r="A528" s="398">
        <v>36734.554166666669</v>
      </c>
      <c r="B528" s="399">
        <v>37124</v>
      </c>
      <c r="C528" s="399">
        <v>36983</v>
      </c>
      <c r="D528" s="399">
        <v>37191</v>
      </c>
      <c r="E528" t="s">
        <v>395</v>
      </c>
      <c r="F528">
        <v>380396</v>
      </c>
      <c r="G528">
        <v>1</v>
      </c>
      <c r="H528">
        <v>2169653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-25</v>
      </c>
      <c r="AF528">
        <v>-25</v>
      </c>
    </row>
    <row r="529" spans="1:32" x14ac:dyDescent="0.2">
      <c r="A529" s="398">
        <v>36754.387499999997</v>
      </c>
      <c r="B529" s="399">
        <v>37124</v>
      </c>
      <c r="C529" s="399">
        <v>36983</v>
      </c>
      <c r="D529" s="399">
        <v>37191</v>
      </c>
      <c r="E529" t="s">
        <v>395</v>
      </c>
      <c r="F529">
        <v>392744</v>
      </c>
      <c r="G529">
        <v>1</v>
      </c>
      <c r="H529">
        <v>2206567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-25</v>
      </c>
      <c r="AF529">
        <v>-25</v>
      </c>
    </row>
    <row r="530" spans="1:32" x14ac:dyDescent="0.2">
      <c r="A530" s="398">
        <v>36986.602083333331</v>
      </c>
      <c r="B530" s="399">
        <v>37124</v>
      </c>
      <c r="C530" s="399">
        <v>37012</v>
      </c>
      <c r="D530" s="399">
        <v>37191</v>
      </c>
      <c r="E530" t="s">
        <v>395</v>
      </c>
      <c r="F530">
        <v>569315</v>
      </c>
      <c r="G530">
        <v>1</v>
      </c>
      <c r="H530">
        <v>3052881</v>
      </c>
      <c r="I530">
        <v>-50</v>
      </c>
      <c r="J530">
        <v>-50</v>
      </c>
      <c r="K530">
        <v>-50</v>
      </c>
      <c r="L530">
        <v>-50</v>
      </c>
      <c r="M530">
        <v>-50</v>
      </c>
      <c r="N530">
        <v>-50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 s="398">
        <v>36997.68472222222</v>
      </c>
      <c r="B531" s="399">
        <v>37124</v>
      </c>
      <c r="C531" s="399">
        <v>37012</v>
      </c>
      <c r="D531" s="399">
        <v>37191</v>
      </c>
      <c r="E531" t="s">
        <v>395</v>
      </c>
      <c r="F531">
        <v>581227</v>
      </c>
      <c r="G531">
        <v>1</v>
      </c>
      <c r="H531">
        <v>3086839</v>
      </c>
      <c r="I531">
        <v>-25</v>
      </c>
      <c r="J531">
        <v>-25</v>
      </c>
      <c r="K531">
        <v>-25</v>
      </c>
      <c r="L531">
        <v>-25</v>
      </c>
      <c r="M531">
        <v>-25</v>
      </c>
      <c r="N531">
        <v>-25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 s="398">
        <v>36998.558333333334</v>
      </c>
      <c r="B532" s="399">
        <v>37124</v>
      </c>
      <c r="C532" s="399">
        <v>37012</v>
      </c>
      <c r="D532" s="399">
        <v>37191</v>
      </c>
      <c r="E532" t="s">
        <v>395</v>
      </c>
      <c r="F532">
        <v>582864</v>
      </c>
      <c r="G532">
        <v>1</v>
      </c>
      <c r="H532">
        <v>3094281</v>
      </c>
      <c r="I532">
        <v>-25</v>
      </c>
      <c r="J532">
        <v>-25</v>
      </c>
      <c r="K532">
        <v>-25</v>
      </c>
      <c r="L532">
        <v>-25</v>
      </c>
      <c r="M532">
        <v>-25</v>
      </c>
      <c r="N532">
        <v>-25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 s="398">
        <v>36986.602083333331</v>
      </c>
      <c r="B533" s="399">
        <v>37124</v>
      </c>
      <c r="C533" s="399">
        <v>37012</v>
      </c>
      <c r="D533" s="399">
        <v>37191</v>
      </c>
      <c r="E533" t="s">
        <v>395</v>
      </c>
      <c r="F533">
        <v>569315</v>
      </c>
      <c r="G533">
        <v>1</v>
      </c>
      <c r="H533">
        <v>3052882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-50</v>
      </c>
      <c r="AF533">
        <v>-50</v>
      </c>
    </row>
    <row r="534" spans="1:32" x14ac:dyDescent="0.2">
      <c r="A534" s="398">
        <v>36997.68472222222</v>
      </c>
      <c r="B534" s="399">
        <v>37124</v>
      </c>
      <c r="C534" s="399">
        <v>37012</v>
      </c>
      <c r="D534" s="399">
        <v>37191</v>
      </c>
      <c r="E534" t="s">
        <v>395</v>
      </c>
      <c r="F534">
        <v>581227</v>
      </c>
      <c r="G534">
        <v>1</v>
      </c>
      <c r="H534">
        <v>3086840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-25</v>
      </c>
      <c r="AF534">
        <v>-25</v>
      </c>
    </row>
    <row r="535" spans="1:32" x14ac:dyDescent="0.2">
      <c r="A535" s="398">
        <v>36998.558333333334</v>
      </c>
      <c r="B535" s="399">
        <v>37124</v>
      </c>
      <c r="C535" s="399">
        <v>37012</v>
      </c>
      <c r="D535" s="399">
        <v>37191</v>
      </c>
      <c r="E535" t="s">
        <v>395</v>
      </c>
      <c r="F535">
        <v>582864</v>
      </c>
      <c r="G535">
        <v>1</v>
      </c>
      <c r="H535">
        <v>3094282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-25</v>
      </c>
      <c r="AF535">
        <v>-25</v>
      </c>
    </row>
    <row r="536" spans="1:32" x14ac:dyDescent="0.2">
      <c r="A536" s="398">
        <v>37097.62222222222</v>
      </c>
      <c r="B536" s="399">
        <v>37124</v>
      </c>
      <c r="C536" s="399">
        <v>37104</v>
      </c>
      <c r="D536" s="399">
        <v>37134</v>
      </c>
      <c r="E536" t="s">
        <v>395</v>
      </c>
      <c r="F536">
        <v>702976</v>
      </c>
      <c r="G536">
        <v>1</v>
      </c>
      <c r="H536">
        <v>3637658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-25</v>
      </c>
      <c r="AF536">
        <v>-25</v>
      </c>
    </row>
    <row r="537" spans="1:32" x14ac:dyDescent="0.2">
      <c r="A537" s="398">
        <v>37098.675694444442</v>
      </c>
      <c r="B537" s="399">
        <v>37124</v>
      </c>
      <c r="C537" s="399">
        <v>37104</v>
      </c>
      <c r="D537" s="399">
        <v>37134</v>
      </c>
      <c r="E537" t="s">
        <v>395</v>
      </c>
      <c r="F537">
        <v>705559</v>
      </c>
      <c r="G537">
        <v>1</v>
      </c>
      <c r="H537">
        <v>3647340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-25</v>
      </c>
      <c r="AF537">
        <v>-25</v>
      </c>
    </row>
    <row r="538" spans="1:32" x14ac:dyDescent="0.2">
      <c r="A538" s="398">
        <v>36329.583333333336</v>
      </c>
      <c r="B538" s="399">
        <v>37124</v>
      </c>
      <c r="C538" s="399">
        <v>37073</v>
      </c>
      <c r="D538" s="399">
        <v>37164</v>
      </c>
      <c r="E538" t="s">
        <v>395</v>
      </c>
      <c r="F538">
        <v>216783</v>
      </c>
      <c r="G538">
        <v>1</v>
      </c>
      <c r="H538">
        <v>681438</v>
      </c>
      <c r="I538">
        <v>-50</v>
      </c>
      <c r="J538">
        <v>-50</v>
      </c>
      <c r="K538">
        <v>-50</v>
      </c>
      <c r="L538">
        <v>-50</v>
      </c>
      <c r="M538">
        <v>-50</v>
      </c>
      <c r="N538">
        <v>-50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 s="398">
        <v>36363.645833333336</v>
      </c>
      <c r="B539" s="399">
        <v>37124</v>
      </c>
      <c r="C539" s="399">
        <v>37073</v>
      </c>
      <c r="D539" s="399">
        <v>37164</v>
      </c>
      <c r="E539" t="s">
        <v>395</v>
      </c>
      <c r="F539">
        <v>228057</v>
      </c>
      <c r="G539">
        <v>1</v>
      </c>
      <c r="H539">
        <v>716692</v>
      </c>
      <c r="I539">
        <v>250</v>
      </c>
      <c r="J539">
        <v>250</v>
      </c>
      <c r="K539">
        <v>250</v>
      </c>
      <c r="L539">
        <v>250</v>
      </c>
      <c r="M539">
        <v>250</v>
      </c>
      <c r="N539">
        <v>250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 s="398">
        <v>36847.686111111114</v>
      </c>
      <c r="B540" s="399">
        <v>37124</v>
      </c>
      <c r="C540" s="399">
        <v>37073</v>
      </c>
      <c r="D540" s="399">
        <v>37164</v>
      </c>
      <c r="E540" t="s">
        <v>395</v>
      </c>
      <c r="F540">
        <v>461161</v>
      </c>
      <c r="G540">
        <v>1</v>
      </c>
      <c r="H540">
        <v>2437164</v>
      </c>
      <c r="I540">
        <v>50</v>
      </c>
      <c r="J540">
        <v>50</v>
      </c>
      <c r="K540">
        <v>50</v>
      </c>
      <c r="L540">
        <v>50</v>
      </c>
      <c r="M540">
        <v>50</v>
      </c>
      <c r="N540">
        <v>50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 s="398">
        <v>36850.635416666664</v>
      </c>
      <c r="B541" s="399">
        <v>37124</v>
      </c>
      <c r="C541" s="399">
        <v>37073</v>
      </c>
      <c r="D541" s="399">
        <v>37164</v>
      </c>
      <c r="E541" t="s">
        <v>395</v>
      </c>
      <c r="F541">
        <v>462097</v>
      </c>
      <c r="G541">
        <v>1</v>
      </c>
      <c r="H541">
        <v>2441156</v>
      </c>
      <c r="I541">
        <v>50</v>
      </c>
      <c r="J541">
        <v>50</v>
      </c>
      <c r="K541">
        <v>50</v>
      </c>
      <c r="L541">
        <v>50</v>
      </c>
      <c r="M541">
        <v>50</v>
      </c>
      <c r="N541">
        <v>50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 s="398">
        <v>36867.607638888891</v>
      </c>
      <c r="B542" s="399">
        <v>37124</v>
      </c>
      <c r="C542" s="399">
        <v>37073</v>
      </c>
      <c r="D542" s="399">
        <v>37164</v>
      </c>
      <c r="E542" t="s">
        <v>395</v>
      </c>
      <c r="F542">
        <v>475641</v>
      </c>
      <c r="G542">
        <v>1</v>
      </c>
      <c r="H542">
        <v>2483378</v>
      </c>
      <c r="I542">
        <v>-25</v>
      </c>
      <c r="J542">
        <v>-25</v>
      </c>
      <c r="K542">
        <v>-25</v>
      </c>
      <c r="L542">
        <v>-25</v>
      </c>
      <c r="M542">
        <v>-25</v>
      </c>
      <c r="N542">
        <v>-25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 s="398">
        <v>36903.534722222219</v>
      </c>
      <c r="B543" s="399">
        <v>37124</v>
      </c>
      <c r="C543" s="399">
        <v>37073</v>
      </c>
      <c r="D543" s="399">
        <v>37164</v>
      </c>
      <c r="E543" t="s">
        <v>395</v>
      </c>
      <c r="F543">
        <v>495191</v>
      </c>
      <c r="G543">
        <v>1</v>
      </c>
      <c r="H543">
        <v>2564683</v>
      </c>
      <c r="I543">
        <v>25</v>
      </c>
      <c r="J543">
        <v>25</v>
      </c>
      <c r="K543">
        <v>25</v>
      </c>
      <c r="L543">
        <v>25</v>
      </c>
      <c r="M543">
        <v>25</v>
      </c>
      <c r="N543">
        <v>25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">
      <c r="A544" s="398">
        <v>36903.647222222222</v>
      </c>
      <c r="B544" s="399">
        <v>37124</v>
      </c>
      <c r="C544" s="399">
        <v>37073</v>
      </c>
      <c r="D544" s="399">
        <v>37164</v>
      </c>
      <c r="E544" t="s">
        <v>395</v>
      </c>
      <c r="F544">
        <v>495271</v>
      </c>
      <c r="G544">
        <v>1</v>
      </c>
      <c r="H544">
        <v>2564966</v>
      </c>
      <c r="I544">
        <v>25</v>
      </c>
      <c r="J544">
        <v>25</v>
      </c>
      <c r="K544">
        <v>25</v>
      </c>
      <c r="L544">
        <v>25</v>
      </c>
      <c r="M544">
        <v>25</v>
      </c>
      <c r="N544">
        <v>25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">
      <c r="A545" s="398">
        <v>36903.647222222222</v>
      </c>
      <c r="B545" s="399">
        <v>37124</v>
      </c>
      <c r="C545" s="399">
        <v>37073</v>
      </c>
      <c r="D545" s="399">
        <v>37164</v>
      </c>
      <c r="E545" t="s">
        <v>395</v>
      </c>
      <c r="F545">
        <v>495273</v>
      </c>
      <c r="G545">
        <v>1</v>
      </c>
      <c r="H545">
        <v>2564972</v>
      </c>
      <c r="I545">
        <v>50</v>
      </c>
      <c r="J545">
        <v>50</v>
      </c>
      <c r="K545">
        <v>50</v>
      </c>
      <c r="L545">
        <v>50</v>
      </c>
      <c r="M545">
        <v>50</v>
      </c>
      <c r="N545">
        <v>50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">
      <c r="A546" s="398">
        <v>36903.455555555556</v>
      </c>
      <c r="B546" s="399">
        <v>37124</v>
      </c>
      <c r="C546" s="399">
        <v>37073</v>
      </c>
      <c r="D546" s="399">
        <v>37164</v>
      </c>
      <c r="E546" t="s">
        <v>395</v>
      </c>
      <c r="F546">
        <v>495511</v>
      </c>
      <c r="G546">
        <v>1</v>
      </c>
      <c r="H546">
        <v>2566180</v>
      </c>
      <c r="I546">
        <v>25</v>
      </c>
      <c r="J546">
        <v>25</v>
      </c>
      <c r="K546">
        <v>25</v>
      </c>
      <c r="L546">
        <v>25</v>
      </c>
      <c r="M546">
        <v>25</v>
      </c>
      <c r="N546">
        <v>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 s="398">
        <v>36594.427777777775</v>
      </c>
      <c r="B547" s="399">
        <v>37124</v>
      </c>
      <c r="C547" s="399">
        <v>37073</v>
      </c>
      <c r="D547" s="399">
        <v>37164</v>
      </c>
      <c r="E547" t="s">
        <v>395</v>
      </c>
      <c r="F547">
        <v>304370</v>
      </c>
      <c r="G547">
        <v>1</v>
      </c>
      <c r="H547">
        <v>1928236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-25</v>
      </c>
      <c r="P547">
        <v>-25</v>
      </c>
      <c r="Q547">
        <v>-25</v>
      </c>
      <c r="R547">
        <v>-25</v>
      </c>
      <c r="S547">
        <v>-25</v>
      </c>
      <c r="T547">
        <v>-25</v>
      </c>
      <c r="U547">
        <v>-25</v>
      </c>
      <c r="V547">
        <v>-25</v>
      </c>
      <c r="W547">
        <v>-25</v>
      </c>
      <c r="X547">
        <v>-25</v>
      </c>
      <c r="Y547">
        <v>-25</v>
      </c>
      <c r="Z547">
        <v>-25</v>
      </c>
      <c r="AA547">
        <v>-25</v>
      </c>
      <c r="AB547">
        <v>-25</v>
      </c>
      <c r="AC547">
        <v>-25</v>
      </c>
      <c r="AD547">
        <v>-25</v>
      </c>
      <c r="AE547">
        <v>0</v>
      </c>
      <c r="AF547">
        <v>0</v>
      </c>
    </row>
    <row r="548" spans="1:32" x14ac:dyDescent="0.2">
      <c r="A548" s="398">
        <v>36647.462500000001</v>
      </c>
      <c r="B548" s="399">
        <v>37124</v>
      </c>
      <c r="C548" s="399">
        <v>37073</v>
      </c>
      <c r="D548" s="399">
        <v>37164</v>
      </c>
      <c r="E548" t="s">
        <v>395</v>
      </c>
      <c r="F548">
        <v>330937</v>
      </c>
      <c r="G548">
        <v>1</v>
      </c>
      <c r="H548">
        <v>1989431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-100</v>
      </c>
      <c r="P548">
        <v>-100</v>
      </c>
      <c r="Q548">
        <v>-100</v>
      </c>
      <c r="R548">
        <v>-100</v>
      </c>
      <c r="S548">
        <v>-100</v>
      </c>
      <c r="T548">
        <v>-100</v>
      </c>
      <c r="U548">
        <v>-100</v>
      </c>
      <c r="V548">
        <v>-100</v>
      </c>
      <c r="W548">
        <v>-100</v>
      </c>
      <c r="X548">
        <v>-100</v>
      </c>
      <c r="Y548">
        <v>-100</v>
      </c>
      <c r="Z548">
        <v>-100</v>
      </c>
      <c r="AA548">
        <v>-100</v>
      </c>
      <c r="AB548">
        <v>-100</v>
      </c>
      <c r="AC548">
        <v>-100</v>
      </c>
      <c r="AD548">
        <v>-100</v>
      </c>
      <c r="AE548">
        <v>0</v>
      </c>
      <c r="AF548">
        <v>0</v>
      </c>
    </row>
    <row r="549" spans="1:32" x14ac:dyDescent="0.2">
      <c r="A549" s="398">
        <v>36648.518750000003</v>
      </c>
      <c r="B549" s="399">
        <v>37124</v>
      </c>
      <c r="C549" s="399">
        <v>37073</v>
      </c>
      <c r="D549" s="399">
        <v>37164</v>
      </c>
      <c r="E549" t="s">
        <v>395</v>
      </c>
      <c r="F549">
        <v>331899</v>
      </c>
      <c r="G549">
        <v>1</v>
      </c>
      <c r="H549">
        <v>1991752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-100</v>
      </c>
      <c r="P549">
        <v>-100</v>
      </c>
      <c r="Q549">
        <v>-100</v>
      </c>
      <c r="R549">
        <v>-100</v>
      </c>
      <c r="S549">
        <v>-100</v>
      </c>
      <c r="T549">
        <v>-100</v>
      </c>
      <c r="U549">
        <v>-100</v>
      </c>
      <c r="V549">
        <v>-100</v>
      </c>
      <c r="W549">
        <v>-100</v>
      </c>
      <c r="X549">
        <v>-100</v>
      </c>
      <c r="Y549">
        <v>-100</v>
      </c>
      <c r="Z549">
        <v>-100</v>
      </c>
      <c r="AA549">
        <v>-100</v>
      </c>
      <c r="AB549">
        <v>-100</v>
      </c>
      <c r="AC549">
        <v>-100</v>
      </c>
      <c r="AD549">
        <v>-100</v>
      </c>
      <c r="AE549">
        <v>0</v>
      </c>
      <c r="AF549">
        <v>0</v>
      </c>
    </row>
    <row r="550" spans="1:32" x14ac:dyDescent="0.2">
      <c r="A550" s="398">
        <v>36648.519444444442</v>
      </c>
      <c r="B550" s="399">
        <v>37124</v>
      </c>
      <c r="C550" s="399">
        <v>37073</v>
      </c>
      <c r="D550" s="399">
        <v>37164</v>
      </c>
      <c r="E550" t="s">
        <v>395</v>
      </c>
      <c r="F550">
        <v>331900</v>
      </c>
      <c r="G550">
        <v>1</v>
      </c>
      <c r="H550">
        <v>1991753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-75</v>
      </c>
      <c r="P550">
        <v>-75</v>
      </c>
      <c r="Q550">
        <v>-75</v>
      </c>
      <c r="R550">
        <v>-75</v>
      </c>
      <c r="S550">
        <v>-75</v>
      </c>
      <c r="T550">
        <v>-75</v>
      </c>
      <c r="U550">
        <v>-75</v>
      </c>
      <c r="V550">
        <v>-75</v>
      </c>
      <c r="W550">
        <v>-75</v>
      </c>
      <c r="X550">
        <v>-75</v>
      </c>
      <c r="Y550">
        <v>-75</v>
      </c>
      <c r="Z550">
        <v>-75</v>
      </c>
      <c r="AA550">
        <v>-75</v>
      </c>
      <c r="AB550">
        <v>-75</v>
      </c>
      <c r="AC550">
        <v>-75</v>
      </c>
      <c r="AD550">
        <v>-75</v>
      </c>
      <c r="AE550">
        <v>0</v>
      </c>
      <c r="AF550">
        <v>0</v>
      </c>
    </row>
    <row r="551" spans="1:32" x14ac:dyDescent="0.2">
      <c r="A551" s="398">
        <v>36656.597916666666</v>
      </c>
      <c r="B551" s="399">
        <v>37124</v>
      </c>
      <c r="C551" s="399">
        <v>37073</v>
      </c>
      <c r="D551" s="399">
        <v>37164</v>
      </c>
      <c r="E551" t="s">
        <v>395</v>
      </c>
      <c r="F551" s="9">
        <v>336837</v>
      </c>
      <c r="G551">
        <v>1</v>
      </c>
      <c r="H551">
        <v>2002852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25</v>
      </c>
      <c r="P551">
        <v>25</v>
      </c>
      <c r="Q551">
        <v>25</v>
      </c>
      <c r="R551">
        <v>25</v>
      </c>
      <c r="S551">
        <v>25</v>
      </c>
      <c r="T551">
        <v>25</v>
      </c>
      <c r="U551">
        <v>25</v>
      </c>
      <c r="V551">
        <v>25</v>
      </c>
      <c r="W551">
        <v>25</v>
      </c>
      <c r="X551">
        <v>25</v>
      </c>
      <c r="Y551">
        <v>25</v>
      </c>
      <c r="Z551">
        <v>25</v>
      </c>
      <c r="AA551">
        <v>25</v>
      </c>
      <c r="AB551">
        <v>25</v>
      </c>
      <c r="AC551">
        <v>25</v>
      </c>
      <c r="AD551">
        <v>25</v>
      </c>
      <c r="AE551">
        <v>0</v>
      </c>
      <c r="AF551">
        <v>0</v>
      </c>
    </row>
    <row r="552" spans="1:32" x14ac:dyDescent="0.2">
      <c r="A552" s="398">
        <v>36656.404166666667</v>
      </c>
      <c r="B552" s="399">
        <v>37124</v>
      </c>
      <c r="C552" s="399">
        <v>37073</v>
      </c>
      <c r="D552" s="399">
        <v>37164</v>
      </c>
      <c r="E552" t="s">
        <v>395</v>
      </c>
      <c r="F552" s="9">
        <v>336922</v>
      </c>
      <c r="G552">
        <v>1</v>
      </c>
      <c r="H552">
        <v>2002993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25</v>
      </c>
      <c r="P552">
        <v>25</v>
      </c>
      <c r="Q552">
        <v>25</v>
      </c>
      <c r="R552">
        <v>25</v>
      </c>
      <c r="S552">
        <v>25</v>
      </c>
      <c r="T552">
        <v>25</v>
      </c>
      <c r="U552">
        <v>25</v>
      </c>
      <c r="V552">
        <v>25</v>
      </c>
      <c r="W552">
        <v>25</v>
      </c>
      <c r="X552">
        <v>25</v>
      </c>
      <c r="Y552">
        <v>25</v>
      </c>
      <c r="Z552">
        <v>25</v>
      </c>
      <c r="AA552">
        <v>25</v>
      </c>
      <c r="AB552">
        <v>25</v>
      </c>
      <c r="AC552">
        <v>25</v>
      </c>
      <c r="AD552">
        <v>25</v>
      </c>
      <c r="AE552">
        <v>0</v>
      </c>
      <c r="AF552">
        <v>0</v>
      </c>
    </row>
    <row r="553" spans="1:32" x14ac:dyDescent="0.2">
      <c r="A553" s="398">
        <v>36922.662499999999</v>
      </c>
      <c r="B553" s="399">
        <v>37124</v>
      </c>
      <c r="C553" s="399">
        <v>37073</v>
      </c>
      <c r="D553" s="399">
        <v>37164</v>
      </c>
      <c r="E553" t="s">
        <v>395</v>
      </c>
      <c r="F553">
        <v>455178</v>
      </c>
      <c r="G553">
        <v>1</v>
      </c>
      <c r="H553">
        <v>2411564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50</v>
      </c>
      <c r="P553">
        <v>50</v>
      </c>
      <c r="Q553">
        <v>50</v>
      </c>
      <c r="R553">
        <v>50</v>
      </c>
      <c r="S553">
        <v>50</v>
      </c>
      <c r="T553">
        <v>50</v>
      </c>
      <c r="U553">
        <v>50</v>
      </c>
      <c r="V553">
        <v>50</v>
      </c>
      <c r="W553">
        <v>50</v>
      </c>
      <c r="X553">
        <v>50</v>
      </c>
      <c r="Y553">
        <v>50</v>
      </c>
      <c r="Z553">
        <v>50</v>
      </c>
      <c r="AA553">
        <v>50</v>
      </c>
      <c r="AB553">
        <v>50</v>
      </c>
      <c r="AC553">
        <v>50</v>
      </c>
      <c r="AD553">
        <v>50</v>
      </c>
      <c r="AE553">
        <v>0</v>
      </c>
      <c r="AF553">
        <v>0</v>
      </c>
    </row>
    <row r="554" spans="1:32" x14ac:dyDescent="0.2">
      <c r="A554" s="398">
        <v>36846.380555555559</v>
      </c>
      <c r="B554" s="399">
        <v>37124</v>
      </c>
      <c r="C554" s="399">
        <v>37073</v>
      </c>
      <c r="D554" s="399">
        <v>37164</v>
      </c>
      <c r="E554" t="s">
        <v>395</v>
      </c>
      <c r="F554">
        <v>457397</v>
      </c>
      <c r="G554">
        <v>1</v>
      </c>
      <c r="H554">
        <v>2419688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50</v>
      </c>
      <c r="P554">
        <v>50</v>
      </c>
      <c r="Q554">
        <v>50</v>
      </c>
      <c r="R554">
        <v>50</v>
      </c>
      <c r="S554">
        <v>50</v>
      </c>
      <c r="T554">
        <v>50</v>
      </c>
      <c r="U554">
        <v>50</v>
      </c>
      <c r="V554">
        <v>50</v>
      </c>
      <c r="W554">
        <v>50</v>
      </c>
      <c r="X554">
        <v>50</v>
      </c>
      <c r="Y554">
        <v>50</v>
      </c>
      <c r="Z554">
        <v>50</v>
      </c>
      <c r="AA554">
        <v>50</v>
      </c>
      <c r="AB554">
        <v>50</v>
      </c>
      <c r="AC554">
        <v>50</v>
      </c>
      <c r="AD554">
        <v>50</v>
      </c>
      <c r="AE554">
        <v>0</v>
      </c>
      <c r="AF554">
        <v>0</v>
      </c>
    </row>
    <row r="555" spans="1:32" x14ac:dyDescent="0.2">
      <c r="A555" s="398">
        <v>36847.665277777778</v>
      </c>
      <c r="B555" s="399">
        <v>37124</v>
      </c>
      <c r="C555" s="399">
        <v>37073</v>
      </c>
      <c r="D555" s="399">
        <v>37164</v>
      </c>
      <c r="E555" t="s">
        <v>395</v>
      </c>
      <c r="F555">
        <v>460975</v>
      </c>
      <c r="G555">
        <v>1</v>
      </c>
      <c r="H555">
        <v>2433687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50</v>
      </c>
      <c r="P555">
        <v>50</v>
      </c>
      <c r="Q555">
        <v>50</v>
      </c>
      <c r="R555">
        <v>50</v>
      </c>
      <c r="S555">
        <v>50</v>
      </c>
      <c r="T555">
        <v>50</v>
      </c>
      <c r="U555">
        <v>50</v>
      </c>
      <c r="V555">
        <v>50</v>
      </c>
      <c r="W555">
        <v>50</v>
      </c>
      <c r="X555">
        <v>50</v>
      </c>
      <c r="Y555">
        <v>50</v>
      </c>
      <c r="Z555">
        <v>50</v>
      </c>
      <c r="AA555">
        <v>50</v>
      </c>
      <c r="AB555">
        <v>50</v>
      </c>
      <c r="AC555">
        <v>50</v>
      </c>
      <c r="AD555">
        <v>50</v>
      </c>
      <c r="AE555">
        <v>0</v>
      </c>
      <c r="AF555">
        <v>0</v>
      </c>
    </row>
    <row r="556" spans="1:32" x14ac:dyDescent="0.2">
      <c r="A556" s="398">
        <v>36847.440972222219</v>
      </c>
      <c r="B556" s="399">
        <v>37124</v>
      </c>
      <c r="C556" s="399">
        <v>37073</v>
      </c>
      <c r="D556" s="399">
        <v>37164</v>
      </c>
      <c r="E556" t="s">
        <v>395</v>
      </c>
      <c r="F556">
        <v>460984</v>
      </c>
      <c r="G556">
        <v>1</v>
      </c>
      <c r="H556">
        <v>2433701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50</v>
      </c>
      <c r="P556">
        <v>50</v>
      </c>
      <c r="Q556">
        <v>50</v>
      </c>
      <c r="R556">
        <v>50</v>
      </c>
      <c r="S556">
        <v>50</v>
      </c>
      <c r="T556">
        <v>50</v>
      </c>
      <c r="U556">
        <v>50</v>
      </c>
      <c r="V556">
        <v>50</v>
      </c>
      <c r="W556">
        <v>50</v>
      </c>
      <c r="X556">
        <v>50</v>
      </c>
      <c r="Y556">
        <v>50</v>
      </c>
      <c r="Z556">
        <v>50</v>
      </c>
      <c r="AA556">
        <v>50</v>
      </c>
      <c r="AB556">
        <v>50</v>
      </c>
      <c r="AC556">
        <v>50</v>
      </c>
      <c r="AD556">
        <v>50</v>
      </c>
      <c r="AE556">
        <v>0</v>
      </c>
      <c r="AF556">
        <v>0</v>
      </c>
    </row>
    <row r="557" spans="1:32" x14ac:dyDescent="0.2">
      <c r="A557" s="398">
        <v>36851.561111111114</v>
      </c>
      <c r="B557" s="399">
        <v>37124</v>
      </c>
      <c r="C557" s="399">
        <v>37073</v>
      </c>
      <c r="D557" s="399">
        <v>37164</v>
      </c>
      <c r="E557" t="s">
        <v>395</v>
      </c>
      <c r="F557">
        <v>463217</v>
      </c>
      <c r="G557">
        <v>1</v>
      </c>
      <c r="H557">
        <v>2444709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50</v>
      </c>
      <c r="P557">
        <v>50</v>
      </c>
      <c r="Q557">
        <v>50</v>
      </c>
      <c r="R557">
        <v>50</v>
      </c>
      <c r="S557">
        <v>50</v>
      </c>
      <c r="T557">
        <v>50</v>
      </c>
      <c r="U557">
        <v>50</v>
      </c>
      <c r="V557">
        <v>50</v>
      </c>
      <c r="W557">
        <v>50</v>
      </c>
      <c r="X557">
        <v>50</v>
      </c>
      <c r="Y557">
        <v>50</v>
      </c>
      <c r="Z557">
        <v>50</v>
      </c>
      <c r="AA557">
        <v>50</v>
      </c>
      <c r="AB557">
        <v>50</v>
      </c>
      <c r="AC557">
        <v>50</v>
      </c>
      <c r="AD557">
        <v>50</v>
      </c>
      <c r="AE557">
        <v>0</v>
      </c>
      <c r="AF557">
        <v>0</v>
      </c>
    </row>
    <row r="558" spans="1:32" x14ac:dyDescent="0.2">
      <c r="A558" s="398">
        <v>36879.446527777778</v>
      </c>
      <c r="B558" s="399">
        <v>37124</v>
      </c>
      <c r="C558" s="399">
        <v>37073</v>
      </c>
      <c r="D558" s="399">
        <v>37164</v>
      </c>
      <c r="E558" t="s">
        <v>395</v>
      </c>
      <c r="F558">
        <v>481795</v>
      </c>
      <c r="G558">
        <v>1</v>
      </c>
      <c r="H558">
        <v>2511823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25</v>
      </c>
      <c r="P558">
        <v>25</v>
      </c>
      <c r="Q558">
        <v>25</v>
      </c>
      <c r="R558">
        <v>25</v>
      </c>
      <c r="S558">
        <v>25</v>
      </c>
      <c r="T558">
        <v>25</v>
      </c>
      <c r="U558">
        <v>25</v>
      </c>
      <c r="V558">
        <v>25</v>
      </c>
      <c r="W558">
        <v>25</v>
      </c>
      <c r="X558">
        <v>25</v>
      </c>
      <c r="Y558">
        <v>25</v>
      </c>
      <c r="Z558">
        <v>25</v>
      </c>
      <c r="AA558">
        <v>25</v>
      </c>
      <c r="AB558">
        <v>25</v>
      </c>
      <c r="AC558">
        <v>25</v>
      </c>
      <c r="AD558">
        <v>25</v>
      </c>
      <c r="AE558">
        <v>0</v>
      </c>
      <c r="AF558">
        <v>0</v>
      </c>
    </row>
    <row r="559" spans="1:32" x14ac:dyDescent="0.2">
      <c r="A559" s="398">
        <v>36936.552083333336</v>
      </c>
      <c r="B559" s="399">
        <v>37124</v>
      </c>
      <c r="C559" s="399">
        <v>37073</v>
      </c>
      <c r="D559" s="399">
        <v>37164</v>
      </c>
      <c r="E559" t="s">
        <v>395</v>
      </c>
      <c r="F559">
        <v>518959</v>
      </c>
      <c r="G559">
        <v>1</v>
      </c>
      <c r="H559">
        <v>2690276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25</v>
      </c>
      <c r="P559">
        <v>25</v>
      </c>
      <c r="Q559">
        <v>25</v>
      </c>
      <c r="R559">
        <v>25</v>
      </c>
      <c r="S559">
        <v>25</v>
      </c>
      <c r="T559">
        <v>25</v>
      </c>
      <c r="U559">
        <v>25</v>
      </c>
      <c r="V559">
        <v>25</v>
      </c>
      <c r="W559">
        <v>25</v>
      </c>
      <c r="X559">
        <v>25</v>
      </c>
      <c r="Y559">
        <v>25</v>
      </c>
      <c r="Z559">
        <v>25</v>
      </c>
      <c r="AA559">
        <v>25</v>
      </c>
      <c r="AB559">
        <v>25</v>
      </c>
      <c r="AC559">
        <v>25</v>
      </c>
      <c r="AD559">
        <v>25</v>
      </c>
      <c r="AE559">
        <v>0</v>
      </c>
      <c r="AF559">
        <v>0</v>
      </c>
    </row>
    <row r="560" spans="1:32" x14ac:dyDescent="0.2">
      <c r="A560" s="398">
        <v>36937.395833333336</v>
      </c>
      <c r="B560" s="399">
        <v>37124</v>
      </c>
      <c r="C560" s="399">
        <v>37073</v>
      </c>
      <c r="D560" s="399">
        <v>37164</v>
      </c>
      <c r="E560" t="s">
        <v>395</v>
      </c>
      <c r="F560">
        <v>523087</v>
      </c>
      <c r="G560">
        <v>1</v>
      </c>
      <c r="H560">
        <v>2701274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25</v>
      </c>
      <c r="P560">
        <v>25</v>
      </c>
      <c r="Q560">
        <v>25</v>
      </c>
      <c r="R560">
        <v>25</v>
      </c>
      <c r="S560">
        <v>25</v>
      </c>
      <c r="T560">
        <v>25</v>
      </c>
      <c r="U560">
        <v>25</v>
      </c>
      <c r="V560">
        <v>25</v>
      </c>
      <c r="W560">
        <v>25</v>
      </c>
      <c r="X560">
        <v>25</v>
      </c>
      <c r="Y560">
        <v>25</v>
      </c>
      <c r="Z560">
        <v>25</v>
      </c>
      <c r="AA560">
        <v>25</v>
      </c>
      <c r="AB560">
        <v>25</v>
      </c>
      <c r="AC560">
        <v>25</v>
      </c>
      <c r="AD560">
        <v>25</v>
      </c>
      <c r="AE560">
        <v>0</v>
      </c>
      <c r="AF560">
        <v>0</v>
      </c>
    </row>
    <row r="561" spans="1:32" x14ac:dyDescent="0.2">
      <c r="A561" s="398">
        <v>36942.584722222222</v>
      </c>
      <c r="B561" s="399">
        <v>37124</v>
      </c>
      <c r="C561" s="399">
        <v>37073</v>
      </c>
      <c r="D561" s="399">
        <v>37164</v>
      </c>
      <c r="E561" t="s">
        <v>395</v>
      </c>
      <c r="F561">
        <v>523305</v>
      </c>
      <c r="G561">
        <v>1</v>
      </c>
      <c r="H561">
        <v>2702175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25</v>
      </c>
      <c r="P561">
        <v>25</v>
      </c>
      <c r="Q561">
        <v>25</v>
      </c>
      <c r="R561">
        <v>25</v>
      </c>
      <c r="S561">
        <v>25</v>
      </c>
      <c r="T561">
        <v>25</v>
      </c>
      <c r="U561">
        <v>25</v>
      </c>
      <c r="V561">
        <v>25</v>
      </c>
      <c r="W561">
        <v>25</v>
      </c>
      <c r="X561">
        <v>25</v>
      </c>
      <c r="Y561">
        <v>25</v>
      </c>
      <c r="Z561">
        <v>25</v>
      </c>
      <c r="AA561">
        <v>25</v>
      </c>
      <c r="AB561">
        <v>25</v>
      </c>
      <c r="AC561">
        <v>25</v>
      </c>
      <c r="AD561">
        <v>25</v>
      </c>
      <c r="AE561">
        <v>0</v>
      </c>
      <c r="AF561">
        <v>0</v>
      </c>
    </row>
    <row r="562" spans="1:32" x14ac:dyDescent="0.2">
      <c r="A562" s="398">
        <v>36321.70208333333</v>
      </c>
      <c r="B562" s="399">
        <v>37124</v>
      </c>
      <c r="C562" s="399">
        <v>36983</v>
      </c>
      <c r="D562" s="399">
        <v>37191</v>
      </c>
      <c r="E562" t="s">
        <v>395</v>
      </c>
      <c r="F562">
        <v>215108</v>
      </c>
      <c r="G562">
        <v>1</v>
      </c>
      <c r="H562">
        <v>676685</v>
      </c>
      <c r="I562">
        <v>-25</v>
      </c>
      <c r="J562">
        <v>-25</v>
      </c>
      <c r="K562">
        <v>-25</v>
      </c>
      <c r="L562">
        <v>-25</v>
      </c>
      <c r="M562">
        <v>-25</v>
      </c>
      <c r="N562">
        <v>-25</v>
      </c>
      <c r="O562">
        <v>-25</v>
      </c>
      <c r="P562">
        <v>-25</v>
      </c>
      <c r="Q562">
        <v>-25</v>
      </c>
      <c r="R562">
        <v>-25</v>
      </c>
      <c r="S562">
        <v>-25</v>
      </c>
      <c r="T562">
        <v>-25</v>
      </c>
      <c r="U562">
        <v>-25</v>
      </c>
      <c r="V562">
        <v>-25</v>
      </c>
      <c r="W562">
        <v>-25</v>
      </c>
      <c r="X562">
        <v>-25</v>
      </c>
      <c r="Y562">
        <v>-25</v>
      </c>
      <c r="Z562">
        <v>-25</v>
      </c>
      <c r="AA562">
        <v>-25</v>
      </c>
      <c r="AB562">
        <v>-25</v>
      </c>
      <c r="AC562">
        <v>-25</v>
      </c>
      <c r="AD562">
        <v>-25</v>
      </c>
      <c r="AE562">
        <v>-25</v>
      </c>
      <c r="AF562">
        <v>-25</v>
      </c>
    </row>
    <row r="563" spans="1:32" x14ac:dyDescent="0.2">
      <c r="A563" s="398">
        <v>36349.685416666667</v>
      </c>
      <c r="B563" s="399">
        <v>37124</v>
      </c>
      <c r="C563" s="399">
        <v>36983</v>
      </c>
      <c r="D563" s="399">
        <v>37191</v>
      </c>
      <c r="E563" t="s">
        <v>395</v>
      </c>
      <c r="F563">
        <v>223957</v>
      </c>
      <c r="G563">
        <v>1</v>
      </c>
      <c r="H563">
        <v>702315</v>
      </c>
      <c r="I563">
        <v>-25</v>
      </c>
      <c r="J563">
        <v>-25</v>
      </c>
      <c r="K563">
        <v>-25</v>
      </c>
      <c r="L563">
        <v>-25</v>
      </c>
      <c r="M563">
        <v>-25</v>
      </c>
      <c r="N563">
        <v>-25</v>
      </c>
      <c r="O563">
        <v>-25</v>
      </c>
      <c r="P563">
        <v>-25</v>
      </c>
      <c r="Q563">
        <v>-25</v>
      </c>
      <c r="R563">
        <v>-25</v>
      </c>
      <c r="S563">
        <v>-25</v>
      </c>
      <c r="T563">
        <v>-25</v>
      </c>
      <c r="U563">
        <v>-25</v>
      </c>
      <c r="V563">
        <v>-25</v>
      </c>
      <c r="W563">
        <v>-25</v>
      </c>
      <c r="X563">
        <v>-25</v>
      </c>
      <c r="Y563">
        <v>-25</v>
      </c>
      <c r="Z563">
        <v>-25</v>
      </c>
      <c r="AA563">
        <v>-25</v>
      </c>
      <c r="AB563">
        <v>-25</v>
      </c>
      <c r="AC563">
        <v>-25</v>
      </c>
      <c r="AD563">
        <v>-25</v>
      </c>
      <c r="AE563">
        <v>-25</v>
      </c>
      <c r="AF563">
        <v>-25</v>
      </c>
    </row>
    <row r="564" spans="1:32" x14ac:dyDescent="0.2">
      <c r="A564" s="398">
        <v>36511.711805555555</v>
      </c>
      <c r="B564" s="399">
        <v>37124</v>
      </c>
      <c r="C564" s="399">
        <v>36983</v>
      </c>
      <c r="D564" s="399">
        <v>37191</v>
      </c>
      <c r="E564" t="s">
        <v>395</v>
      </c>
      <c r="F564">
        <v>270863</v>
      </c>
      <c r="G564">
        <v>1</v>
      </c>
      <c r="H564">
        <v>966680</v>
      </c>
      <c r="I564">
        <v>25</v>
      </c>
      <c r="J564">
        <v>25</v>
      </c>
      <c r="K564">
        <v>25</v>
      </c>
      <c r="L564">
        <v>25</v>
      </c>
      <c r="M564">
        <v>25</v>
      </c>
      <c r="N564">
        <v>25</v>
      </c>
      <c r="O564">
        <v>25</v>
      </c>
      <c r="P564">
        <v>25</v>
      </c>
      <c r="Q564">
        <v>25</v>
      </c>
      <c r="R564">
        <v>25</v>
      </c>
      <c r="S564">
        <v>25</v>
      </c>
      <c r="T564">
        <v>25</v>
      </c>
      <c r="U564">
        <v>25</v>
      </c>
      <c r="V564">
        <v>25</v>
      </c>
      <c r="W564">
        <v>25</v>
      </c>
      <c r="X564">
        <v>25</v>
      </c>
      <c r="Y564">
        <v>25</v>
      </c>
      <c r="Z564">
        <v>25</v>
      </c>
      <c r="AA564">
        <v>25</v>
      </c>
      <c r="AB564">
        <v>25</v>
      </c>
      <c r="AC564">
        <v>25</v>
      </c>
      <c r="AD564">
        <v>25</v>
      </c>
      <c r="AE564">
        <v>25</v>
      </c>
      <c r="AF564">
        <v>25</v>
      </c>
    </row>
    <row r="565" spans="1:32" x14ac:dyDescent="0.2">
      <c r="A565" s="398">
        <v>36329.584027777775</v>
      </c>
      <c r="B565" s="399">
        <v>37124</v>
      </c>
      <c r="C565" s="399">
        <v>36983</v>
      </c>
      <c r="D565" s="399">
        <v>37191</v>
      </c>
      <c r="E565" t="s">
        <v>395</v>
      </c>
      <c r="F565">
        <v>216958</v>
      </c>
      <c r="G565">
        <v>1</v>
      </c>
      <c r="H565">
        <v>682043</v>
      </c>
      <c r="I565">
        <v>-50</v>
      </c>
      <c r="J565">
        <v>-50</v>
      </c>
      <c r="K565">
        <v>-50</v>
      </c>
      <c r="L565">
        <v>-50</v>
      </c>
      <c r="M565">
        <v>-50</v>
      </c>
      <c r="N565">
        <v>-50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 s="398">
        <v>36336.558333333334</v>
      </c>
      <c r="B566" s="399">
        <v>37124</v>
      </c>
      <c r="C566" s="399">
        <v>36983</v>
      </c>
      <c r="D566" s="399">
        <v>37191</v>
      </c>
      <c r="E566" t="s">
        <v>395</v>
      </c>
      <c r="F566">
        <v>219581</v>
      </c>
      <c r="G566">
        <v>2</v>
      </c>
      <c r="H566">
        <v>689145</v>
      </c>
      <c r="I566">
        <v>-100</v>
      </c>
      <c r="J566">
        <v>-100</v>
      </c>
      <c r="K566">
        <v>-100</v>
      </c>
      <c r="L566">
        <v>-100</v>
      </c>
      <c r="M566">
        <v>-100</v>
      </c>
      <c r="N566">
        <v>-100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 s="398">
        <v>36717.556944444441</v>
      </c>
      <c r="B567" s="399">
        <v>37124</v>
      </c>
      <c r="C567" s="399">
        <v>36983</v>
      </c>
      <c r="D567" s="399">
        <v>37191</v>
      </c>
      <c r="E567" t="s">
        <v>395</v>
      </c>
      <c r="F567">
        <v>370383</v>
      </c>
      <c r="G567">
        <v>1</v>
      </c>
      <c r="H567">
        <v>2136899</v>
      </c>
      <c r="I567">
        <v>-25</v>
      </c>
      <c r="J567">
        <v>-25</v>
      </c>
      <c r="K567">
        <v>-25</v>
      </c>
      <c r="L567">
        <v>-25</v>
      </c>
      <c r="M567">
        <v>-25</v>
      </c>
      <c r="N567">
        <v>-25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 s="398">
        <v>36717.556944444441</v>
      </c>
      <c r="B568" s="399">
        <v>37124</v>
      </c>
      <c r="C568" s="399">
        <v>36983</v>
      </c>
      <c r="D568" s="399">
        <v>37191</v>
      </c>
      <c r="E568" t="s">
        <v>395</v>
      </c>
      <c r="F568">
        <v>370402</v>
      </c>
      <c r="G568">
        <v>1</v>
      </c>
      <c r="H568">
        <v>2136941</v>
      </c>
      <c r="I568">
        <v>25</v>
      </c>
      <c r="J568">
        <v>25</v>
      </c>
      <c r="K568">
        <v>25</v>
      </c>
      <c r="L568">
        <v>25</v>
      </c>
      <c r="M568">
        <v>25</v>
      </c>
      <c r="N568">
        <v>25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">
      <c r="A569" s="398">
        <v>37116.695138888892</v>
      </c>
      <c r="B569" s="399">
        <v>37124</v>
      </c>
      <c r="C569" s="399">
        <v>37114</v>
      </c>
      <c r="D569" s="399">
        <v>37191</v>
      </c>
      <c r="E569" t="s">
        <v>420</v>
      </c>
      <c r="F569">
        <v>385852</v>
      </c>
      <c r="G569">
        <v>3</v>
      </c>
      <c r="H569">
        <v>3767892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 s="398">
        <v>37116.692361111112</v>
      </c>
      <c r="B570" s="399">
        <v>37124</v>
      </c>
      <c r="C570" s="399">
        <v>37114</v>
      </c>
      <c r="D570" s="399">
        <v>37191</v>
      </c>
      <c r="E570" t="s">
        <v>420</v>
      </c>
      <c r="F570">
        <v>385852</v>
      </c>
      <c r="G570">
        <v>2</v>
      </c>
      <c r="H570">
        <v>3767879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0</v>
      </c>
      <c r="AF570">
        <v>0</v>
      </c>
    </row>
    <row r="571" spans="1:32" x14ac:dyDescent="0.2">
      <c r="A571" s="398">
        <v>37116.695138888892</v>
      </c>
      <c r="B571" s="399">
        <v>37124</v>
      </c>
      <c r="C571" s="399">
        <v>37114</v>
      </c>
      <c r="D571" s="399">
        <v>37191</v>
      </c>
      <c r="E571" t="s">
        <v>420</v>
      </c>
      <c r="F571">
        <v>385852</v>
      </c>
      <c r="G571">
        <v>3</v>
      </c>
      <c r="H571">
        <v>3767893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-1</v>
      </c>
      <c r="AF571">
        <v>-1</v>
      </c>
    </row>
    <row r="572" spans="1:32" x14ac:dyDescent="0.2">
      <c r="A572" s="398">
        <v>36951.590277777781</v>
      </c>
      <c r="B572" s="399">
        <v>37124</v>
      </c>
      <c r="C572" s="399">
        <v>36983</v>
      </c>
      <c r="D572" s="399">
        <v>37191</v>
      </c>
      <c r="E572" t="s">
        <v>420</v>
      </c>
      <c r="F572">
        <v>385852</v>
      </c>
      <c r="G572">
        <v>1</v>
      </c>
      <c r="H572">
        <v>2184726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s="398">
        <v>36972.568055555559</v>
      </c>
      <c r="B573" s="399">
        <v>37124</v>
      </c>
      <c r="C573" s="399">
        <v>37073</v>
      </c>
      <c r="D573" s="399">
        <v>37164</v>
      </c>
      <c r="E573" t="s">
        <v>396</v>
      </c>
      <c r="F573">
        <v>495272</v>
      </c>
      <c r="G573">
        <v>1</v>
      </c>
      <c r="H573">
        <v>2564970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-25</v>
      </c>
      <c r="AF573">
        <v>-25</v>
      </c>
    </row>
    <row r="574" spans="1:32" x14ac:dyDescent="0.2">
      <c r="A574" s="398">
        <v>37048.352777777778</v>
      </c>
      <c r="B574" s="399">
        <v>37124</v>
      </c>
      <c r="C574" s="399">
        <v>37104</v>
      </c>
      <c r="D574" s="399">
        <v>37134</v>
      </c>
      <c r="E574" t="s">
        <v>396</v>
      </c>
      <c r="F574">
        <v>634499</v>
      </c>
      <c r="G574">
        <v>1</v>
      </c>
      <c r="H574">
        <v>3432465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25</v>
      </c>
      <c r="P574">
        <v>25</v>
      </c>
      <c r="Q574">
        <v>25</v>
      </c>
      <c r="R574">
        <v>25</v>
      </c>
      <c r="S574">
        <v>25</v>
      </c>
      <c r="T574">
        <v>25</v>
      </c>
      <c r="U574">
        <v>25</v>
      </c>
      <c r="V574">
        <v>25</v>
      </c>
      <c r="W574">
        <v>25</v>
      </c>
      <c r="X574">
        <v>25</v>
      </c>
      <c r="Y574">
        <v>25</v>
      </c>
      <c r="Z574">
        <v>25</v>
      </c>
      <c r="AA574">
        <v>25</v>
      </c>
      <c r="AB574">
        <v>25</v>
      </c>
      <c r="AC574">
        <v>25</v>
      </c>
      <c r="AD574">
        <v>25</v>
      </c>
      <c r="AE574">
        <v>0</v>
      </c>
      <c r="AF574">
        <v>0</v>
      </c>
    </row>
    <row r="575" spans="1:32" x14ac:dyDescent="0.2">
      <c r="A575" s="398">
        <v>37054.40625</v>
      </c>
      <c r="B575" s="399">
        <v>37124</v>
      </c>
      <c r="C575" s="399">
        <v>37104</v>
      </c>
      <c r="D575" s="399">
        <v>37134</v>
      </c>
      <c r="E575" t="s">
        <v>396</v>
      </c>
      <c r="F575">
        <v>643594</v>
      </c>
      <c r="G575">
        <v>1</v>
      </c>
      <c r="H575">
        <v>3452301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-25</v>
      </c>
      <c r="P575">
        <v>-25</v>
      </c>
      <c r="Q575">
        <v>-25</v>
      </c>
      <c r="R575">
        <v>-25</v>
      </c>
      <c r="S575">
        <v>-25</v>
      </c>
      <c r="T575">
        <v>-25</v>
      </c>
      <c r="U575">
        <v>-25</v>
      </c>
      <c r="V575">
        <v>-25</v>
      </c>
      <c r="W575">
        <v>-25</v>
      </c>
      <c r="X575">
        <v>-25</v>
      </c>
      <c r="Y575">
        <v>-25</v>
      </c>
      <c r="Z575">
        <v>-25</v>
      </c>
      <c r="AA575">
        <v>-25</v>
      </c>
      <c r="AB575">
        <v>-25</v>
      </c>
      <c r="AC575">
        <v>-25</v>
      </c>
      <c r="AD575">
        <v>-25</v>
      </c>
      <c r="AE575">
        <v>0</v>
      </c>
      <c r="AF575">
        <v>0</v>
      </c>
    </row>
    <row r="576" spans="1:32" x14ac:dyDescent="0.2">
      <c r="A576" s="398">
        <v>37054.441666666666</v>
      </c>
      <c r="B576" s="399">
        <v>37124</v>
      </c>
      <c r="C576" s="399">
        <v>37104</v>
      </c>
      <c r="D576" s="399">
        <v>37134</v>
      </c>
      <c r="E576" t="s">
        <v>396</v>
      </c>
      <c r="F576">
        <v>643808</v>
      </c>
      <c r="G576">
        <v>1</v>
      </c>
      <c r="H576">
        <v>3452662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-25</v>
      </c>
      <c r="P576">
        <v>-25</v>
      </c>
      <c r="Q576">
        <v>-25</v>
      </c>
      <c r="R576">
        <v>-25</v>
      </c>
      <c r="S576">
        <v>-25</v>
      </c>
      <c r="T576">
        <v>-25</v>
      </c>
      <c r="U576">
        <v>-25</v>
      </c>
      <c r="V576">
        <v>-25</v>
      </c>
      <c r="W576">
        <v>-25</v>
      </c>
      <c r="X576">
        <v>-25</v>
      </c>
      <c r="Y576">
        <v>-25</v>
      </c>
      <c r="Z576">
        <v>-25</v>
      </c>
      <c r="AA576">
        <v>-25</v>
      </c>
      <c r="AB576">
        <v>-25</v>
      </c>
      <c r="AC576">
        <v>-25</v>
      </c>
      <c r="AD576">
        <v>-25</v>
      </c>
      <c r="AE576">
        <v>0</v>
      </c>
      <c r="AF576">
        <v>0</v>
      </c>
    </row>
    <row r="577" spans="1:32" x14ac:dyDescent="0.2">
      <c r="A577" s="398">
        <v>36972.568055555559</v>
      </c>
      <c r="B577" s="399">
        <v>37124</v>
      </c>
      <c r="C577" s="399">
        <v>36983</v>
      </c>
      <c r="D577" s="399">
        <v>37191</v>
      </c>
      <c r="E577" t="s">
        <v>396</v>
      </c>
      <c r="F577">
        <v>399686</v>
      </c>
      <c r="G577">
        <v>1</v>
      </c>
      <c r="H577">
        <v>2227174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-50</v>
      </c>
      <c r="AF577">
        <v>-50</v>
      </c>
    </row>
    <row r="578" spans="1:32" x14ac:dyDescent="0.2">
      <c r="A578" s="398">
        <v>36972.568055555559</v>
      </c>
      <c r="B578" s="399">
        <v>37124</v>
      </c>
      <c r="C578" s="399">
        <v>37073</v>
      </c>
      <c r="D578" s="399">
        <v>37164</v>
      </c>
      <c r="E578" t="s">
        <v>396</v>
      </c>
      <c r="F578">
        <v>495272</v>
      </c>
      <c r="G578">
        <v>1</v>
      </c>
      <c r="H578">
        <v>2564969</v>
      </c>
      <c r="I578">
        <v>-25</v>
      </c>
      <c r="J578">
        <v>-25</v>
      </c>
      <c r="K578">
        <v>-25</v>
      </c>
      <c r="L578">
        <v>-25</v>
      </c>
      <c r="M578">
        <v>-25</v>
      </c>
      <c r="N578">
        <v>-25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 s="398">
        <v>36972.567361111112</v>
      </c>
      <c r="B579" s="399">
        <v>37124</v>
      </c>
      <c r="C579" s="399">
        <v>37073</v>
      </c>
      <c r="D579" s="399">
        <v>37164</v>
      </c>
      <c r="E579" t="s">
        <v>396</v>
      </c>
      <c r="F579">
        <v>535787</v>
      </c>
      <c r="G579">
        <v>1</v>
      </c>
      <c r="H579">
        <v>2739664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25</v>
      </c>
      <c r="P579">
        <v>25</v>
      </c>
      <c r="Q579">
        <v>25</v>
      </c>
      <c r="R579">
        <v>25</v>
      </c>
      <c r="S579">
        <v>25</v>
      </c>
      <c r="T579">
        <v>25</v>
      </c>
      <c r="U579">
        <v>25</v>
      </c>
      <c r="V579">
        <v>25</v>
      </c>
      <c r="W579">
        <v>25</v>
      </c>
      <c r="X579">
        <v>25</v>
      </c>
      <c r="Y579">
        <v>25</v>
      </c>
      <c r="Z579">
        <v>25</v>
      </c>
      <c r="AA579">
        <v>25</v>
      </c>
      <c r="AB579">
        <v>25</v>
      </c>
      <c r="AC579">
        <v>25</v>
      </c>
      <c r="AD579">
        <v>25</v>
      </c>
      <c r="AE579">
        <v>0</v>
      </c>
      <c r="AF579">
        <v>0</v>
      </c>
    </row>
    <row r="580" spans="1:32" x14ac:dyDescent="0.2">
      <c r="A580" s="398">
        <v>36972.568055555559</v>
      </c>
      <c r="B580" s="399">
        <v>37124</v>
      </c>
      <c r="C580" s="399">
        <v>36983</v>
      </c>
      <c r="D580" s="399">
        <v>37191</v>
      </c>
      <c r="E580" t="s">
        <v>396</v>
      </c>
      <c r="F580">
        <v>270860</v>
      </c>
      <c r="G580">
        <v>1</v>
      </c>
      <c r="H580">
        <v>966671</v>
      </c>
      <c r="I580">
        <v>50</v>
      </c>
      <c r="J580">
        <v>50</v>
      </c>
      <c r="K580">
        <v>50</v>
      </c>
      <c r="L580">
        <v>50</v>
      </c>
      <c r="M580">
        <v>50</v>
      </c>
      <c r="N580">
        <v>50</v>
      </c>
      <c r="O580">
        <v>50</v>
      </c>
      <c r="P580">
        <v>50</v>
      </c>
      <c r="Q580">
        <v>50</v>
      </c>
      <c r="R580">
        <v>50</v>
      </c>
      <c r="S580">
        <v>50</v>
      </c>
      <c r="T580">
        <v>50</v>
      </c>
      <c r="U580">
        <v>50</v>
      </c>
      <c r="V580">
        <v>50</v>
      </c>
      <c r="W580">
        <v>50</v>
      </c>
      <c r="X580">
        <v>50</v>
      </c>
      <c r="Y580">
        <v>50</v>
      </c>
      <c r="Z580">
        <v>50</v>
      </c>
      <c r="AA580">
        <v>50</v>
      </c>
      <c r="AB580">
        <v>50</v>
      </c>
      <c r="AC580">
        <v>50</v>
      </c>
      <c r="AD580">
        <v>50</v>
      </c>
      <c r="AE580">
        <v>50</v>
      </c>
      <c r="AF580">
        <v>50</v>
      </c>
    </row>
    <row r="581" spans="1:32" x14ac:dyDescent="0.2">
      <c r="A581" s="398">
        <v>36972.568055555559</v>
      </c>
      <c r="B581" s="399">
        <v>37124</v>
      </c>
      <c r="C581" s="399">
        <v>36983</v>
      </c>
      <c r="D581" s="399">
        <v>37191</v>
      </c>
      <c r="E581" t="s">
        <v>396</v>
      </c>
      <c r="F581">
        <v>495099</v>
      </c>
      <c r="G581">
        <v>1</v>
      </c>
      <c r="H581">
        <v>2564210</v>
      </c>
      <c r="I581">
        <v>25</v>
      </c>
      <c r="J581">
        <v>25</v>
      </c>
      <c r="K581">
        <v>25</v>
      </c>
      <c r="L581">
        <v>25</v>
      </c>
      <c r="M581">
        <v>25</v>
      </c>
      <c r="N581">
        <v>25</v>
      </c>
      <c r="O581">
        <v>25</v>
      </c>
      <c r="P581">
        <v>25</v>
      </c>
      <c r="Q581">
        <v>25</v>
      </c>
      <c r="R581">
        <v>25</v>
      </c>
      <c r="S581">
        <v>25</v>
      </c>
      <c r="T581">
        <v>25</v>
      </c>
      <c r="U581">
        <v>25</v>
      </c>
      <c r="V581">
        <v>25</v>
      </c>
      <c r="W581">
        <v>25</v>
      </c>
      <c r="X581">
        <v>25</v>
      </c>
      <c r="Y581">
        <v>25</v>
      </c>
      <c r="Z581">
        <v>25</v>
      </c>
      <c r="AA581">
        <v>25</v>
      </c>
      <c r="AB581">
        <v>25</v>
      </c>
      <c r="AC581">
        <v>25</v>
      </c>
      <c r="AD581">
        <v>25</v>
      </c>
      <c r="AE581">
        <v>25</v>
      </c>
      <c r="AF581">
        <v>25</v>
      </c>
    </row>
    <row r="582" spans="1:32" x14ac:dyDescent="0.2">
      <c r="A582" s="398">
        <v>36978.352777777778</v>
      </c>
      <c r="B582" s="399">
        <v>37124</v>
      </c>
      <c r="C582" s="399">
        <v>37073</v>
      </c>
      <c r="D582" s="399">
        <v>37164</v>
      </c>
      <c r="E582" t="s">
        <v>396</v>
      </c>
      <c r="F582">
        <v>563135</v>
      </c>
      <c r="G582">
        <v>1</v>
      </c>
      <c r="H582">
        <v>2977738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-25</v>
      </c>
      <c r="P582">
        <v>-25</v>
      </c>
      <c r="Q582">
        <v>-25</v>
      </c>
      <c r="R582">
        <v>-25</v>
      </c>
      <c r="S582">
        <v>-25</v>
      </c>
      <c r="T582">
        <v>-25</v>
      </c>
      <c r="U582">
        <v>-25</v>
      </c>
      <c r="V582">
        <v>-25</v>
      </c>
      <c r="W582">
        <v>-25</v>
      </c>
      <c r="X582">
        <v>-25</v>
      </c>
      <c r="Y582">
        <v>-25</v>
      </c>
      <c r="Z582">
        <v>-25</v>
      </c>
      <c r="AA582">
        <v>-25</v>
      </c>
      <c r="AB582">
        <v>-25</v>
      </c>
      <c r="AC582">
        <v>-25</v>
      </c>
      <c r="AD582">
        <v>-25</v>
      </c>
      <c r="AE582">
        <v>0</v>
      </c>
      <c r="AF582">
        <v>0</v>
      </c>
    </row>
    <row r="583" spans="1:32" x14ac:dyDescent="0.2">
      <c r="A583" s="398">
        <v>36984.356944444444</v>
      </c>
      <c r="B583" s="399">
        <v>37124</v>
      </c>
      <c r="C583" s="399">
        <v>37073</v>
      </c>
      <c r="D583" s="399">
        <v>37164</v>
      </c>
      <c r="E583" t="s">
        <v>396</v>
      </c>
      <c r="F583">
        <v>568551</v>
      </c>
      <c r="G583">
        <v>1</v>
      </c>
      <c r="H583">
        <v>3051283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-25</v>
      </c>
      <c r="P583">
        <v>-25</v>
      </c>
      <c r="Q583">
        <v>-25</v>
      </c>
      <c r="R583">
        <v>-25</v>
      </c>
      <c r="S583">
        <v>-25</v>
      </c>
      <c r="T583">
        <v>-25</v>
      </c>
      <c r="U583">
        <v>-25</v>
      </c>
      <c r="V583">
        <v>-25</v>
      </c>
      <c r="W583">
        <v>-25</v>
      </c>
      <c r="X583">
        <v>-25</v>
      </c>
      <c r="Y583">
        <v>-25</v>
      </c>
      <c r="Z583">
        <v>-25</v>
      </c>
      <c r="AA583">
        <v>-25</v>
      </c>
      <c r="AB583">
        <v>-25</v>
      </c>
      <c r="AC583">
        <v>-25</v>
      </c>
      <c r="AD583">
        <v>-25</v>
      </c>
      <c r="AE583">
        <v>0</v>
      </c>
      <c r="AF583">
        <v>0</v>
      </c>
    </row>
    <row r="584" spans="1:32" x14ac:dyDescent="0.2">
      <c r="A584" s="398">
        <v>37005.380555555559</v>
      </c>
      <c r="B584" s="399">
        <v>37124</v>
      </c>
      <c r="C584" s="399">
        <v>37073</v>
      </c>
      <c r="D584" s="399">
        <v>37164</v>
      </c>
      <c r="E584" t="s">
        <v>396</v>
      </c>
      <c r="F584">
        <v>590485</v>
      </c>
      <c r="G584">
        <v>1</v>
      </c>
      <c r="H584">
        <v>3115033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-25</v>
      </c>
      <c r="P584">
        <v>-25</v>
      </c>
      <c r="Q584">
        <v>-25</v>
      </c>
      <c r="R584">
        <v>-25</v>
      </c>
      <c r="S584">
        <v>-25</v>
      </c>
      <c r="T584">
        <v>-25</v>
      </c>
      <c r="U584">
        <v>-25</v>
      </c>
      <c r="V584">
        <v>-25</v>
      </c>
      <c r="W584">
        <v>-25</v>
      </c>
      <c r="X584">
        <v>-25</v>
      </c>
      <c r="Y584">
        <v>-25</v>
      </c>
      <c r="Z584">
        <v>-25</v>
      </c>
      <c r="AA584">
        <v>-25</v>
      </c>
      <c r="AB584">
        <v>-25</v>
      </c>
      <c r="AC584">
        <v>-25</v>
      </c>
      <c r="AD584">
        <v>-25</v>
      </c>
      <c r="AE584">
        <v>0</v>
      </c>
      <c r="AF584">
        <v>0</v>
      </c>
    </row>
    <row r="585" spans="1:32" x14ac:dyDescent="0.2">
      <c r="A585" s="398">
        <v>37008.356249999997</v>
      </c>
      <c r="B585" s="399">
        <v>37124</v>
      </c>
      <c r="C585" s="399">
        <v>37073</v>
      </c>
      <c r="D585" s="399">
        <v>37164</v>
      </c>
      <c r="E585" t="s">
        <v>396</v>
      </c>
      <c r="F585">
        <v>594764</v>
      </c>
      <c r="G585">
        <v>1</v>
      </c>
      <c r="H585">
        <v>3145327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-25</v>
      </c>
      <c r="P585">
        <v>-25</v>
      </c>
      <c r="Q585">
        <v>-25</v>
      </c>
      <c r="R585">
        <v>-25</v>
      </c>
      <c r="S585">
        <v>-25</v>
      </c>
      <c r="T585">
        <v>-25</v>
      </c>
      <c r="U585">
        <v>-25</v>
      </c>
      <c r="V585">
        <v>-25</v>
      </c>
      <c r="W585">
        <v>-25</v>
      </c>
      <c r="X585">
        <v>-25</v>
      </c>
      <c r="Y585">
        <v>-25</v>
      </c>
      <c r="Z585">
        <v>-25</v>
      </c>
      <c r="AA585">
        <v>-25</v>
      </c>
      <c r="AB585">
        <v>-25</v>
      </c>
      <c r="AC585">
        <v>-25</v>
      </c>
      <c r="AD585">
        <v>-25</v>
      </c>
      <c r="AE585">
        <v>0</v>
      </c>
      <c r="AF585">
        <v>0</v>
      </c>
    </row>
    <row r="586" spans="1:32" x14ac:dyDescent="0.2">
      <c r="A586" s="398">
        <v>37021.604861111111</v>
      </c>
      <c r="B586" s="399">
        <v>37124</v>
      </c>
      <c r="C586" s="399">
        <v>37073</v>
      </c>
      <c r="D586" s="399">
        <v>37164</v>
      </c>
      <c r="E586" t="s">
        <v>396</v>
      </c>
      <c r="F586">
        <v>606457</v>
      </c>
      <c r="G586">
        <v>1</v>
      </c>
      <c r="H586">
        <v>3262655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-25</v>
      </c>
      <c r="P586">
        <v>-25</v>
      </c>
      <c r="Q586">
        <v>-25</v>
      </c>
      <c r="R586">
        <v>-25</v>
      </c>
      <c r="S586">
        <v>-25</v>
      </c>
      <c r="T586">
        <v>-25</v>
      </c>
      <c r="U586">
        <v>-25</v>
      </c>
      <c r="V586">
        <v>-25</v>
      </c>
      <c r="W586">
        <v>-25</v>
      </c>
      <c r="X586">
        <v>-25</v>
      </c>
      <c r="Y586">
        <v>-25</v>
      </c>
      <c r="Z586">
        <v>-25</v>
      </c>
      <c r="AA586">
        <v>-25</v>
      </c>
      <c r="AB586">
        <v>-25</v>
      </c>
      <c r="AC586">
        <v>-25</v>
      </c>
      <c r="AD586">
        <v>-25</v>
      </c>
      <c r="AE586">
        <v>0</v>
      </c>
      <c r="AF586">
        <v>0</v>
      </c>
    </row>
    <row r="587" spans="1:32" x14ac:dyDescent="0.2">
      <c r="A587" s="398">
        <v>37035.46597222222</v>
      </c>
      <c r="B587" s="399">
        <v>37124</v>
      </c>
      <c r="C587" s="399">
        <v>37073</v>
      </c>
      <c r="D587" s="399">
        <v>37164</v>
      </c>
      <c r="E587" t="s">
        <v>396</v>
      </c>
      <c r="F587">
        <v>616969</v>
      </c>
      <c r="G587">
        <v>1</v>
      </c>
      <c r="H587">
        <v>3374449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25</v>
      </c>
      <c r="P587">
        <v>25</v>
      </c>
      <c r="Q587">
        <v>25</v>
      </c>
      <c r="R587">
        <v>25</v>
      </c>
      <c r="S587">
        <v>25</v>
      </c>
      <c r="T587">
        <v>25</v>
      </c>
      <c r="U587">
        <v>25</v>
      </c>
      <c r="V587">
        <v>25</v>
      </c>
      <c r="W587">
        <v>25</v>
      </c>
      <c r="X587">
        <v>25</v>
      </c>
      <c r="Y587">
        <v>25</v>
      </c>
      <c r="Z587">
        <v>25</v>
      </c>
      <c r="AA587">
        <v>25</v>
      </c>
      <c r="AB587">
        <v>25</v>
      </c>
      <c r="AC587">
        <v>25</v>
      </c>
      <c r="AD587">
        <v>25</v>
      </c>
      <c r="AE587">
        <v>0</v>
      </c>
      <c r="AF587">
        <v>0</v>
      </c>
    </row>
    <row r="588" spans="1:32" x14ac:dyDescent="0.2">
      <c r="A588" s="398">
        <v>37055.372916666667</v>
      </c>
      <c r="B588" s="399">
        <v>37124</v>
      </c>
      <c r="C588" s="399">
        <v>37104</v>
      </c>
      <c r="D588" s="399">
        <v>37134</v>
      </c>
      <c r="E588" t="s">
        <v>396</v>
      </c>
      <c r="F588">
        <v>645697</v>
      </c>
      <c r="G588">
        <v>1</v>
      </c>
      <c r="H588">
        <v>3456398</v>
      </c>
      <c r="I588">
        <v>-25</v>
      </c>
      <c r="J588">
        <v>-25</v>
      </c>
      <c r="K588">
        <v>-25</v>
      </c>
      <c r="L588">
        <v>-25</v>
      </c>
      <c r="M588">
        <v>-25</v>
      </c>
      <c r="N588">
        <v>-25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">
      <c r="A589" s="398">
        <v>37014.366666666669</v>
      </c>
      <c r="B589" s="399">
        <v>37124</v>
      </c>
      <c r="C589" s="399">
        <v>37104</v>
      </c>
      <c r="D589" s="399">
        <v>37134</v>
      </c>
      <c r="E589" t="s">
        <v>396</v>
      </c>
      <c r="F589">
        <v>601095</v>
      </c>
      <c r="G589">
        <v>1</v>
      </c>
      <c r="H589">
        <v>3243681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-25</v>
      </c>
      <c r="P589">
        <v>-25</v>
      </c>
      <c r="Q589">
        <v>-25</v>
      </c>
      <c r="R589">
        <v>-25</v>
      </c>
      <c r="S589">
        <v>-25</v>
      </c>
      <c r="T589">
        <v>-25</v>
      </c>
      <c r="U589">
        <v>-25</v>
      </c>
      <c r="V589">
        <v>-25</v>
      </c>
      <c r="W589">
        <v>-25</v>
      </c>
      <c r="X589">
        <v>-25</v>
      </c>
      <c r="Y589">
        <v>-25</v>
      </c>
      <c r="Z589">
        <v>-25</v>
      </c>
      <c r="AA589">
        <v>-25</v>
      </c>
      <c r="AB589">
        <v>-25</v>
      </c>
      <c r="AC589">
        <v>-25</v>
      </c>
      <c r="AD589">
        <v>-25</v>
      </c>
      <c r="AE589">
        <v>0</v>
      </c>
      <c r="AF589">
        <v>0</v>
      </c>
    </row>
    <row r="590" spans="1:32" x14ac:dyDescent="0.2">
      <c r="A590" s="398">
        <v>37014.39166666667</v>
      </c>
      <c r="B590" s="399">
        <v>37124</v>
      </c>
      <c r="C590" s="399">
        <v>37104</v>
      </c>
      <c r="D590" s="399">
        <v>37134</v>
      </c>
      <c r="E590" t="s">
        <v>396</v>
      </c>
      <c r="F590">
        <v>601216</v>
      </c>
      <c r="G590">
        <v>1</v>
      </c>
      <c r="H590">
        <v>3244055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-25</v>
      </c>
      <c r="P590">
        <v>-25</v>
      </c>
      <c r="Q590">
        <v>-25</v>
      </c>
      <c r="R590">
        <v>-25</v>
      </c>
      <c r="S590">
        <v>-25</v>
      </c>
      <c r="T590">
        <v>-25</v>
      </c>
      <c r="U590">
        <v>-25</v>
      </c>
      <c r="V590">
        <v>-25</v>
      </c>
      <c r="W590">
        <v>-25</v>
      </c>
      <c r="X590">
        <v>-25</v>
      </c>
      <c r="Y590">
        <v>-25</v>
      </c>
      <c r="Z590">
        <v>-25</v>
      </c>
      <c r="AA590">
        <v>-25</v>
      </c>
      <c r="AB590">
        <v>-25</v>
      </c>
      <c r="AC590">
        <v>-25</v>
      </c>
      <c r="AD590">
        <v>-25</v>
      </c>
      <c r="AE590">
        <v>0</v>
      </c>
      <c r="AF590">
        <v>0</v>
      </c>
    </row>
    <row r="591" spans="1:32" x14ac:dyDescent="0.2">
      <c r="A591" s="398">
        <v>37090.353472222225</v>
      </c>
      <c r="B591" s="399">
        <v>37124</v>
      </c>
      <c r="C591" s="399">
        <v>37104</v>
      </c>
      <c r="D591" s="399">
        <v>37134</v>
      </c>
      <c r="E591" t="s">
        <v>396</v>
      </c>
      <c r="F591">
        <v>691315</v>
      </c>
      <c r="G591">
        <v>1</v>
      </c>
      <c r="H591">
        <v>3604314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25</v>
      </c>
      <c r="P591">
        <v>25</v>
      </c>
      <c r="Q591">
        <v>25</v>
      </c>
      <c r="R591">
        <v>25</v>
      </c>
      <c r="S591">
        <v>25</v>
      </c>
      <c r="T591">
        <v>25</v>
      </c>
      <c r="U591">
        <v>25</v>
      </c>
      <c r="V591">
        <v>25</v>
      </c>
      <c r="W591">
        <v>25</v>
      </c>
      <c r="X591">
        <v>25</v>
      </c>
      <c r="Y591">
        <v>25</v>
      </c>
      <c r="Z591">
        <v>25</v>
      </c>
      <c r="AA591">
        <v>25</v>
      </c>
      <c r="AB591">
        <v>25</v>
      </c>
      <c r="AC591">
        <v>25</v>
      </c>
      <c r="AD591">
        <v>25</v>
      </c>
      <c r="AE591">
        <v>0</v>
      </c>
      <c r="AF591">
        <v>0</v>
      </c>
    </row>
    <row r="592" spans="1:32" x14ac:dyDescent="0.2">
      <c r="A592" s="398">
        <v>37095.620138888888</v>
      </c>
      <c r="B592" s="399">
        <v>37124</v>
      </c>
      <c r="C592" s="399">
        <v>37104</v>
      </c>
      <c r="D592" s="399">
        <v>37134</v>
      </c>
      <c r="E592" t="s">
        <v>396</v>
      </c>
      <c r="F592">
        <v>692249</v>
      </c>
      <c r="G592">
        <v>1</v>
      </c>
      <c r="H592">
        <v>3606980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50</v>
      </c>
      <c r="P592">
        <v>50</v>
      </c>
      <c r="Q592">
        <v>50</v>
      </c>
      <c r="R592">
        <v>50</v>
      </c>
      <c r="S592">
        <v>50</v>
      </c>
      <c r="T592">
        <v>50</v>
      </c>
      <c r="U592">
        <v>50</v>
      </c>
      <c r="V592">
        <v>50</v>
      </c>
      <c r="W592">
        <v>50</v>
      </c>
      <c r="X592">
        <v>50</v>
      </c>
      <c r="Y592">
        <v>50</v>
      </c>
      <c r="Z592">
        <v>50</v>
      </c>
      <c r="AA592">
        <v>50</v>
      </c>
      <c r="AB592">
        <v>50</v>
      </c>
      <c r="AC592">
        <v>50</v>
      </c>
      <c r="AD592">
        <v>50</v>
      </c>
      <c r="AE592">
        <v>0</v>
      </c>
      <c r="AF592">
        <v>0</v>
      </c>
    </row>
    <row r="593" spans="1:32" x14ac:dyDescent="0.2">
      <c r="A593" s="398">
        <v>36972.568055555559</v>
      </c>
      <c r="B593" s="399">
        <v>37124</v>
      </c>
      <c r="C593" s="399">
        <v>36983</v>
      </c>
      <c r="D593" s="399">
        <v>37191</v>
      </c>
      <c r="E593" t="s">
        <v>396</v>
      </c>
      <c r="F593">
        <v>438488</v>
      </c>
      <c r="G593">
        <v>1</v>
      </c>
      <c r="H593">
        <v>2356811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-25</v>
      </c>
      <c r="AF593">
        <v>-25</v>
      </c>
    </row>
    <row r="594" spans="1:32" x14ac:dyDescent="0.2">
      <c r="A594" s="398">
        <v>37055.372916666667</v>
      </c>
      <c r="B594" s="399">
        <v>37124</v>
      </c>
      <c r="C594" s="399">
        <v>37104</v>
      </c>
      <c r="D594" s="399">
        <v>37134</v>
      </c>
      <c r="E594" t="s">
        <v>396</v>
      </c>
      <c r="F594">
        <v>645697</v>
      </c>
      <c r="G594">
        <v>1</v>
      </c>
      <c r="H594">
        <v>3456399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-25</v>
      </c>
      <c r="AF594">
        <v>-25</v>
      </c>
    </row>
    <row r="595" spans="1:32" x14ac:dyDescent="0.2">
      <c r="A595" s="398">
        <v>36972.568055555559</v>
      </c>
      <c r="B595" s="399">
        <v>37124</v>
      </c>
      <c r="C595" s="399">
        <v>37073</v>
      </c>
      <c r="D595" s="399">
        <v>37164</v>
      </c>
      <c r="E595" t="s">
        <v>396</v>
      </c>
      <c r="F595">
        <v>425649</v>
      </c>
      <c r="G595">
        <v>1</v>
      </c>
      <c r="H595">
        <v>2318887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25</v>
      </c>
      <c r="P595">
        <v>25</v>
      </c>
      <c r="Q595">
        <v>25</v>
      </c>
      <c r="R595">
        <v>25</v>
      </c>
      <c r="S595">
        <v>25</v>
      </c>
      <c r="T595">
        <v>25</v>
      </c>
      <c r="U595">
        <v>25</v>
      </c>
      <c r="V595">
        <v>25</v>
      </c>
      <c r="W595">
        <v>25</v>
      </c>
      <c r="X595">
        <v>25</v>
      </c>
      <c r="Y595">
        <v>25</v>
      </c>
      <c r="Z595">
        <v>25</v>
      </c>
      <c r="AA595">
        <v>25</v>
      </c>
      <c r="AB595">
        <v>25</v>
      </c>
      <c r="AC595">
        <v>25</v>
      </c>
      <c r="AD595">
        <v>25</v>
      </c>
      <c r="AE595">
        <v>0</v>
      </c>
      <c r="AF595">
        <v>0</v>
      </c>
    </row>
    <row r="596" spans="1:32" x14ac:dyDescent="0.2">
      <c r="A596" s="398">
        <v>36972.568055555559</v>
      </c>
      <c r="B596" s="399">
        <v>37124</v>
      </c>
      <c r="C596" s="399">
        <v>37073</v>
      </c>
      <c r="D596" s="399">
        <v>37164</v>
      </c>
      <c r="E596" t="s">
        <v>396</v>
      </c>
      <c r="F596">
        <v>468410</v>
      </c>
      <c r="G596">
        <v>1</v>
      </c>
      <c r="H596">
        <v>2461306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75</v>
      </c>
      <c r="P596">
        <v>75</v>
      </c>
      <c r="Q596">
        <v>75</v>
      </c>
      <c r="R596">
        <v>75</v>
      </c>
      <c r="S596">
        <v>75</v>
      </c>
      <c r="T596">
        <v>75</v>
      </c>
      <c r="U596">
        <v>75</v>
      </c>
      <c r="V596">
        <v>75</v>
      </c>
      <c r="W596">
        <v>75</v>
      </c>
      <c r="X596">
        <v>75</v>
      </c>
      <c r="Y596">
        <v>75</v>
      </c>
      <c r="Z596">
        <v>75</v>
      </c>
      <c r="AA596">
        <v>75</v>
      </c>
      <c r="AB596">
        <v>75</v>
      </c>
      <c r="AC596">
        <v>75</v>
      </c>
      <c r="AD596">
        <v>75</v>
      </c>
      <c r="AE596">
        <v>0</v>
      </c>
      <c r="AF596">
        <v>0</v>
      </c>
    </row>
    <row r="597" spans="1:32" x14ac:dyDescent="0.2">
      <c r="A597" s="398">
        <v>36972.568055555559</v>
      </c>
      <c r="B597" s="399">
        <v>37124</v>
      </c>
      <c r="C597" s="399">
        <v>36983</v>
      </c>
      <c r="D597" s="399">
        <v>37191</v>
      </c>
      <c r="E597" t="s">
        <v>396</v>
      </c>
      <c r="F597">
        <v>438488</v>
      </c>
      <c r="G597">
        <v>1</v>
      </c>
      <c r="H597">
        <v>2356810</v>
      </c>
      <c r="I597">
        <v>-25</v>
      </c>
      <c r="J597">
        <v>-25</v>
      </c>
      <c r="K597">
        <v>-25</v>
      </c>
      <c r="L597">
        <v>-25</v>
      </c>
      <c r="M597">
        <v>-25</v>
      </c>
      <c r="N597">
        <v>-25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 s="398">
        <v>36972.568055555559</v>
      </c>
      <c r="B598" s="399">
        <v>37124</v>
      </c>
      <c r="C598" s="399">
        <v>36983</v>
      </c>
      <c r="D598" s="399">
        <v>37191</v>
      </c>
      <c r="E598" t="s">
        <v>396</v>
      </c>
      <c r="F598">
        <v>399686</v>
      </c>
      <c r="G598">
        <v>1</v>
      </c>
      <c r="H598">
        <v>2227173</v>
      </c>
      <c r="I598">
        <v>-50</v>
      </c>
      <c r="J598">
        <v>-50</v>
      </c>
      <c r="K598">
        <v>-50</v>
      </c>
      <c r="L598">
        <v>-50</v>
      </c>
      <c r="M598">
        <v>-50</v>
      </c>
      <c r="N598">
        <v>-50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 s="398">
        <v>37116.429861111108</v>
      </c>
      <c r="B599" s="399">
        <v>37124</v>
      </c>
      <c r="C599" s="399">
        <v>37117</v>
      </c>
      <c r="D599" s="399">
        <v>37134</v>
      </c>
      <c r="E599" t="s">
        <v>421</v>
      </c>
      <c r="F599">
        <v>726629</v>
      </c>
      <c r="G599">
        <v>1</v>
      </c>
      <c r="H599">
        <v>3761089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25</v>
      </c>
      <c r="P599">
        <v>25</v>
      </c>
      <c r="Q599">
        <v>25</v>
      </c>
      <c r="R599">
        <v>25</v>
      </c>
      <c r="S599">
        <v>25</v>
      </c>
      <c r="T599">
        <v>25</v>
      </c>
      <c r="U599">
        <v>25</v>
      </c>
      <c r="V599">
        <v>25</v>
      </c>
      <c r="W599">
        <v>25</v>
      </c>
      <c r="X599">
        <v>25</v>
      </c>
      <c r="Y599">
        <v>25</v>
      </c>
      <c r="Z599">
        <v>25</v>
      </c>
      <c r="AA599">
        <v>25</v>
      </c>
      <c r="AB599">
        <v>25</v>
      </c>
      <c r="AC599">
        <v>25</v>
      </c>
      <c r="AD599">
        <v>25</v>
      </c>
      <c r="AE599">
        <v>0</v>
      </c>
      <c r="AF599">
        <v>0</v>
      </c>
    </row>
    <row r="600" spans="1:32" x14ac:dyDescent="0.2">
      <c r="A600" s="398">
        <v>37062.361805555556</v>
      </c>
      <c r="B600" s="399">
        <v>37124</v>
      </c>
      <c r="C600" s="399">
        <v>37104</v>
      </c>
      <c r="D600" s="399">
        <v>37134</v>
      </c>
      <c r="E600" t="s">
        <v>421</v>
      </c>
      <c r="F600">
        <v>655446</v>
      </c>
      <c r="G600">
        <v>1</v>
      </c>
      <c r="H600">
        <v>3482519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-25</v>
      </c>
      <c r="P600">
        <v>-25</v>
      </c>
      <c r="Q600">
        <v>-25</v>
      </c>
      <c r="R600">
        <v>-25</v>
      </c>
      <c r="S600">
        <v>-25</v>
      </c>
      <c r="T600">
        <v>-25</v>
      </c>
      <c r="U600">
        <v>-25</v>
      </c>
      <c r="V600">
        <v>-25</v>
      </c>
      <c r="W600">
        <v>-25</v>
      </c>
      <c r="X600">
        <v>-25</v>
      </c>
      <c r="Y600">
        <v>-25</v>
      </c>
      <c r="Z600">
        <v>-25</v>
      </c>
      <c r="AA600">
        <v>-25</v>
      </c>
      <c r="AB600">
        <v>-25</v>
      </c>
      <c r="AC600">
        <v>-25</v>
      </c>
      <c r="AD600">
        <v>-25</v>
      </c>
      <c r="AE600">
        <v>0</v>
      </c>
      <c r="AF600">
        <v>0</v>
      </c>
    </row>
    <row r="601" spans="1:32" x14ac:dyDescent="0.2">
      <c r="A601" s="398">
        <v>37083.45416666667</v>
      </c>
      <c r="B601" s="399">
        <v>37124</v>
      </c>
      <c r="C601" s="399">
        <v>37104</v>
      </c>
      <c r="D601" s="399">
        <v>37134</v>
      </c>
      <c r="E601" t="s">
        <v>421</v>
      </c>
      <c r="F601">
        <v>672269</v>
      </c>
      <c r="G601">
        <v>1</v>
      </c>
      <c r="H601">
        <v>3544839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25</v>
      </c>
      <c r="P601">
        <v>25</v>
      </c>
      <c r="Q601">
        <v>25</v>
      </c>
      <c r="R601">
        <v>25</v>
      </c>
      <c r="S601">
        <v>25</v>
      </c>
      <c r="T601">
        <v>25</v>
      </c>
      <c r="U601">
        <v>25</v>
      </c>
      <c r="V601">
        <v>25</v>
      </c>
      <c r="W601">
        <v>25</v>
      </c>
      <c r="X601">
        <v>25</v>
      </c>
      <c r="Y601">
        <v>25</v>
      </c>
      <c r="Z601">
        <v>25</v>
      </c>
      <c r="AA601">
        <v>25</v>
      </c>
      <c r="AB601">
        <v>25</v>
      </c>
      <c r="AC601">
        <v>25</v>
      </c>
      <c r="AD601">
        <v>25</v>
      </c>
      <c r="AE601">
        <v>0</v>
      </c>
      <c r="AF601">
        <v>0</v>
      </c>
    </row>
    <row r="602" spans="1:32" x14ac:dyDescent="0.2">
      <c r="A602" s="398">
        <v>37105.443749999999</v>
      </c>
      <c r="B602" s="399">
        <v>37124</v>
      </c>
      <c r="C602" s="399">
        <v>37109</v>
      </c>
      <c r="D602" s="399">
        <v>37134</v>
      </c>
      <c r="E602" t="s">
        <v>421</v>
      </c>
      <c r="F602">
        <v>715312</v>
      </c>
      <c r="G602">
        <v>1</v>
      </c>
      <c r="H602">
        <v>3726339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-25</v>
      </c>
      <c r="P602">
        <v>-25</v>
      </c>
      <c r="Q602">
        <v>-25</v>
      </c>
      <c r="R602">
        <v>-25</v>
      </c>
      <c r="S602">
        <v>-25</v>
      </c>
      <c r="T602">
        <v>-25</v>
      </c>
      <c r="U602">
        <v>-25</v>
      </c>
      <c r="V602">
        <v>-25</v>
      </c>
      <c r="W602">
        <v>-25</v>
      </c>
      <c r="X602">
        <v>-25</v>
      </c>
      <c r="Y602">
        <v>-25</v>
      </c>
      <c r="Z602">
        <v>-25</v>
      </c>
      <c r="AA602">
        <v>-25</v>
      </c>
      <c r="AB602">
        <v>-25</v>
      </c>
      <c r="AC602">
        <v>-25</v>
      </c>
      <c r="AD602">
        <v>-25</v>
      </c>
      <c r="AE602">
        <v>0</v>
      </c>
      <c r="AF602">
        <v>0</v>
      </c>
    </row>
    <row r="603" spans="1:32" x14ac:dyDescent="0.2">
      <c r="A603" s="398">
        <v>36991.758333333331</v>
      </c>
      <c r="B603" s="399">
        <v>37124</v>
      </c>
      <c r="C603" s="399">
        <v>37073</v>
      </c>
      <c r="D603" s="399">
        <v>37164</v>
      </c>
      <c r="E603" t="s">
        <v>399</v>
      </c>
      <c r="F603">
        <v>577533</v>
      </c>
      <c r="G603">
        <v>1</v>
      </c>
      <c r="H603">
        <v>3075851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-25</v>
      </c>
      <c r="P603">
        <v>-25</v>
      </c>
      <c r="Q603">
        <v>-25</v>
      </c>
      <c r="R603">
        <v>-25</v>
      </c>
      <c r="S603">
        <v>-25</v>
      </c>
      <c r="T603">
        <v>-25</v>
      </c>
      <c r="U603">
        <v>-25</v>
      </c>
      <c r="V603">
        <v>-25</v>
      </c>
      <c r="W603">
        <v>-25</v>
      </c>
      <c r="X603">
        <v>-25</v>
      </c>
      <c r="Y603">
        <v>-25</v>
      </c>
      <c r="Z603">
        <v>-25</v>
      </c>
      <c r="AA603">
        <v>-25</v>
      </c>
      <c r="AB603">
        <v>-25</v>
      </c>
      <c r="AC603">
        <v>-25</v>
      </c>
      <c r="AD603">
        <v>-25</v>
      </c>
      <c r="AE603">
        <v>0</v>
      </c>
      <c r="AF603">
        <v>0</v>
      </c>
    </row>
    <row r="604" spans="1:32" x14ac:dyDescent="0.2">
      <c r="A604" s="398">
        <v>36991.704861111109</v>
      </c>
      <c r="B604" s="399">
        <v>37124</v>
      </c>
      <c r="C604" s="399">
        <v>37073</v>
      </c>
      <c r="D604" s="399">
        <v>37164</v>
      </c>
      <c r="E604" t="s">
        <v>399</v>
      </c>
      <c r="F604">
        <v>577534</v>
      </c>
      <c r="G604">
        <v>1</v>
      </c>
      <c r="H604">
        <v>3075852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-25</v>
      </c>
      <c r="P604">
        <v>-25</v>
      </c>
      <c r="Q604">
        <v>-25</v>
      </c>
      <c r="R604">
        <v>-25</v>
      </c>
      <c r="S604">
        <v>-25</v>
      </c>
      <c r="T604">
        <v>-25</v>
      </c>
      <c r="U604">
        <v>-25</v>
      </c>
      <c r="V604">
        <v>-25</v>
      </c>
      <c r="W604">
        <v>-25</v>
      </c>
      <c r="X604">
        <v>-25</v>
      </c>
      <c r="Y604">
        <v>-25</v>
      </c>
      <c r="Z604">
        <v>-25</v>
      </c>
      <c r="AA604">
        <v>-25</v>
      </c>
      <c r="AB604">
        <v>-25</v>
      </c>
      <c r="AC604">
        <v>-25</v>
      </c>
      <c r="AD604">
        <v>-25</v>
      </c>
      <c r="AE604">
        <v>0</v>
      </c>
      <c r="AF604">
        <v>0</v>
      </c>
    </row>
    <row r="605" spans="1:32" x14ac:dyDescent="0.2">
      <c r="A605" s="398">
        <v>36993.676388888889</v>
      </c>
      <c r="B605" s="399">
        <v>37124</v>
      </c>
      <c r="C605" s="399">
        <v>37073</v>
      </c>
      <c r="D605" s="399">
        <v>37164</v>
      </c>
      <c r="E605" t="s">
        <v>399</v>
      </c>
      <c r="F605">
        <v>580159</v>
      </c>
      <c r="G605">
        <v>1</v>
      </c>
      <c r="H605">
        <v>3083733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-25</v>
      </c>
      <c r="P605">
        <v>-25</v>
      </c>
      <c r="Q605">
        <v>-25</v>
      </c>
      <c r="R605">
        <v>-25</v>
      </c>
      <c r="S605">
        <v>-25</v>
      </c>
      <c r="T605">
        <v>-25</v>
      </c>
      <c r="U605">
        <v>-25</v>
      </c>
      <c r="V605">
        <v>-25</v>
      </c>
      <c r="W605">
        <v>-25</v>
      </c>
      <c r="X605">
        <v>-25</v>
      </c>
      <c r="Y605">
        <v>-25</v>
      </c>
      <c r="Z605">
        <v>-25</v>
      </c>
      <c r="AA605">
        <v>-25</v>
      </c>
      <c r="AB605">
        <v>-25</v>
      </c>
      <c r="AC605">
        <v>-25</v>
      </c>
      <c r="AD605">
        <v>-25</v>
      </c>
      <c r="AE605">
        <v>0</v>
      </c>
      <c r="AF605">
        <v>0</v>
      </c>
    </row>
    <row r="606" spans="1:32" x14ac:dyDescent="0.2">
      <c r="A606" s="398">
        <v>37025.427777777775</v>
      </c>
      <c r="B606" s="399">
        <v>37124</v>
      </c>
      <c r="C606" s="399">
        <v>37073</v>
      </c>
      <c r="D606" s="399">
        <v>37164</v>
      </c>
      <c r="E606" t="s">
        <v>399</v>
      </c>
      <c r="F606">
        <v>607817</v>
      </c>
      <c r="G606">
        <v>1</v>
      </c>
      <c r="H606">
        <v>3280210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25</v>
      </c>
      <c r="P606">
        <v>25</v>
      </c>
      <c r="Q606">
        <v>25</v>
      </c>
      <c r="R606">
        <v>25</v>
      </c>
      <c r="S606">
        <v>25</v>
      </c>
      <c r="T606">
        <v>25</v>
      </c>
      <c r="U606">
        <v>25</v>
      </c>
      <c r="V606">
        <v>25</v>
      </c>
      <c r="W606">
        <v>25</v>
      </c>
      <c r="X606">
        <v>25</v>
      </c>
      <c r="Y606">
        <v>25</v>
      </c>
      <c r="Z606">
        <v>25</v>
      </c>
      <c r="AA606">
        <v>25</v>
      </c>
      <c r="AB606">
        <v>25</v>
      </c>
      <c r="AC606">
        <v>25</v>
      </c>
      <c r="AD606">
        <v>25</v>
      </c>
      <c r="AE606">
        <v>0</v>
      </c>
      <c r="AF606">
        <v>0</v>
      </c>
    </row>
    <row r="607" spans="1:32" x14ac:dyDescent="0.2">
      <c r="A607" s="398">
        <v>37082.423611111109</v>
      </c>
      <c r="B607" s="399">
        <v>37124</v>
      </c>
      <c r="C607" s="399">
        <v>37104</v>
      </c>
      <c r="D607" s="399">
        <v>37134</v>
      </c>
      <c r="E607" t="s">
        <v>399</v>
      </c>
      <c r="F607">
        <v>668864</v>
      </c>
      <c r="G607">
        <v>1</v>
      </c>
      <c r="H607">
        <v>3529417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25</v>
      </c>
      <c r="P607">
        <v>25</v>
      </c>
      <c r="Q607">
        <v>25</v>
      </c>
      <c r="R607">
        <v>25</v>
      </c>
      <c r="S607">
        <v>25</v>
      </c>
      <c r="T607">
        <v>25</v>
      </c>
      <c r="U607">
        <v>25</v>
      </c>
      <c r="V607">
        <v>25</v>
      </c>
      <c r="W607">
        <v>25</v>
      </c>
      <c r="X607">
        <v>25</v>
      </c>
      <c r="Y607">
        <v>25</v>
      </c>
      <c r="Z607">
        <v>25</v>
      </c>
      <c r="AA607">
        <v>25</v>
      </c>
      <c r="AB607">
        <v>25</v>
      </c>
      <c r="AC607">
        <v>25</v>
      </c>
      <c r="AD607">
        <v>25</v>
      </c>
      <c r="AE607">
        <v>0</v>
      </c>
      <c r="AF607">
        <v>0</v>
      </c>
    </row>
    <row r="608" spans="1:32" x14ac:dyDescent="0.2">
      <c r="A608" s="398">
        <v>37106.400000000001</v>
      </c>
      <c r="B608" s="399">
        <v>37124</v>
      </c>
      <c r="C608" s="399">
        <v>37104</v>
      </c>
      <c r="D608" s="399">
        <v>37134</v>
      </c>
      <c r="E608" t="s">
        <v>399</v>
      </c>
      <c r="F608">
        <v>704518</v>
      </c>
      <c r="G608">
        <v>1</v>
      </c>
      <c r="H608">
        <v>3641130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25</v>
      </c>
      <c r="P608">
        <v>25</v>
      </c>
      <c r="Q608">
        <v>25</v>
      </c>
      <c r="R608">
        <v>25</v>
      </c>
      <c r="S608">
        <v>25</v>
      </c>
      <c r="T608">
        <v>25</v>
      </c>
      <c r="U608">
        <v>25</v>
      </c>
      <c r="V608">
        <v>25</v>
      </c>
      <c r="W608">
        <v>25</v>
      </c>
      <c r="X608">
        <v>25</v>
      </c>
      <c r="Y608">
        <v>25</v>
      </c>
      <c r="Z608">
        <v>25</v>
      </c>
      <c r="AA608">
        <v>25</v>
      </c>
      <c r="AB608">
        <v>25</v>
      </c>
      <c r="AC608">
        <v>25</v>
      </c>
      <c r="AD608">
        <v>25</v>
      </c>
      <c r="AE608">
        <v>0</v>
      </c>
      <c r="AF608">
        <v>0</v>
      </c>
    </row>
    <row r="609" spans="1:32" x14ac:dyDescent="0.2">
      <c r="A609" s="400">
        <v>37106.400694444441</v>
      </c>
      <c r="B609" s="399">
        <v>37124</v>
      </c>
      <c r="C609" s="399">
        <v>37104</v>
      </c>
      <c r="D609" s="399">
        <v>37134</v>
      </c>
      <c r="E609" t="s">
        <v>399</v>
      </c>
      <c r="F609">
        <v>704571</v>
      </c>
      <c r="G609">
        <v>1</v>
      </c>
      <c r="H609">
        <v>3641223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25</v>
      </c>
      <c r="P609">
        <v>25</v>
      </c>
      <c r="Q609">
        <v>25</v>
      </c>
      <c r="R609">
        <v>25</v>
      </c>
      <c r="S609">
        <v>25</v>
      </c>
      <c r="T609">
        <v>25</v>
      </c>
      <c r="U609">
        <v>25</v>
      </c>
      <c r="V609">
        <v>25</v>
      </c>
      <c r="W609">
        <v>25</v>
      </c>
      <c r="X609">
        <v>25</v>
      </c>
      <c r="Y609">
        <v>25</v>
      </c>
      <c r="Z609">
        <v>25</v>
      </c>
      <c r="AA609">
        <v>25</v>
      </c>
      <c r="AB609">
        <v>25</v>
      </c>
      <c r="AC609">
        <v>25</v>
      </c>
      <c r="AD609">
        <v>25</v>
      </c>
      <c r="AE609">
        <v>0</v>
      </c>
      <c r="AF609">
        <v>0</v>
      </c>
    </row>
    <row r="610" spans="1:32" x14ac:dyDescent="0.2">
      <c r="A610" s="400">
        <v>37099.65902777778</v>
      </c>
      <c r="B610" s="399">
        <v>37124</v>
      </c>
      <c r="C610" s="399">
        <v>37104</v>
      </c>
      <c r="D610" s="399">
        <v>37134</v>
      </c>
      <c r="E610" t="s">
        <v>399</v>
      </c>
      <c r="F610">
        <v>706930</v>
      </c>
      <c r="G610">
        <v>1</v>
      </c>
      <c r="H610">
        <v>3682778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-25</v>
      </c>
      <c r="P610">
        <v>-25</v>
      </c>
      <c r="Q610">
        <v>-25</v>
      </c>
      <c r="R610">
        <v>-25</v>
      </c>
      <c r="S610">
        <v>-25</v>
      </c>
      <c r="T610">
        <v>-25</v>
      </c>
      <c r="U610">
        <v>-25</v>
      </c>
      <c r="V610">
        <v>-25</v>
      </c>
      <c r="W610">
        <v>-25</v>
      </c>
      <c r="X610">
        <v>-25</v>
      </c>
      <c r="Y610">
        <v>-25</v>
      </c>
      <c r="Z610">
        <v>-25</v>
      </c>
      <c r="AA610">
        <v>-25</v>
      </c>
      <c r="AB610">
        <v>-25</v>
      </c>
      <c r="AC610">
        <v>-25</v>
      </c>
      <c r="AD610">
        <v>-25</v>
      </c>
      <c r="AE610">
        <v>0</v>
      </c>
      <c r="AF610">
        <v>0</v>
      </c>
    </row>
    <row r="611" spans="1:32" x14ac:dyDescent="0.2">
      <c r="A611" s="400">
        <v>37111.412499999999</v>
      </c>
      <c r="B611" s="399">
        <v>37124</v>
      </c>
      <c r="C611" s="399">
        <v>37104</v>
      </c>
      <c r="D611" s="399">
        <v>37134</v>
      </c>
      <c r="E611" t="s">
        <v>399</v>
      </c>
      <c r="F611">
        <v>708796</v>
      </c>
      <c r="G611">
        <v>1</v>
      </c>
      <c r="H611">
        <v>3694208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25</v>
      </c>
      <c r="P611">
        <v>25</v>
      </c>
      <c r="Q611">
        <v>25</v>
      </c>
      <c r="R611">
        <v>25</v>
      </c>
      <c r="S611">
        <v>25</v>
      </c>
      <c r="T611">
        <v>25</v>
      </c>
      <c r="U611">
        <v>25</v>
      </c>
      <c r="V611">
        <v>25</v>
      </c>
      <c r="W611">
        <v>25</v>
      </c>
      <c r="X611">
        <v>25</v>
      </c>
      <c r="Y611">
        <v>25</v>
      </c>
      <c r="Z611">
        <v>25</v>
      </c>
      <c r="AA611">
        <v>25</v>
      </c>
      <c r="AB611">
        <v>25</v>
      </c>
      <c r="AC611">
        <v>25</v>
      </c>
      <c r="AD611">
        <v>25</v>
      </c>
      <c r="AE611">
        <v>0</v>
      </c>
      <c r="AF611">
        <v>0</v>
      </c>
    </row>
    <row r="612" spans="1:32" x14ac:dyDescent="0.2">
      <c r="A612" s="400">
        <v>37111.574305555558</v>
      </c>
      <c r="B612" s="399">
        <v>37124</v>
      </c>
      <c r="C612" s="399">
        <v>37104</v>
      </c>
      <c r="D612" s="399">
        <v>37134</v>
      </c>
      <c r="E612" t="s">
        <v>399</v>
      </c>
      <c r="F612">
        <v>708798</v>
      </c>
      <c r="G612">
        <v>1</v>
      </c>
      <c r="H612">
        <v>3694212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0</v>
      </c>
      <c r="AF612">
        <v>0</v>
      </c>
    </row>
    <row r="613" spans="1:32" x14ac:dyDescent="0.2">
      <c r="A613" s="400">
        <v>37111.576388888891</v>
      </c>
      <c r="B613" s="399">
        <v>37124</v>
      </c>
      <c r="C613" s="399">
        <v>37104</v>
      </c>
      <c r="D613" s="399">
        <v>37134</v>
      </c>
      <c r="E613" t="s">
        <v>399</v>
      </c>
      <c r="F613">
        <v>709648</v>
      </c>
      <c r="G613">
        <v>1</v>
      </c>
      <c r="H613">
        <v>3707240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25</v>
      </c>
      <c r="P613">
        <v>25</v>
      </c>
      <c r="Q613">
        <v>25</v>
      </c>
      <c r="R613">
        <v>25</v>
      </c>
      <c r="S613">
        <v>25</v>
      </c>
      <c r="T613">
        <v>25</v>
      </c>
      <c r="U613">
        <v>25</v>
      </c>
      <c r="V613">
        <v>25</v>
      </c>
      <c r="W613">
        <v>25</v>
      </c>
      <c r="X613">
        <v>25</v>
      </c>
      <c r="Y613">
        <v>25</v>
      </c>
      <c r="Z613">
        <v>25</v>
      </c>
      <c r="AA613">
        <v>25</v>
      </c>
      <c r="AB613">
        <v>25</v>
      </c>
      <c r="AC613">
        <v>25</v>
      </c>
      <c r="AD613">
        <v>25</v>
      </c>
      <c r="AE613">
        <v>0</v>
      </c>
      <c r="AF613">
        <v>0</v>
      </c>
    </row>
    <row r="614" spans="1:32" x14ac:dyDescent="0.2">
      <c r="A614" s="400">
        <v>36823.463888888888</v>
      </c>
      <c r="B614" s="399">
        <v>37124</v>
      </c>
      <c r="C614" s="399">
        <v>37104</v>
      </c>
      <c r="D614" s="399">
        <v>37134</v>
      </c>
      <c r="E614" t="s">
        <v>400</v>
      </c>
      <c r="F614">
        <v>439606</v>
      </c>
      <c r="G614">
        <v>1</v>
      </c>
      <c r="H614">
        <v>2360219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-75</v>
      </c>
      <c r="P614">
        <v>-75</v>
      </c>
      <c r="Q614">
        <v>-75</v>
      </c>
      <c r="R614">
        <v>-75</v>
      </c>
      <c r="S614">
        <v>-75</v>
      </c>
      <c r="T614">
        <v>-75</v>
      </c>
      <c r="U614">
        <v>-75</v>
      </c>
      <c r="V614">
        <v>-75</v>
      </c>
      <c r="W614">
        <v>-75</v>
      </c>
      <c r="X614">
        <v>-75</v>
      </c>
      <c r="Y614">
        <v>-75</v>
      </c>
      <c r="Z614">
        <v>-75</v>
      </c>
      <c r="AA614">
        <v>-75</v>
      </c>
      <c r="AB614">
        <v>-75</v>
      </c>
      <c r="AC614">
        <v>-75</v>
      </c>
      <c r="AD614">
        <v>-75</v>
      </c>
      <c r="AE614">
        <v>0</v>
      </c>
      <c r="AF614">
        <v>0</v>
      </c>
    </row>
    <row r="615" spans="1:32" x14ac:dyDescent="0.2">
      <c r="A615" s="398">
        <v>37049.524305555555</v>
      </c>
      <c r="B615" s="399">
        <v>37124</v>
      </c>
      <c r="C615" s="399">
        <v>37104</v>
      </c>
      <c r="D615" s="399">
        <v>37134</v>
      </c>
      <c r="E615" t="s">
        <v>400</v>
      </c>
      <c r="F615">
        <v>637437</v>
      </c>
      <c r="G615">
        <v>1</v>
      </c>
      <c r="H615">
        <v>3438422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25</v>
      </c>
      <c r="AF615">
        <v>25</v>
      </c>
    </row>
    <row r="616" spans="1:32" x14ac:dyDescent="0.2">
      <c r="A616" s="398">
        <v>37049.524305555555</v>
      </c>
      <c r="B616" s="399">
        <v>37124</v>
      </c>
      <c r="C616" s="399">
        <v>37104</v>
      </c>
      <c r="D616" s="399">
        <v>37134</v>
      </c>
      <c r="E616" t="s">
        <v>400</v>
      </c>
      <c r="F616">
        <v>637437</v>
      </c>
      <c r="G616">
        <v>1</v>
      </c>
      <c r="H616">
        <v>3438421</v>
      </c>
      <c r="I616">
        <v>25</v>
      </c>
      <c r="J616">
        <v>25</v>
      </c>
      <c r="K616">
        <v>25</v>
      </c>
      <c r="L616">
        <v>25</v>
      </c>
      <c r="M616">
        <v>25</v>
      </c>
      <c r="N616">
        <v>25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">
      <c r="A617" s="400">
        <v>37077.540972222225</v>
      </c>
      <c r="B617" s="399">
        <v>37124</v>
      </c>
      <c r="C617" s="399">
        <v>37012</v>
      </c>
      <c r="D617" s="399">
        <v>37191</v>
      </c>
      <c r="E617" t="s">
        <v>400</v>
      </c>
      <c r="F617">
        <v>585277</v>
      </c>
      <c r="G617">
        <v>1</v>
      </c>
      <c r="H617">
        <v>3099868</v>
      </c>
      <c r="I617">
        <v>-7</v>
      </c>
      <c r="J617">
        <v>-7</v>
      </c>
      <c r="K617">
        <v>-7</v>
      </c>
      <c r="L617">
        <v>-7</v>
      </c>
      <c r="M617">
        <v>-7</v>
      </c>
      <c r="N617">
        <v>-7</v>
      </c>
      <c r="O617">
        <v>-7</v>
      </c>
      <c r="P617">
        <v>-7</v>
      </c>
      <c r="Q617">
        <v>-7</v>
      </c>
      <c r="R617">
        <v>-7</v>
      </c>
      <c r="S617">
        <v>-7</v>
      </c>
      <c r="T617">
        <v>-7</v>
      </c>
      <c r="U617">
        <v>-7</v>
      </c>
      <c r="V617">
        <v>-7</v>
      </c>
      <c r="W617">
        <v>-7</v>
      </c>
      <c r="X617">
        <v>-7</v>
      </c>
      <c r="Y617">
        <v>-7</v>
      </c>
      <c r="Z617">
        <v>-7</v>
      </c>
      <c r="AA617">
        <v>-7</v>
      </c>
      <c r="AB617">
        <v>-7</v>
      </c>
      <c r="AC617">
        <v>-7</v>
      </c>
      <c r="AD617">
        <v>-7</v>
      </c>
      <c r="AE617">
        <v>-7</v>
      </c>
      <c r="AF617">
        <v>-7</v>
      </c>
    </row>
    <row r="618" spans="1:32" x14ac:dyDescent="0.2">
      <c r="A618" s="400">
        <v>36724.621527777781</v>
      </c>
      <c r="B618" s="399">
        <v>37124</v>
      </c>
      <c r="C618" s="399">
        <v>37012</v>
      </c>
      <c r="D618" s="399">
        <v>37191</v>
      </c>
      <c r="E618" t="s">
        <v>400</v>
      </c>
      <c r="F618">
        <v>373509</v>
      </c>
      <c r="G618">
        <v>1</v>
      </c>
      <c r="H618">
        <v>2146480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-25</v>
      </c>
      <c r="P618">
        <v>-25</v>
      </c>
      <c r="Q618">
        <v>-25</v>
      </c>
      <c r="R618">
        <v>-25</v>
      </c>
      <c r="S618">
        <v>-25</v>
      </c>
      <c r="T618">
        <v>-25</v>
      </c>
      <c r="U618">
        <v>-25</v>
      </c>
      <c r="V618">
        <v>-25</v>
      </c>
      <c r="W618">
        <v>-25</v>
      </c>
      <c r="X618">
        <v>-25</v>
      </c>
      <c r="Y618">
        <v>-25</v>
      </c>
      <c r="Z618">
        <v>-25</v>
      </c>
      <c r="AA618">
        <v>-25</v>
      </c>
      <c r="AB618">
        <v>-25</v>
      </c>
      <c r="AC618">
        <v>-25</v>
      </c>
      <c r="AD618">
        <v>-25</v>
      </c>
      <c r="AE618">
        <v>0</v>
      </c>
      <c r="AF618">
        <v>0</v>
      </c>
    </row>
    <row r="619" spans="1:32" x14ac:dyDescent="0.2">
      <c r="A619" s="400">
        <v>36734.695833333331</v>
      </c>
      <c r="B619" s="399">
        <v>37124</v>
      </c>
      <c r="C619" s="399">
        <v>36983</v>
      </c>
      <c r="D619" s="399">
        <v>37191</v>
      </c>
      <c r="E619" t="s">
        <v>422</v>
      </c>
      <c r="F619">
        <v>201883</v>
      </c>
      <c r="G619">
        <v>1</v>
      </c>
      <c r="H619">
        <v>639516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25</v>
      </c>
      <c r="P619">
        <v>25</v>
      </c>
      <c r="Q619">
        <v>25</v>
      </c>
      <c r="R619">
        <v>25</v>
      </c>
      <c r="S619">
        <v>25</v>
      </c>
      <c r="T619">
        <v>25</v>
      </c>
      <c r="U619">
        <v>25</v>
      </c>
      <c r="V619">
        <v>25</v>
      </c>
      <c r="W619">
        <v>25</v>
      </c>
      <c r="X619">
        <v>25</v>
      </c>
      <c r="Y619">
        <v>25</v>
      </c>
      <c r="Z619">
        <v>25</v>
      </c>
      <c r="AA619">
        <v>25</v>
      </c>
      <c r="AB619">
        <v>25</v>
      </c>
      <c r="AC619">
        <v>25</v>
      </c>
      <c r="AD619">
        <v>25</v>
      </c>
      <c r="AE619">
        <v>0</v>
      </c>
      <c r="AF619">
        <v>0</v>
      </c>
    </row>
    <row r="620" spans="1:32" x14ac:dyDescent="0.2">
      <c r="A620" s="400">
        <v>36979.429861111108</v>
      </c>
      <c r="B620" s="399">
        <v>37124</v>
      </c>
      <c r="C620" s="399">
        <v>37073</v>
      </c>
      <c r="D620" s="399">
        <v>37164</v>
      </c>
      <c r="E620" t="s">
        <v>401</v>
      </c>
      <c r="F620">
        <v>562555</v>
      </c>
      <c r="G620">
        <v>1</v>
      </c>
      <c r="H620">
        <v>2964439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25</v>
      </c>
      <c r="W620">
        <v>25</v>
      </c>
      <c r="X620">
        <v>25</v>
      </c>
      <c r="Y620">
        <v>25</v>
      </c>
      <c r="Z620">
        <v>25</v>
      </c>
      <c r="AA620">
        <v>25</v>
      </c>
      <c r="AB620">
        <v>25</v>
      </c>
      <c r="AC620">
        <v>25</v>
      </c>
      <c r="AD620">
        <v>25</v>
      </c>
      <c r="AE620">
        <v>0</v>
      </c>
      <c r="AF620">
        <v>0</v>
      </c>
    </row>
    <row r="621" spans="1:32" x14ac:dyDescent="0.2">
      <c r="A621" s="400">
        <v>37012.387499999997</v>
      </c>
      <c r="B621" s="399">
        <v>37124</v>
      </c>
      <c r="C621" s="399">
        <v>37073</v>
      </c>
      <c r="D621" s="399">
        <v>37164</v>
      </c>
      <c r="E621" t="s">
        <v>401</v>
      </c>
      <c r="F621">
        <v>590859</v>
      </c>
      <c r="G621">
        <v>1</v>
      </c>
      <c r="H621">
        <v>3116244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25</v>
      </c>
      <c r="P621">
        <v>25</v>
      </c>
      <c r="Q621">
        <v>25</v>
      </c>
      <c r="R621">
        <v>25</v>
      </c>
      <c r="S621">
        <v>25</v>
      </c>
      <c r="T621">
        <v>25</v>
      </c>
      <c r="U621">
        <v>25</v>
      </c>
      <c r="V621">
        <v>25</v>
      </c>
      <c r="W621">
        <v>25</v>
      </c>
      <c r="X621">
        <v>25</v>
      </c>
      <c r="Y621">
        <v>25</v>
      </c>
      <c r="Z621">
        <v>25</v>
      </c>
      <c r="AA621">
        <v>25</v>
      </c>
      <c r="AB621">
        <v>25</v>
      </c>
      <c r="AC621">
        <v>25</v>
      </c>
      <c r="AD621">
        <v>25</v>
      </c>
      <c r="AE621">
        <v>0</v>
      </c>
      <c r="AF621">
        <v>0</v>
      </c>
    </row>
    <row r="622" spans="1:32" x14ac:dyDescent="0.2">
      <c r="A622" s="400">
        <v>37013.55972222222</v>
      </c>
      <c r="B622" s="399">
        <v>37124</v>
      </c>
      <c r="C622" s="399">
        <v>37073</v>
      </c>
      <c r="D622" s="399">
        <v>37164</v>
      </c>
      <c r="E622" t="s">
        <v>401</v>
      </c>
      <c r="F622">
        <v>593853</v>
      </c>
      <c r="G622">
        <v>1</v>
      </c>
      <c r="H622">
        <v>3139092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50</v>
      </c>
      <c r="P622">
        <v>50</v>
      </c>
      <c r="Q622">
        <v>50</v>
      </c>
      <c r="R622">
        <v>50</v>
      </c>
      <c r="S622">
        <v>50</v>
      </c>
      <c r="T622">
        <v>50</v>
      </c>
      <c r="U622">
        <v>50</v>
      </c>
      <c r="V622">
        <v>50</v>
      </c>
      <c r="W622">
        <v>50</v>
      </c>
      <c r="X622">
        <v>50</v>
      </c>
      <c r="Y622">
        <v>50</v>
      </c>
      <c r="Z622">
        <v>50</v>
      </c>
      <c r="AA622">
        <v>50</v>
      </c>
      <c r="AB622">
        <v>50</v>
      </c>
      <c r="AC622">
        <v>50</v>
      </c>
      <c r="AD622">
        <v>50</v>
      </c>
      <c r="AE622">
        <v>0</v>
      </c>
      <c r="AF622">
        <v>0</v>
      </c>
    </row>
    <row r="623" spans="1:32" x14ac:dyDescent="0.2">
      <c r="A623" s="400">
        <v>37061.443055555559</v>
      </c>
      <c r="B623" s="399">
        <v>37124</v>
      </c>
      <c r="C623" s="399">
        <v>37104</v>
      </c>
      <c r="D623" s="399">
        <v>37134</v>
      </c>
      <c r="E623" t="s">
        <v>401</v>
      </c>
      <c r="F623">
        <v>653735</v>
      </c>
      <c r="G623">
        <v>1</v>
      </c>
      <c r="H623">
        <v>3478775</v>
      </c>
      <c r="I623">
        <v>-25</v>
      </c>
      <c r="J623">
        <v>-25</v>
      </c>
      <c r="K623">
        <v>-25</v>
      </c>
      <c r="L623">
        <v>-25</v>
      </c>
      <c r="M623">
        <v>-25</v>
      </c>
      <c r="N623">
        <v>-25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 s="400">
        <v>36859.590277777781</v>
      </c>
      <c r="B624" s="399">
        <v>37124</v>
      </c>
      <c r="C624" s="399">
        <v>37104</v>
      </c>
      <c r="D624" s="399">
        <v>37134</v>
      </c>
      <c r="E624" t="s">
        <v>401</v>
      </c>
      <c r="F624">
        <v>468424</v>
      </c>
      <c r="G624">
        <v>1</v>
      </c>
      <c r="H624">
        <v>2461344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-25</v>
      </c>
      <c r="P624">
        <v>-25</v>
      </c>
      <c r="Q624">
        <v>-25</v>
      </c>
      <c r="R624">
        <v>-25</v>
      </c>
      <c r="S624">
        <v>-25</v>
      </c>
      <c r="T624">
        <v>-25</v>
      </c>
      <c r="U624">
        <v>-25</v>
      </c>
      <c r="V624">
        <v>-25</v>
      </c>
      <c r="W624">
        <v>-25</v>
      </c>
      <c r="X624">
        <v>-25</v>
      </c>
      <c r="Y624">
        <v>-25</v>
      </c>
      <c r="Z624">
        <v>-25</v>
      </c>
      <c r="AA624">
        <v>-25</v>
      </c>
      <c r="AB624">
        <v>-25</v>
      </c>
      <c r="AC624">
        <v>-25</v>
      </c>
      <c r="AD624">
        <v>-25</v>
      </c>
      <c r="AE624">
        <v>0</v>
      </c>
      <c r="AF624">
        <v>0</v>
      </c>
    </row>
    <row r="625" spans="1:32" x14ac:dyDescent="0.2">
      <c r="A625" s="400">
        <v>37026.546527777777</v>
      </c>
      <c r="B625" s="399">
        <v>37124</v>
      </c>
      <c r="C625" s="399">
        <v>37104</v>
      </c>
      <c r="D625" s="399">
        <v>37134</v>
      </c>
      <c r="E625" t="s">
        <v>401</v>
      </c>
      <c r="F625">
        <v>611735</v>
      </c>
      <c r="G625">
        <v>1</v>
      </c>
      <c r="H625">
        <v>3291632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-25</v>
      </c>
      <c r="P625">
        <v>-25</v>
      </c>
      <c r="Q625">
        <v>-25</v>
      </c>
      <c r="R625">
        <v>-25</v>
      </c>
      <c r="S625">
        <v>-25</v>
      </c>
      <c r="T625">
        <v>-25</v>
      </c>
      <c r="U625">
        <v>-25</v>
      </c>
      <c r="V625">
        <v>-25</v>
      </c>
      <c r="W625">
        <v>-25</v>
      </c>
      <c r="X625">
        <v>-25</v>
      </c>
      <c r="Y625">
        <v>-25</v>
      </c>
      <c r="Z625">
        <v>-25</v>
      </c>
      <c r="AA625">
        <v>-25</v>
      </c>
      <c r="AB625">
        <v>-25</v>
      </c>
      <c r="AC625">
        <v>-25</v>
      </c>
      <c r="AD625">
        <v>-25</v>
      </c>
      <c r="AE625">
        <v>0</v>
      </c>
      <c r="AF625">
        <v>0</v>
      </c>
    </row>
    <row r="626" spans="1:32" x14ac:dyDescent="0.2">
      <c r="A626" s="400">
        <v>37067.393750000003</v>
      </c>
      <c r="B626" s="399">
        <v>37124</v>
      </c>
      <c r="C626" s="399">
        <v>37104</v>
      </c>
      <c r="D626" s="399">
        <v>37134</v>
      </c>
      <c r="E626" t="s">
        <v>401</v>
      </c>
      <c r="F626">
        <v>661517</v>
      </c>
      <c r="G626">
        <v>1</v>
      </c>
      <c r="H626">
        <v>3506708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-25</v>
      </c>
      <c r="P626">
        <v>-25</v>
      </c>
      <c r="Q626">
        <v>-25</v>
      </c>
      <c r="R626">
        <v>-25</v>
      </c>
      <c r="S626">
        <v>-25</v>
      </c>
      <c r="T626">
        <v>-25</v>
      </c>
      <c r="U626">
        <v>-25</v>
      </c>
      <c r="V626">
        <v>-25</v>
      </c>
      <c r="W626">
        <v>-25</v>
      </c>
      <c r="X626">
        <v>-25</v>
      </c>
      <c r="Y626">
        <v>-25</v>
      </c>
      <c r="Z626">
        <v>-25</v>
      </c>
      <c r="AA626">
        <v>-25</v>
      </c>
      <c r="AB626">
        <v>-25</v>
      </c>
      <c r="AC626">
        <v>-25</v>
      </c>
      <c r="AD626">
        <v>-25</v>
      </c>
      <c r="AE626">
        <v>0</v>
      </c>
      <c r="AF626">
        <v>0</v>
      </c>
    </row>
    <row r="627" spans="1:32" x14ac:dyDescent="0.2">
      <c r="A627" s="400">
        <v>36966.652083333334</v>
      </c>
      <c r="B627" s="399">
        <v>37124</v>
      </c>
      <c r="C627" s="399">
        <v>37073</v>
      </c>
      <c r="D627" s="399">
        <v>37164</v>
      </c>
      <c r="E627" t="s">
        <v>401</v>
      </c>
      <c r="F627">
        <v>550957</v>
      </c>
      <c r="G627">
        <v>1</v>
      </c>
      <c r="H627">
        <v>2890350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25</v>
      </c>
      <c r="P627">
        <v>25</v>
      </c>
      <c r="Q627">
        <v>25</v>
      </c>
      <c r="R627">
        <v>25</v>
      </c>
      <c r="S627">
        <v>25</v>
      </c>
      <c r="T627">
        <v>25</v>
      </c>
      <c r="U627">
        <v>25</v>
      </c>
      <c r="V627">
        <v>25</v>
      </c>
      <c r="W627">
        <v>25</v>
      </c>
      <c r="X627">
        <v>25</v>
      </c>
      <c r="Y627">
        <v>25</v>
      </c>
      <c r="Z627">
        <v>25</v>
      </c>
      <c r="AA627">
        <v>25</v>
      </c>
      <c r="AB627">
        <v>25</v>
      </c>
      <c r="AC627">
        <v>25</v>
      </c>
      <c r="AD627">
        <v>25</v>
      </c>
      <c r="AE627">
        <v>0</v>
      </c>
      <c r="AF627">
        <v>0</v>
      </c>
    </row>
    <row r="628" spans="1:32" x14ac:dyDescent="0.2">
      <c r="A628" s="400">
        <v>37050.559027777781</v>
      </c>
      <c r="B628" s="399">
        <v>37124</v>
      </c>
      <c r="C628" s="399">
        <v>37073</v>
      </c>
      <c r="D628" s="399">
        <v>37164</v>
      </c>
      <c r="E628" t="s">
        <v>401</v>
      </c>
      <c r="F628">
        <v>639544</v>
      </c>
      <c r="G628">
        <v>1</v>
      </c>
      <c r="H628">
        <v>3443379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-25</v>
      </c>
      <c r="P628">
        <v>-25</v>
      </c>
      <c r="Q628">
        <v>-25</v>
      </c>
      <c r="R628">
        <v>-25</v>
      </c>
      <c r="S628">
        <v>-25</v>
      </c>
      <c r="T628">
        <v>-25</v>
      </c>
      <c r="U628">
        <v>-25</v>
      </c>
      <c r="V628">
        <v>-25</v>
      </c>
      <c r="W628">
        <v>-25</v>
      </c>
      <c r="X628">
        <v>-25</v>
      </c>
      <c r="Y628">
        <v>-25</v>
      </c>
      <c r="Z628">
        <v>-25</v>
      </c>
      <c r="AA628">
        <v>-25</v>
      </c>
      <c r="AB628">
        <v>-25</v>
      </c>
      <c r="AC628">
        <v>-25</v>
      </c>
      <c r="AD628">
        <v>-25</v>
      </c>
      <c r="AE628">
        <v>0</v>
      </c>
      <c r="AF628">
        <v>0</v>
      </c>
    </row>
    <row r="629" spans="1:32" x14ac:dyDescent="0.2">
      <c r="A629" s="400">
        <v>36901.585416666669</v>
      </c>
      <c r="B629" s="399">
        <v>37124</v>
      </c>
      <c r="C629" s="399">
        <v>37073</v>
      </c>
      <c r="D629" s="399">
        <v>37164</v>
      </c>
      <c r="E629" t="s">
        <v>401</v>
      </c>
      <c r="F629">
        <v>461162</v>
      </c>
      <c r="G629">
        <v>1</v>
      </c>
      <c r="H629">
        <v>2437168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-50</v>
      </c>
      <c r="AF629">
        <v>-50</v>
      </c>
    </row>
    <row r="630" spans="1:32" x14ac:dyDescent="0.2">
      <c r="A630" s="400">
        <v>36901.586111111108</v>
      </c>
      <c r="B630" s="399">
        <v>37124</v>
      </c>
      <c r="C630" s="399">
        <v>37073</v>
      </c>
      <c r="D630" s="399">
        <v>37164</v>
      </c>
      <c r="E630" t="s">
        <v>401</v>
      </c>
      <c r="F630">
        <v>462098</v>
      </c>
      <c r="G630">
        <v>1</v>
      </c>
      <c r="H630">
        <v>2441160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-50</v>
      </c>
      <c r="AF630">
        <v>-50</v>
      </c>
    </row>
    <row r="631" spans="1:32" x14ac:dyDescent="0.2">
      <c r="A631" s="400">
        <v>37049.370138888888</v>
      </c>
      <c r="B631" s="399">
        <v>37124</v>
      </c>
      <c r="C631" s="399">
        <v>37104</v>
      </c>
      <c r="D631" s="399">
        <v>37134</v>
      </c>
      <c r="E631" t="s">
        <v>401</v>
      </c>
      <c r="F631">
        <v>636899</v>
      </c>
      <c r="G631">
        <v>1</v>
      </c>
      <c r="H631">
        <v>3436965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-25</v>
      </c>
      <c r="P631">
        <v>-25</v>
      </c>
      <c r="Q631">
        <v>-25</v>
      </c>
      <c r="R631">
        <v>-25</v>
      </c>
      <c r="S631">
        <v>-25</v>
      </c>
      <c r="T631">
        <v>-25</v>
      </c>
      <c r="U631">
        <v>-25</v>
      </c>
      <c r="V631">
        <v>-25</v>
      </c>
      <c r="W631">
        <v>-25</v>
      </c>
      <c r="X631">
        <v>-25</v>
      </c>
      <c r="Y631">
        <v>-25</v>
      </c>
      <c r="Z631">
        <v>-25</v>
      </c>
      <c r="AA631">
        <v>-25</v>
      </c>
      <c r="AB631">
        <v>-25</v>
      </c>
      <c r="AC631">
        <v>-25</v>
      </c>
      <c r="AD631">
        <v>-25</v>
      </c>
      <c r="AE631">
        <v>0</v>
      </c>
      <c r="AF631">
        <v>0</v>
      </c>
    </row>
    <row r="632" spans="1:32" x14ac:dyDescent="0.2">
      <c r="A632" s="400">
        <v>37061.443055555559</v>
      </c>
      <c r="B632" s="399">
        <v>37124</v>
      </c>
      <c r="C632" s="399">
        <v>37104</v>
      </c>
      <c r="D632" s="399">
        <v>37134</v>
      </c>
      <c r="E632" t="s">
        <v>401</v>
      </c>
      <c r="F632">
        <v>653735</v>
      </c>
      <c r="G632">
        <v>1</v>
      </c>
      <c r="H632">
        <v>3478776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-25</v>
      </c>
      <c r="AF632">
        <v>-25</v>
      </c>
    </row>
    <row r="633" spans="1:32" x14ac:dyDescent="0.2">
      <c r="A633" s="400">
        <v>36901.585416666669</v>
      </c>
      <c r="B633" s="399">
        <v>37124</v>
      </c>
      <c r="C633" s="399">
        <v>37073</v>
      </c>
      <c r="D633" s="399">
        <v>37164</v>
      </c>
      <c r="E633" t="s">
        <v>401</v>
      </c>
      <c r="F633">
        <v>461162</v>
      </c>
      <c r="G633">
        <v>1</v>
      </c>
      <c r="H633">
        <v>2437167</v>
      </c>
      <c r="I633">
        <v>-50</v>
      </c>
      <c r="J633">
        <v>-50</v>
      </c>
      <c r="K633">
        <v>-50</v>
      </c>
      <c r="L633">
        <v>-50</v>
      </c>
      <c r="M633">
        <v>-50</v>
      </c>
      <c r="N633">
        <v>-50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 s="400">
        <v>36901.586111111108</v>
      </c>
      <c r="B634" s="399">
        <v>37124</v>
      </c>
      <c r="C634" s="399">
        <v>37073</v>
      </c>
      <c r="D634" s="399">
        <v>37164</v>
      </c>
      <c r="E634" t="s">
        <v>401</v>
      </c>
      <c r="F634">
        <v>462098</v>
      </c>
      <c r="G634">
        <v>1</v>
      </c>
      <c r="H634">
        <v>2441159</v>
      </c>
      <c r="I634">
        <v>-50</v>
      </c>
      <c r="J634">
        <v>-50</v>
      </c>
      <c r="K634">
        <v>-50</v>
      </c>
      <c r="L634">
        <v>-50</v>
      </c>
      <c r="M634">
        <v>-50</v>
      </c>
      <c r="N634">
        <v>-50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 s="400">
        <v>36901.582638888889</v>
      </c>
      <c r="B635" s="399">
        <v>37124</v>
      </c>
      <c r="C635" s="399">
        <v>37073</v>
      </c>
      <c r="D635" s="399">
        <v>37164</v>
      </c>
      <c r="E635" t="s">
        <v>401</v>
      </c>
      <c r="F635">
        <v>490828</v>
      </c>
      <c r="G635">
        <v>1</v>
      </c>
      <c r="H635">
        <v>2551394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-25</v>
      </c>
      <c r="P635">
        <v>-25</v>
      </c>
      <c r="Q635">
        <v>-25</v>
      </c>
      <c r="R635">
        <v>-25</v>
      </c>
      <c r="S635">
        <v>-25</v>
      </c>
      <c r="T635">
        <v>-25</v>
      </c>
      <c r="U635">
        <v>-25</v>
      </c>
      <c r="V635">
        <v>-25</v>
      </c>
      <c r="W635">
        <v>-25</v>
      </c>
      <c r="X635">
        <v>-25</v>
      </c>
      <c r="Y635">
        <v>-25</v>
      </c>
      <c r="Z635">
        <v>-25</v>
      </c>
      <c r="AA635">
        <v>-25</v>
      </c>
      <c r="AB635">
        <v>-25</v>
      </c>
      <c r="AC635">
        <v>-25</v>
      </c>
      <c r="AD635">
        <v>-25</v>
      </c>
      <c r="AE635">
        <v>0</v>
      </c>
      <c r="AF635">
        <v>0</v>
      </c>
    </row>
    <row r="636" spans="1:32" x14ac:dyDescent="0.2">
      <c r="A636" s="400">
        <v>36955.458333333336</v>
      </c>
      <c r="B636" s="399">
        <v>37124</v>
      </c>
      <c r="C636" s="399">
        <v>37073</v>
      </c>
      <c r="D636" s="399">
        <v>37164</v>
      </c>
      <c r="E636" t="s">
        <v>401</v>
      </c>
      <c r="F636">
        <v>536718</v>
      </c>
      <c r="G636">
        <v>1</v>
      </c>
      <c r="H636">
        <v>2741843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-25</v>
      </c>
      <c r="P636">
        <v>-25</v>
      </c>
      <c r="Q636">
        <v>-25</v>
      </c>
      <c r="R636">
        <v>-25</v>
      </c>
      <c r="S636">
        <v>-25</v>
      </c>
      <c r="T636">
        <v>-25</v>
      </c>
      <c r="U636">
        <v>-25</v>
      </c>
      <c r="V636">
        <v>-25</v>
      </c>
      <c r="W636">
        <v>-25</v>
      </c>
      <c r="X636">
        <v>-25</v>
      </c>
      <c r="Y636">
        <v>-25</v>
      </c>
      <c r="Z636">
        <v>-25</v>
      </c>
      <c r="AA636">
        <v>-25</v>
      </c>
      <c r="AB636">
        <v>-25</v>
      </c>
      <c r="AC636">
        <v>-25</v>
      </c>
      <c r="AD636">
        <v>-25</v>
      </c>
      <c r="AE636">
        <v>0</v>
      </c>
      <c r="AF636">
        <v>0</v>
      </c>
    </row>
    <row r="637" spans="1:32" x14ac:dyDescent="0.2">
      <c r="A637" s="400">
        <v>36873.63958333333</v>
      </c>
      <c r="B637" s="399">
        <v>37124</v>
      </c>
      <c r="C637" s="399">
        <v>36983</v>
      </c>
      <c r="D637" s="399">
        <v>37191</v>
      </c>
      <c r="E637" t="s">
        <v>402</v>
      </c>
      <c r="F637">
        <v>477115</v>
      </c>
      <c r="G637">
        <v>1</v>
      </c>
      <c r="H637">
        <v>2489288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-30</v>
      </c>
      <c r="P637">
        <v>-30</v>
      </c>
      <c r="Q637">
        <v>-30</v>
      </c>
      <c r="R637">
        <v>-30</v>
      </c>
      <c r="S637">
        <v>-30</v>
      </c>
      <c r="T637">
        <v>-30</v>
      </c>
      <c r="U637">
        <v>-30</v>
      </c>
      <c r="V637">
        <v>-30</v>
      </c>
      <c r="W637">
        <v>-30</v>
      </c>
      <c r="X637">
        <v>-30</v>
      </c>
      <c r="Y637">
        <v>-30</v>
      </c>
      <c r="Z637">
        <v>-30</v>
      </c>
      <c r="AA637">
        <v>-30</v>
      </c>
      <c r="AB637">
        <v>-30</v>
      </c>
      <c r="AC637">
        <v>-30</v>
      </c>
      <c r="AD637">
        <v>-30</v>
      </c>
      <c r="AE637">
        <v>0</v>
      </c>
      <c r="AF637">
        <v>0</v>
      </c>
    </row>
    <row r="638" spans="1:32" x14ac:dyDescent="0.2">
      <c r="A638" s="400">
        <v>36874.459027777775</v>
      </c>
      <c r="B638" s="399">
        <v>37124</v>
      </c>
      <c r="C638" s="399">
        <v>37073</v>
      </c>
      <c r="D638" s="399">
        <v>37164</v>
      </c>
      <c r="E638" t="s">
        <v>402</v>
      </c>
      <c r="F638">
        <v>479556</v>
      </c>
      <c r="G638">
        <v>1</v>
      </c>
      <c r="H638">
        <v>2502730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-5</v>
      </c>
      <c r="AF638">
        <v>-5</v>
      </c>
    </row>
    <row r="639" spans="1:32" x14ac:dyDescent="0.2">
      <c r="A639" s="400">
        <v>36873.63958333333</v>
      </c>
      <c r="B639" s="399">
        <v>37124</v>
      </c>
      <c r="C639" s="399">
        <v>36983</v>
      </c>
      <c r="D639" s="399">
        <v>37191</v>
      </c>
      <c r="E639" t="s">
        <v>402</v>
      </c>
      <c r="F639">
        <v>477116</v>
      </c>
      <c r="G639">
        <v>1</v>
      </c>
      <c r="H639">
        <v>2489297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-20</v>
      </c>
      <c r="AF639">
        <v>-20</v>
      </c>
    </row>
    <row r="640" spans="1:32" x14ac:dyDescent="0.2">
      <c r="A640" s="400">
        <v>36874.459027777775</v>
      </c>
      <c r="B640" s="399">
        <v>37124</v>
      </c>
      <c r="C640" s="399">
        <v>37073</v>
      </c>
      <c r="D640" s="399">
        <v>37164</v>
      </c>
      <c r="E640" t="s">
        <v>402</v>
      </c>
      <c r="F640">
        <v>479556</v>
      </c>
      <c r="G640">
        <v>1</v>
      </c>
      <c r="H640">
        <v>2502729</v>
      </c>
      <c r="I640">
        <v>-5</v>
      </c>
      <c r="J640">
        <v>-5</v>
      </c>
      <c r="K640">
        <v>-5</v>
      </c>
      <c r="L640">
        <v>-5</v>
      </c>
      <c r="M640">
        <v>-5</v>
      </c>
      <c r="N640">
        <v>-5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">
      <c r="A641" s="400">
        <v>36873.63958333333</v>
      </c>
      <c r="B641" s="399">
        <v>37124</v>
      </c>
      <c r="C641" s="399">
        <v>36983</v>
      </c>
      <c r="D641" s="399">
        <v>37191</v>
      </c>
      <c r="E641" t="s">
        <v>402</v>
      </c>
      <c r="F641">
        <v>477116</v>
      </c>
      <c r="G641">
        <v>1</v>
      </c>
      <c r="H641">
        <v>2489296</v>
      </c>
      <c r="I641">
        <v>-20</v>
      </c>
      <c r="J641">
        <v>-20</v>
      </c>
      <c r="K641">
        <v>-20</v>
      </c>
      <c r="L641">
        <v>-20</v>
      </c>
      <c r="M641">
        <v>-20</v>
      </c>
      <c r="N641">
        <v>-20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 s="400">
        <v>37081.382638888892</v>
      </c>
      <c r="B642" s="399">
        <v>37124</v>
      </c>
      <c r="C642" s="399">
        <v>37104</v>
      </c>
      <c r="D642" s="399">
        <v>37134</v>
      </c>
      <c r="E642" t="s">
        <v>402</v>
      </c>
      <c r="F642">
        <v>676068</v>
      </c>
      <c r="G642">
        <v>1</v>
      </c>
      <c r="H642">
        <v>3553638</v>
      </c>
      <c r="I642">
        <v>10</v>
      </c>
      <c r="J642">
        <v>10</v>
      </c>
      <c r="K642">
        <v>10</v>
      </c>
      <c r="L642">
        <v>10</v>
      </c>
      <c r="M642">
        <v>10</v>
      </c>
      <c r="N642">
        <v>10</v>
      </c>
      <c r="O642">
        <v>10</v>
      </c>
      <c r="P642">
        <v>10</v>
      </c>
      <c r="Q642">
        <v>10</v>
      </c>
      <c r="R642">
        <v>10</v>
      </c>
      <c r="S642">
        <v>10</v>
      </c>
      <c r="T642">
        <v>10</v>
      </c>
      <c r="U642">
        <v>10</v>
      </c>
      <c r="V642">
        <v>10</v>
      </c>
      <c r="W642">
        <v>10</v>
      </c>
      <c r="X642">
        <v>10</v>
      </c>
      <c r="Y642">
        <v>10</v>
      </c>
      <c r="Z642">
        <v>10</v>
      </c>
      <c r="AA642">
        <v>10</v>
      </c>
      <c r="AB642">
        <v>10</v>
      </c>
      <c r="AC642">
        <v>10</v>
      </c>
      <c r="AD642">
        <v>10</v>
      </c>
      <c r="AE642">
        <v>10</v>
      </c>
      <c r="AF642">
        <v>10</v>
      </c>
    </row>
    <row r="643" spans="1:32" x14ac:dyDescent="0.2">
      <c r="A643" s="400">
        <v>37090.454861111109</v>
      </c>
      <c r="B643" s="399">
        <v>37124</v>
      </c>
      <c r="C643" s="399">
        <v>37104</v>
      </c>
      <c r="D643" s="399">
        <v>37134</v>
      </c>
      <c r="E643" t="s">
        <v>403</v>
      </c>
      <c r="F643">
        <v>653270</v>
      </c>
      <c r="G643">
        <v>1</v>
      </c>
      <c r="H643">
        <v>3477751</v>
      </c>
      <c r="I643">
        <v>25</v>
      </c>
      <c r="J643">
        <v>25</v>
      </c>
      <c r="K643">
        <v>25</v>
      </c>
      <c r="L643">
        <v>25</v>
      </c>
      <c r="M643">
        <v>25</v>
      </c>
      <c r="N643">
        <v>25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 s="400">
        <v>37090.454861111109</v>
      </c>
      <c r="B644" s="399">
        <v>37124</v>
      </c>
      <c r="C644" s="399">
        <v>37104</v>
      </c>
      <c r="D644" s="399">
        <v>37134</v>
      </c>
      <c r="E644" t="s">
        <v>403</v>
      </c>
      <c r="F644">
        <v>621976</v>
      </c>
      <c r="G644">
        <v>1</v>
      </c>
      <c r="H644">
        <v>3387088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  <c r="X644">
        <v>25</v>
      </c>
      <c r="Y644">
        <v>25</v>
      </c>
      <c r="Z644">
        <v>25</v>
      </c>
      <c r="AA644">
        <v>25</v>
      </c>
      <c r="AB644">
        <v>25</v>
      </c>
      <c r="AC644">
        <v>25</v>
      </c>
      <c r="AD644">
        <v>25</v>
      </c>
      <c r="AE644">
        <v>0</v>
      </c>
      <c r="AF644">
        <v>0</v>
      </c>
    </row>
    <row r="645" spans="1:32" x14ac:dyDescent="0.2">
      <c r="A645" s="400">
        <v>37090.454861111109</v>
      </c>
      <c r="B645" s="399">
        <v>37124</v>
      </c>
      <c r="C645" s="399">
        <v>37104</v>
      </c>
      <c r="D645" s="399">
        <v>37134</v>
      </c>
      <c r="E645" t="s">
        <v>403</v>
      </c>
      <c r="F645">
        <v>667276</v>
      </c>
      <c r="G645">
        <v>1</v>
      </c>
      <c r="H645">
        <v>3523620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25</v>
      </c>
      <c r="P645">
        <v>25</v>
      </c>
      <c r="Q645">
        <v>25</v>
      </c>
      <c r="R645">
        <v>25</v>
      </c>
      <c r="S645">
        <v>25</v>
      </c>
      <c r="T645">
        <v>25</v>
      </c>
      <c r="U645">
        <v>25</v>
      </c>
      <c r="V645">
        <v>25</v>
      </c>
      <c r="W645">
        <v>25</v>
      </c>
      <c r="X645">
        <v>25</v>
      </c>
      <c r="Y645">
        <v>25</v>
      </c>
      <c r="Z645">
        <v>25</v>
      </c>
      <c r="AA645">
        <v>25</v>
      </c>
      <c r="AB645">
        <v>25</v>
      </c>
      <c r="AC645">
        <v>25</v>
      </c>
      <c r="AD645">
        <v>25</v>
      </c>
      <c r="AE645">
        <v>0</v>
      </c>
      <c r="AF645">
        <v>0</v>
      </c>
    </row>
    <row r="646" spans="1:32" x14ac:dyDescent="0.2">
      <c r="A646" s="400">
        <v>37090.454861111109</v>
      </c>
      <c r="B646" s="399">
        <v>37124</v>
      </c>
      <c r="C646" s="399">
        <v>37104</v>
      </c>
      <c r="D646" s="399">
        <v>37134</v>
      </c>
      <c r="E646" t="s">
        <v>403</v>
      </c>
      <c r="F646">
        <v>653270</v>
      </c>
      <c r="G646">
        <v>1</v>
      </c>
      <c r="H646">
        <v>3477752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25</v>
      </c>
      <c r="AF646">
        <v>25</v>
      </c>
    </row>
    <row r="647" spans="1:32" x14ac:dyDescent="0.2">
      <c r="A647" s="400">
        <v>37104.425694444442</v>
      </c>
      <c r="B647" s="399">
        <v>37124</v>
      </c>
      <c r="C647" s="399">
        <v>37105</v>
      </c>
      <c r="D647" s="399">
        <v>37134</v>
      </c>
      <c r="E647" t="s">
        <v>403</v>
      </c>
      <c r="F647">
        <v>711858</v>
      </c>
      <c r="G647">
        <v>1</v>
      </c>
      <c r="H647">
        <v>3718183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-25</v>
      </c>
      <c r="P647">
        <v>-25</v>
      </c>
      <c r="Q647">
        <v>-25</v>
      </c>
      <c r="R647">
        <v>-25</v>
      </c>
      <c r="S647">
        <v>-25</v>
      </c>
      <c r="T647">
        <v>-25</v>
      </c>
      <c r="U647">
        <v>-25</v>
      </c>
      <c r="V647">
        <v>-25</v>
      </c>
      <c r="W647">
        <v>-25</v>
      </c>
      <c r="X647">
        <v>-25</v>
      </c>
      <c r="Y647">
        <v>-25</v>
      </c>
      <c r="Z647">
        <v>-25</v>
      </c>
      <c r="AA647">
        <v>-25</v>
      </c>
      <c r="AB647">
        <v>-25</v>
      </c>
      <c r="AC647">
        <v>-25</v>
      </c>
      <c r="AD647">
        <v>-25</v>
      </c>
      <c r="AE647">
        <v>0</v>
      </c>
      <c r="AF647">
        <v>0</v>
      </c>
    </row>
    <row r="648" spans="1:32" x14ac:dyDescent="0.2">
      <c r="B648" s="399"/>
      <c r="C648" s="399"/>
      <c r="D648" s="399"/>
    </row>
    <row r="649" spans="1:32" x14ac:dyDescent="0.2">
      <c r="B649" s="399"/>
      <c r="C649" s="399"/>
      <c r="D649" s="399"/>
    </row>
    <row r="650" spans="1:32" x14ac:dyDescent="0.2">
      <c r="B650" s="399"/>
      <c r="C650" s="399"/>
      <c r="D650" s="399"/>
    </row>
    <row r="651" spans="1:32" x14ac:dyDescent="0.2">
      <c r="B651" s="399"/>
      <c r="C651" s="399"/>
      <c r="D651" s="399"/>
    </row>
    <row r="652" spans="1:32" x14ac:dyDescent="0.2">
      <c r="B652" s="399"/>
      <c r="C652" s="399"/>
      <c r="D652" s="399"/>
    </row>
    <row r="653" spans="1:32" x14ac:dyDescent="0.2">
      <c r="B653" s="399"/>
      <c r="C653" s="399"/>
      <c r="D653" s="399"/>
    </row>
    <row r="654" spans="1:32" x14ac:dyDescent="0.2">
      <c r="B654" s="399"/>
      <c r="C654" s="399"/>
      <c r="D654" s="399"/>
    </row>
    <row r="655" spans="1:32" x14ac:dyDescent="0.2">
      <c r="B655" s="399"/>
      <c r="C655" s="399"/>
      <c r="D655" s="399"/>
    </row>
    <row r="656" spans="1:32" x14ac:dyDescent="0.2">
      <c r="B656" s="399"/>
      <c r="C656" s="399"/>
      <c r="D656" s="399"/>
    </row>
    <row r="657" spans="1:4" x14ac:dyDescent="0.2">
      <c r="B657" s="399"/>
      <c r="C657" s="399"/>
      <c r="D657" s="399"/>
    </row>
    <row r="658" spans="1:4" x14ac:dyDescent="0.2">
      <c r="B658" s="399"/>
      <c r="C658" s="399"/>
      <c r="D658" s="399"/>
    </row>
    <row r="659" spans="1:4" x14ac:dyDescent="0.2">
      <c r="A659" s="398"/>
      <c r="B659" s="399"/>
      <c r="C659" s="399"/>
      <c r="D659" s="399"/>
    </row>
    <row r="660" spans="1:4" x14ac:dyDescent="0.2">
      <c r="A660" s="398"/>
      <c r="B660" s="399"/>
      <c r="C660" s="399"/>
      <c r="D660" s="399"/>
    </row>
    <row r="661" spans="1:4" x14ac:dyDescent="0.2">
      <c r="B661" s="399"/>
      <c r="C661" s="399"/>
      <c r="D661" s="399"/>
    </row>
    <row r="662" spans="1:4" x14ac:dyDescent="0.2">
      <c r="B662" s="399"/>
      <c r="C662" s="399"/>
      <c r="D662" s="399"/>
    </row>
    <row r="663" spans="1:4" x14ac:dyDescent="0.2">
      <c r="B663" s="399"/>
      <c r="C663" s="399"/>
      <c r="D663" s="399"/>
    </row>
    <row r="664" spans="1:4" x14ac:dyDescent="0.2">
      <c r="B664" s="399"/>
      <c r="C664" s="399"/>
      <c r="D664" s="399"/>
    </row>
    <row r="665" spans="1:4" x14ac:dyDescent="0.2">
      <c r="B665" s="399"/>
      <c r="C665" s="399"/>
      <c r="D665" s="399"/>
    </row>
    <row r="666" spans="1:4" x14ac:dyDescent="0.2">
      <c r="B666" s="399"/>
      <c r="C666" s="399"/>
      <c r="D666" s="399"/>
    </row>
    <row r="667" spans="1:4" x14ac:dyDescent="0.2">
      <c r="A667" s="398"/>
      <c r="B667" s="399"/>
      <c r="C667" s="399"/>
      <c r="D667" s="399"/>
    </row>
    <row r="668" spans="1:4" x14ac:dyDescent="0.2">
      <c r="B668" s="399"/>
      <c r="C668" s="399"/>
      <c r="D668" s="399"/>
    </row>
    <row r="669" spans="1:4" x14ac:dyDescent="0.2">
      <c r="A669" s="398"/>
      <c r="B669" s="399"/>
      <c r="C669" s="399"/>
      <c r="D669" s="399"/>
    </row>
    <row r="670" spans="1:4" x14ac:dyDescent="0.2">
      <c r="B670" s="399"/>
      <c r="C670" s="399"/>
      <c r="D670" s="399"/>
    </row>
    <row r="671" spans="1:4" x14ac:dyDescent="0.2">
      <c r="B671" s="399"/>
      <c r="C671" s="399"/>
      <c r="D671" s="399"/>
    </row>
    <row r="672" spans="1:4" x14ac:dyDescent="0.2">
      <c r="B672" s="399"/>
      <c r="C672" s="399"/>
      <c r="D672" s="399"/>
    </row>
    <row r="673" spans="1:4" x14ac:dyDescent="0.2">
      <c r="B673" s="399"/>
      <c r="C673" s="399"/>
      <c r="D673" s="399"/>
    </row>
    <row r="674" spans="1:4" x14ac:dyDescent="0.2">
      <c r="B674" s="399"/>
      <c r="C674" s="399"/>
      <c r="D674" s="399"/>
    </row>
    <row r="675" spans="1:4" x14ac:dyDescent="0.2">
      <c r="B675" s="399"/>
      <c r="C675" s="399"/>
      <c r="D675" s="399"/>
    </row>
    <row r="676" spans="1:4" x14ac:dyDescent="0.2">
      <c r="B676" s="399"/>
      <c r="C676" s="399"/>
      <c r="D676" s="399"/>
    </row>
    <row r="677" spans="1:4" x14ac:dyDescent="0.2">
      <c r="B677" s="399"/>
      <c r="C677" s="399"/>
      <c r="D677" s="399"/>
    </row>
    <row r="678" spans="1:4" x14ac:dyDescent="0.2">
      <c r="B678" s="399"/>
      <c r="C678" s="399"/>
      <c r="D678" s="399"/>
    </row>
    <row r="679" spans="1:4" x14ac:dyDescent="0.2">
      <c r="B679" s="399"/>
      <c r="C679" s="399"/>
      <c r="D679" s="399"/>
    </row>
    <row r="680" spans="1:4" x14ac:dyDescent="0.2">
      <c r="B680" s="399"/>
      <c r="C680" s="399"/>
      <c r="D680" s="399"/>
    </row>
    <row r="681" spans="1:4" x14ac:dyDescent="0.2">
      <c r="B681" s="399"/>
      <c r="C681" s="399"/>
      <c r="D681" s="399"/>
    </row>
    <row r="682" spans="1:4" x14ac:dyDescent="0.2">
      <c r="A682" s="398"/>
      <c r="B682" s="399"/>
      <c r="C682" s="399"/>
      <c r="D682" s="399"/>
    </row>
    <row r="683" spans="1:4" x14ac:dyDescent="0.2">
      <c r="A683" s="398"/>
      <c r="B683" s="399"/>
      <c r="C683" s="399"/>
      <c r="D683" s="399"/>
    </row>
    <row r="684" spans="1:4" x14ac:dyDescent="0.2">
      <c r="A684" s="398"/>
      <c r="B684" s="399"/>
      <c r="C684" s="399"/>
      <c r="D684" s="399"/>
    </row>
    <row r="685" spans="1:4" x14ac:dyDescent="0.2">
      <c r="A685" s="398"/>
      <c r="B685" s="399"/>
      <c r="C685" s="399"/>
      <c r="D685" s="399"/>
    </row>
    <row r="686" spans="1:4" x14ac:dyDescent="0.2">
      <c r="A686" s="398"/>
      <c r="B686" s="399"/>
      <c r="C686" s="399"/>
      <c r="D686" s="399"/>
    </row>
    <row r="687" spans="1:4" x14ac:dyDescent="0.2">
      <c r="A687" s="398"/>
      <c r="B687" s="399"/>
      <c r="C687" s="399"/>
      <c r="D687" s="399"/>
    </row>
    <row r="688" spans="1:4" x14ac:dyDescent="0.2">
      <c r="A688" s="398"/>
      <c r="B688" s="399"/>
      <c r="C688" s="399"/>
      <c r="D688" s="399"/>
    </row>
    <row r="689" spans="1:7" x14ac:dyDescent="0.2">
      <c r="A689" s="398"/>
      <c r="B689" s="399"/>
      <c r="C689" s="399"/>
      <c r="D689" s="399"/>
      <c r="F689" s="398"/>
      <c r="G689" s="398"/>
    </row>
    <row r="690" spans="1:7" x14ac:dyDescent="0.2">
      <c r="A690" s="398"/>
      <c r="B690" s="399"/>
      <c r="C690" s="399"/>
      <c r="D690" s="399"/>
      <c r="F690" s="398"/>
      <c r="G690" s="398"/>
    </row>
    <row r="691" spans="1:7" x14ac:dyDescent="0.2">
      <c r="B691" s="399"/>
      <c r="C691" s="399"/>
      <c r="D691" s="399"/>
    </row>
    <row r="692" spans="1:7" x14ac:dyDescent="0.2">
      <c r="B692" s="399"/>
      <c r="C692" s="399"/>
      <c r="D692" s="399"/>
    </row>
    <row r="693" spans="1:7" x14ac:dyDescent="0.2">
      <c r="B693" s="399"/>
      <c r="C693" s="399"/>
      <c r="D693" s="399"/>
    </row>
    <row r="694" spans="1:7" x14ac:dyDescent="0.2">
      <c r="B694" s="399"/>
      <c r="C694" s="399"/>
      <c r="D694" s="399"/>
    </row>
    <row r="695" spans="1:7" x14ac:dyDescent="0.2">
      <c r="B695" s="399"/>
      <c r="C695" s="399"/>
      <c r="D695" s="399"/>
    </row>
    <row r="696" spans="1:7" x14ac:dyDescent="0.2">
      <c r="B696" s="399"/>
      <c r="C696" s="399"/>
      <c r="D696" s="399"/>
    </row>
    <row r="697" spans="1:7" x14ac:dyDescent="0.2">
      <c r="B697" s="399"/>
      <c r="C697" s="399"/>
      <c r="D697" s="399"/>
    </row>
    <row r="698" spans="1:7" x14ac:dyDescent="0.2">
      <c r="B698" s="399"/>
      <c r="C698" s="399"/>
      <c r="D698" s="399"/>
    </row>
    <row r="699" spans="1:7" x14ac:dyDescent="0.2">
      <c r="B699" s="399"/>
      <c r="C699" s="399"/>
      <c r="D699" s="399"/>
    </row>
    <row r="700" spans="1:7" x14ac:dyDescent="0.2">
      <c r="B700" s="399"/>
      <c r="C700" s="399"/>
      <c r="D700" s="399"/>
    </row>
    <row r="701" spans="1:7" x14ac:dyDescent="0.2">
      <c r="B701" s="399"/>
      <c r="C701" s="399"/>
      <c r="D701" s="399"/>
    </row>
    <row r="702" spans="1:7" x14ac:dyDescent="0.2">
      <c r="A702" s="398"/>
      <c r="B702" s="399"/>
      <c r="C702" s="399"/>
      <c r="D702" s="399"/>
    </row>
    <row r="703" spans="1:7" x14ac:dyDescent="0.2">
      <c r="A703" s="398"/>
      <c r="B703" s="399"/>
      <c r="C703" s="399"/>
      <c r="D703" s="399"/>
    </row>
    <row r="704" spans="1:7" x14ac:dyDescent="0.2">
      <c r="A704" s="398"/>
      <c r="B704" s="399"/>
      <c r="C704" s="399"/>
      <c r="D704" s="399"/>
    </row>
    <row r="705" spans="1:7" x14ac:dyDescent="0.2">
      <c r="A705" s="398"/>
      <c r="B705" s="399"/>
      <c r="C705" s="399"/>
      <c r="D705" s="399"/>
      <c r="F705" s="398"/>
      <c r="G705" s="398"/>
    </row>
    <row r="706" spans="1:7" x14ac:dyDescent="0.2">
      <c r="A706" s="398"/>
      <c r="B706" s="399"/>
      <c r="C706" s="399"/>
      <c r="D706" s="399"/>
      <c r="F706" s="398"/>
      <c r="G706" s="398"/>
    </row>
    <row r="707" spans="1:7" x14ac:dyDescent="0.2">
      <c r="A707" s="398"/>
      <c r="B707" s="399"/>
      <c r="C707" s="399"/>
      <c r="D707" s="399"/>
      <c r="F707" s="398"/>
      <c r="G707" s="398"/>
    </row>
    <row r="708" spans="1:7" x14ac:dyDescent="0.2">
      <c r="A708" s="398"/>
      <c r="B708" s="399"/>
      <c r="C708" s="399"/>
      <c r="D708" s="399"/>
      <c r="F708" s="398"/>
      <c r="G708" s="398"/>
    </row>
    <row r="709" spans="1:7" x14ac:dyDescent="0.2">
      <c r="A709" s="398"/>
      <c r="B709" s="399"/>
      <c r="C709" s="399"/>
      <c r="D709" s="399"/>
      <c r="F709" s="398"/>
      <c r="G709" s="398"/>
    </row>
    <row r="710" spans="1:7" x14ac:dyDescent="0.2">
      <c r="A710" s="398"/>
      <c r="B710" s="399"/>
      <c r="C710" s="399"/>
      <c r="D710" s="399"/>
      <c r="F710" s="398"/>
      <c r="G710" s="398"/>
    </row>
    <row r="711" spans="1:7" x14ac:dyDescent="0.2">
      <c r="A711" s="398"/>
      <c r="B711" s="399"/>
      <c r="C711" s="399"/>
      <c r="D711" s="399"/>
      <c r="F711" s="398"/>
      <c r="G711" s="398"/>
    </row>
    <row r="712" spans="1:7" x14ac:dyDescent="0.2">
      <c r="A712" s="398"/>
      <c r="B712" s="399"/>
      <c r="C712" s="399"/>
      <c r="D712" s="399"/>
      <c r="F712" s="398"/>
      <c r="G712" s="398"/>
    </row>
    <row r="713" spans="1:7" x14ac:dyDescent="0.2">
      <c r="A713" s="398"/>
      <c r="B713" s="399"/>
      <c r="C713" s="399"/>
      <c r="D713" s="399"/>
      <c r="F713" s="398"/>
      <c r="G713" s="398"/>
    </row>
    <row r="714" spans="1:7" x14ac:dyDescent="0.2">
      <c r="A714" s="398"/>
      <c r="B714" s="399"/>
      <c r="C714" s="399"/>
      <c r="D714" s="399"/>
      <c r="F714" s="398"/>
      <c r="G714" s="398"/>
    </row>
    <row r="715" spans="1:7" x14ac:dyDescent="0.2">
      <c r="A715" s="398"/>
      <c r="B715" s="399"/>
      <c r="C715" s="399"/>
      <c r="D715" s="399"/>
      <c r="F715" s="398"/>
      <c r="G715" s="398"/>
    </row>
    <row r="716" spans="1:7" x14ac:dyDescent="0.2">
      <c r="A716" s="398"/>
      <c r="B716" s="399"/>
      <c r="C716" s="399"/>
      <c r="D716" s="399"/>
    </row>
    <row r="717" spans="1:7" x14ac:dyDescent="0.2">
      <c r="A717" s="398"/>
      <c r="B717" s="399"/>
      <c r="C717" s="399"/>
      <c r="D717" s="399"/>
    </row>
    <row r="718" spans="1:7" x14ac:dyDescent="0.2">
      <c r="A718" s="398"/>
      <c r="B718" s="399"/>
      <c r="C718" s="399"/>
      <c r="D718" s="399"/>
    </row>
    <row r="719" spans="1:7" x14ac:dyDescent="0.2">
      <c r="A719" s="398"/>
      <c r="B719" s="399"/>
      <c r="C719" s="399"/>
      <c r="D719" s="399"/>
    </row>
    <row r="720" spans="1:7" x14ac:dyDescent="0.2">
      <c r="A720" s="398"/>
      <c r="B720" s="399"/>
      <c r="C720" s="399"/>
      <c r="D720" s="399"/>
    </row>
    <row r="721" spans="1:7" x14ac:dyDescent="0.2">
      <c r="A721" s="398"/>
      <c r="B721" s="399"/>
      <c r="C721" s="399"/>
      <c r="D721" s="399"/>
    </row>
    <row r="722" spans="1:7" x14ac:dyDescent="0.2">
      <c r="A722" s="398"/>
      <c r="B722" s="399"/>
      <c r="C722" s="399"/>
      <c r="D722" s="399"/>
    </row>
    <row r="723" spans="1:7" x14ac:dyDescent="0.2">
      <c r="A723" s="398"/>
      <c r="B723" s="399"/>
      <c r="C723" s="399"/>
      <c r="D723" s="399"/>
      <c r="F723" s="398"/>
      <c r="G723" s="398"/>
    </row>
    <row r="724" spans="1:7" x14ac:dyDescent="0.2">
      <c r="A724" s="398"/>
      <c r="B724" s="399"/>
      <c r="C724" s="399"/>
      <c r="D724" s="399"/>
      <c r="F724" s="398"/>
      <c r="G724" s="398"/>
    </row>
    <row r="725" spans="1:7" x14ac:dyDescent="0.2">
      <c r="A725" s="398"/>
      <c r="B725" s="399"/>
      <c r="C725" s="399"/>
      <c r="D725" s="399"/>
      <c r="F725" s="398"/>
      <c r="G725" s="398"/>
    </row>
    <row r="726" spans="1:7" x14ac:dyDescent="0.2">
      <c r="A726" s="398"/>
      <c r="B726" s="399"/>
      <c r="C726" s="399"/>
      <c r="D726" s="399"/>
    </row>
    <row r="727" spans="1:7" x14ac:dyDescent="0.2">
      <c r="A727" s="398"/>
      <c r="B727" s="399"/>
      <c r="C727" s="399"/>
      <c r="D727" s="399"/>
    </row>
    <row r="728" spans="1:7" x14ac:dyDescent="0.2">
      <c r="A728" s="398"/>
      <c r="B728" s="399"/>
      <c r="C728" s="399"/>
      <c r="D728" s="399"/>
    </row>
    <row r="729" spans="1:7" x14ac:dyDescent="0.2">
      <c r="A729" s="398"/>
      <c r="B729" s="399"/>
      <c r="C729" s="399"/>
      <c r="D729" s="399"/>
    </row>
    <row r="730" spans="1:7" x14ac:dyDescent="0.2">
      <c r="B730" s="399"/>
      <c r="C730" s="399"/>
      <c r="D730" s="399"/>
    </row>
    <row r="731" spans="1:7" x14ac:dyDescent="0.2">
      <c r="B731" s="399"/>
      <c r="C731" s="399"/>
      <c r="D731" s="399"/>
    </row>
    <row r="732" spans="1:7" x14ac:dyDescent="0.2">
      <c r="B732" s="399"/>
      <c r="C732" s="399"/>
      <c r="D732" s="399"/>
    </row>
    <row r="733" spans="1:7" x14ac:dyDescent="0.2">
      <c r="B733" s="399"/>
      <c r="C733" s="399"/>
      <c r="D733" s="399"/>
    </row>
    <row r="734" spans="1:7" x14ac:dyDescent="0.2">
      <c r="B734" s="399"/>
      <c r="C734" s="399"/>
      <c r="D734" s="399"/>
    </row>
    <row r="735" spans="1:7" x14ac:dyDescent="0.2">
      <c r="A735" s="398"/>
      <c r="B735" s="399"/>
      <c r="C735" s="399"/>
      <c r="D735" s="399"/>
    </row>
    <row r="736" spans="1:7" x14ac:dyDescent="0.2">
      <c r="A736" s="398"/>
      <c r="B736" s="399"/>
      <c r="C736" s="399"/>
      <c r="D736" s="399"/>
    </row>
    <row r="737" spans="1:7" x14ac:dyDescent="0.2">
      <c r="A737" s="398"/>
      <c r="B737" s="399"/>
      <c r="C737" s="399"/>
      <c r="D737" s="399"/>
      <c r="F737" s="398"/>
      <c r="G737" s="398"/>
    </row>
    <row r="738" spans="1:7" x14ac:dyDescent="0.2">
      <c r="A738" s="398"/>
      <c r="B738" s="399"/>
      <c r="C738" s="399"/>
      <c r="D738" s="399"/>
      <c r="F738" s="398"/>
      <c r="G738" s="398"/>
    </row>
    <row r="739" spans="1:7" x14ac:dyDescent="0.2">
      <c r="A739" s="398"/>
      <c r="B739" s="399"/>
      <c r="C739" s="399"/>
      <c r="D739" s="399"/>
      <c r="F739" s="398"/>
      <c r="G739" s="398"/>
    </row>
    <row r="740" spans="1:7" x14ac:dyDescent="0.2">
      <c r="A740" s="398"/>
      <c r="B740" s="399"/>
      <c r="C740" s="399"/>
      <c r="D740" s="399"/>
      <c r="F740" s="398"/>
      <c r="G740" s="398"/>
    </row>
    <row r="741" spans="1:7" x14ac:dyDescent="0.2">
      <c r="B741" s="399"/>
      <c r="C741" s="399"/>
      <c r="D741" s="399"/>
    </row>
    <row r="742" spans="1:7" x14ac:dyDescent="0.2">
      <c r="A742" s="398"/>
      <c r="B742" s="399"/>
      <c r="C742" s="399"/>
      <c r="D742" s="399"/>
    </row>
    <row r="743" spans="1:7" x14ac:dyDescent="0.2">
      <c r="A743" s="398"/>
      <c r="B743" s="399"/>
      <c r="C743" s="399"/>
      <c r="D743" s="399"/>
    </row>
    <row r="744" spans="1:7" x14ac:dyDescent="0.2">
      <c r="A744" s="398"/>
      <c r="B744" s="399"/>
      <c r="C744" s="399"/>
      <c r="D744" s="399"/>
    </row>
    <row r="745" spans="1:7" x14ac:dyDescent="0.2">
      <c r="A745" s="398"/>
      <c r="B745" s="399"/>
      <c r="C745" s="399"/>
      <c r="D745" s="399"/>
    </row>
    <row r="746" spans="1:7" x14ac:dyDescent="0.2">
      <c r="A746" s="398"/>
      <c r="B746" s="399"/>
      <c r="C746" s="399"/>
      <c r="D746" s="399"/>
    </row>
    <row r="747" spans="1:7" x14ac:dyDescent="0.2">
      <c r="A747" s="398"/>
      <c r="B747" s="399"/>
      <c r="C747" s="399"/>
      <c r="D747" s="399"/>
    </row>
    <row r="748" spans="1:7" x14ac:dyDescent="0.2">
      <c r="A748" s="398"/>
      <c r="B748" s="399"/>
      <c r="C748" s="399"/>
      <c r="D748" s="399"/>
    </row>
    <row r="749" spans="1:7" x14ac:dyDescent="0.2">
      <c r="A749" s="398"/>
      <c r="B749" s="399"/>
      <c r="C749" s="399"/>
      <c r="D749" s="399"/>
    </row>
    <row r="750" spans="1:7" x14ac:dyDescent="0.2">
      <c r="A750" s="398"/>
      <c r="B750" s="399"/>
      <c r="C750" s="399"/>
      <c r="D750" s="399"/>
    </row>
    <row r="751" spans="1:7" x14ac:dyDescent="0.2">
      <c r="A751" s="398"/>
      <c r="B751" s="399"/>
      <c r="C751" s="399"/>
      <c r="D751" s="399"/>
    </row>
    <row r="752" spans="1:7" x14ac:dyDescent="0.2">
      <c r="A752" s="398"/>
      <c r="B752" s="399"/>
      <c r="C752" s="399"/>
      <c r="D752" s="399"/>
    </row>
    <row r="753" spans="1:4" x14ac:dyDescent="0.2">
      <c r="B753" s="399"/>
      <c r="C753" s="399"/>
      <c r="D753" s="399"/>
    </row>
    <row r="754" spans="1:4" x14ac:dyDescent="0.2">
      <c r="B754" s="399"/>
      <c r="C754" s="399"/>
      <c r="D754" s="399"/>
    </row>
    <row r="755" spans="1:4" x14ac:dyDescent="0.2">
      <c r="B755" s="399"/>
      <c r="C755" s="399"/>
      <c r="D755" s="399"/>
    </row>
    <row r="756" spans="1:4" x14ac:dyDescent="0.2">
      <c r="B756" s="399"/>
      <c r="C756" s="399"/>
      <c r="D756" s="399"/>
    </row>
    <row r="757" spans="1:4" x14ac:dyDescent="0.2">
      <c r="A757" s="398"/>
      <c r="B757" s="399"/>
      <c r="C757" s="399"/>
      <c r="D757" s="399"/>
    </row>
    <row r="758" spans="1:4" x14ac:dyDescent="0.2">
      <c r="A758" s="398"/>
      <c r="B758" s="399"/>
      <c r="C758" s="399"/>
      <c r="D758" s="399"/>
    </row>
    <row r="759" spans="1:4" x14ac:dyDescent="0.2">
      <c r="A759" s="398"/>
      <c r="B759" s="399"/>
      <c r="C759" s="399"/>
      <c r="D759" s="399"/>
    </row>
    <row r="760" spans="1:4" x14ac:dyDescent="0.2">
      <c r="A760" s="398"/>
      <c r="B760" s="399"/>
      <c r="C760" s="399"/>
      <c r="D760" s="399"/>
    </row>
    <row r="761" spans="1:4" x14ac:dyDescent="0.2">
      <c r="A761" s="398"/>
      <c r="B761" s="399"/>
      <c r="C761" s="399"/>
      <c r="D761" s="399"/>
    </row>
    <row r="762" spans="1:4" x14ac:dyDescent="0.2">
      <c r="A762" s="398"/>
      <c r="B762" s="399"/>
      <c r="C762" s="399"/>
      <c r="D762" s="399"/>
    </row>
    <row r="763" spans="1:4" x14ac:dyDescent="0.2">
      <c r="A763" s="398"/>
      <c r="B763" s="399"/>
      <c r="C763" s="399"/>
      <c r="D763" s="399"/>
    </row>
    <row r="764" spans="1:4" x14ac:dyDescent="0.2">
      <c r="A764" s="398"/>
      <c r="B764" s="399"/>
      <c r="C764" s="399"/>
      <c r="D764" s="399"/>
    </row>
    <row r="765" spans="1:4" x14ac:dyDescent="0.2">
      <c r="B765" s="399"/>
      <c r="C765" s="399"/>
      <c r="D765" s="399"/>
    </row>
    <row r="766" spans="1:4" x14ac:dyDescent="0.2">
      <c r="B766" s="399"/>
      <c r="C766" s="399"/>
      <c r="D766" s="399"/>
    </row>
    <row r="767" spans="1:4" x14ac:dyDescent="0.2">
      <c r="A767" s="398"/>
      <c r="B767" s="399"/>
      <c r="C767" s="399"/>
      <c r="D767" s="399"/>
    </row>
    <row r="768" spans="1:4" x14ac:dyDescent="0.2">
      <c r="B768" s="399"/>
      <c r="C768" s="399"/>
      <c r="D768" s="399"/>
    </row>
    <row r="769" spans="2:4" x14ac:dyDescent="0.2">
      <c r="B769" s="399"/>
      <c r="C769" s="399"/>
      <c r="D769" s="399"/>
    </row>
    <row r="770" spans="2:4" x14ac:dyDescent="0.2">
      <c r="B770" s="399"/>
      <c r="C770" s="399"/>
      <c r="D770" s="399"/>
    </row>
    <row r="771" spans="2:4" x14ac:dyDescent="0.2">
      <c r="B771" s="399"/>
      <c r="C771" s="399"/>
      <c r="D771" s="399"/>
    </row>
    <row r="772" spans="2:4" x14ac:dyDescent="0.2">
      <c r="B772" s="399"/>
      <c r="C772" s="399"/>
      <c r="D772" s="399"/>
    </row>
    <row r="773" spans="2:4" x14ac:dyDescent="0.2">
      <c r="B773" s="399"/>
      <c r="C773" s="399"/>
      <c r="D773" s="399"/>
    </row>
    <row r="774" spans="2:4" x14ac:dyDescent="0.2">
      <c r="B774" s="399"/>
      <c r="C774" s="399"/>
      <c r="D774" s="399"/>
    </row>
    <row r="775" spans="2:4" x14ac:dyDescent="0.2">
      <c r="B775" s="399"/>
      <c r="C775" s="399"/>
      <c r="D775" s="399"/>
    </row>
    <row r="776" spans="2:4" x14ac:dyDescent="0.2">
      <c r="B776" s="399"/>
      <c r="C776" s="399"/>
      <c r="D776" s="399"/>
    </row>
    <row r="777" spans="2:4" x14ac:dyDescent="0.2">
      <c r="B777" s="399"/>
      <c r="C777" s="399"/>
      <c r="D777" s="399"/>
    </row>
    <row r="778" spans="2:4" x14ac:dyDescent="0.2">
      <c r="B778" s="399"/>
      <c r="C778" s="399"/>
      <c r="D778" s="399"/>
    </row>
    <row r="779" spans="2:4" x14ac:dyDescent="0.2">
      <c r="B779" s="399"/>
      <c r="C779" s="399"/>
      <c r="D779" s="399"/>
    </row>
    <row r="780" spans="2:4" x14ac:dyDescent="0.2">
      <c r="B780" s="399"/>
      <c r="C780" s="399"/>
      <c r="D780" s="399"/>
    </row>
    <row r="781" spans="2:4" x14ac:dyDescent="0.2">
      <c r="B781" s="399"/>
      <c r="C781" s="399"/>
      <c r="D781" s="399"/>
    </row>
    <row r="782" spans="2:4" x14ac:dyDescent="0.2">
      <c r="B782" s="399"/>
      <c r="C782" s="399"/>
      <c r="D782" s="399"/>
    </row>
    <row r="783" spans="2:4" x14ac:dyDescent="0.2">
      <c r="B783" s="399"/>
      <c r="C783" s="399"/>
      <c r="D783" s="399"/>
    </row>
    <row r="784" spans="2:4" x14ac:dyDescent="0.2">
      <c r="B784" s="399"/>
      <c r="C784" s="399"/>
      <c r="D784" s="399"/>
    </row>
    <row r="785" spans="2:4" x14ac:dyDescent="0.2">
      <c r="B785" s="399"/>
      <c r="C785" s="399"/>
      <c r="D785" s="399"/>
    </row>
    <row r="786" spans="2:4" x14ac:dyDescent="0.2">
      <c r="B786" s="399"/>
      <c r="C786" s="399"/>
      <c r="D786" s="399"/>
    </row>
    <row r="787" spans="2:4" x14ac:dyDescent="0.2">
      <c r="B787" s="399"/>
      <c r="C787" s="399"/>
      <c r="D787" s="399"/>
    </row>
    <row r="788" spans="2:4" x14ac:dyDescent="0.2">
      <c r="B788" s="399"/>
      <c r="C788" s="399"/>
      <c r="D788" s="399"/>
    </row>
    <row r="789" spans="2:4" x14ac:dyDescent="0.2">
      <c r="B789" s="399"/>
      <c r="C789" s="399"/>
      <c r="D789" s="399"/>
    </row>
    <row r="790" spans="2:4" x14ac:dyDescent="0.2">
      <c r="B790" s="399"/>
      <c r="C790" s="399"/>
      <c r="D790" s="399"/>
    </row>
    <row r="791" spans="2:4" x14ac:dyDescent="0.2">
      <c r="B791" s="399"/>
      <c r="C791" s="399"/>
      <c r="D791" s="399"/>
    </row>
    <row r="792" spans="2:4" x14ac:dyDescent="0.2">
      <c r="B792" s="399"/>
      <c r="C792" s="399"/>
      <c r="D792" s="399"/>
    </row>
    <row r="793" spans="2:4" x14ac:dyDescent="0.2">
      <c r="B793" s="399"/>
      <c r="C793" s="399"/>
      <c r="D793" s="399"/>
    </row>
    <row r="794" spans="2:4" x14ac:dyDescent="0.2">
      <c r="B794" s="399"/>
      <c r="C794" s="399"/>
      <c r="D794" s="399"/>
    </row>
    <row r="795" spans="2:4" x14ac:dyDescent="0.2">
      <c r="B795" s="399"/>
      <c r="C795" s="399"/>
      <c r="D795" s="399"/>
    </row>
    <row r="796" spans="2:4" x14ac:dyDescent="0.2">
      <c r="B796" s="399"/>
      <c r="C796" s="399"/>
      <c r="D796" s="399"/>
    </row>
    <row r="797" spans="2:4" x14ac:dyDescent="0.2">
      <c r="B797" s="399"/>
      <c r="C797" s="399"/>
      <c r="D797" s="399"/>
    </row>
    <row r="798" spans="2:4" x14ac:dyDescent="0.2">
      <c r="B798" s="399"/>
      <c r="C798" s="399"/>
      <c r="D798" s="399"/>
    </row>
    <row r="799" spans="2:4" x14ac:dyDescent="0.2">
      <c r="B799" s="399"/>
      <c r="C799" s="399"/>
      <c r="D799" s="399"/>
    </row>
    <row r="800" spans="2:4" x14ac:dyDescent="0.2">
      <c r="B800" s="399"/>
      <c r="C800" s="399"/>
      <c r="D800" s="399"/>
    </row>
    <row r="801" spans="2:4" x14ac:dyDescent="0.2">
      <c r="B801" s="399"/>
      <c r="C801" s="399"/>
      <c r="D801" s="399"/>
    </row>
    <row r="802" spans="2:4" x14ac:dyDescent="0.2">
      <c r="B802" s="399"/>
      <c r="C802" s="399"/>
      <c r="D802" s="399"/>
    </row>
    <row r="803" spans="2:4" x14ac:dyDescent="0.2">
      <c r="B803" s="399"/>
      <c r="C803" s="399"/>
      <c r="D803" s="399"/>
    </row>
    <row r="804" spans="2:4" x14ac:dyDescent="0.2">
      <c r="B804" s="399"/>
      <c r="C804" s="399"/>
      <c r="D804" s="399"/>
    </row>
    <row r="805" spans="2:4" x14ac:dyDescent="0.2">
      <c r="B805" s="399"/>
      <c r="C805" s="399"/>
      <c r="D805" s="399"/>
    </row>
    <row r="806" spans="2:4" x14ac:dyDescent="0.2">
      <c r="B806" s="399"/>
      <c r="C806" s="399"/>
      <c r="D806" s="399"/>
    </row>
    <row r="807" spans="2:4" x14ac:dyDescent="0.2">
      <c r="B807" s="399"/>
      <c r="C807" s="399"/>
      <c r="D807" s="399"/>
    </row>
    <row r="808" spans="2:4" x14ac:dyDescent="0.2">
      <c r="B808" s="399"/>
      <c r="C808" s="399"/>
      <c r="D808" s="399"/>
    </row>
    <row r="809" spans="2:4" x14ac:dyDescent="0.2">
      <c r="B809" s="399"/>
      <c r="C809" s="399"/>
      <c r="D809" s="399"/>
    </row>
    <row r="810" spans="2:4" x14ac:dyDescent="0.2">
      <c r="B810" s="399"/>
      <c r="C810" s="399"/>
      <c r="D810" s="399"/>
    </row>
    <row r="811" spans="2:4" x14ac:dyDescent="0.2">
      <c r="B811" s="399"/>
      <c r="C811" s="399"/>
      <c r="D811" s="399"/>
    </row>
    <row r="812" spans="2:4" x14ac:dyDescent="0.2">
      <c r="B812" s="399"/>
      <c r="C812" s="399"/>
      <c r="D812" s="399"/>
    </row>
    <row r="813" spans="2:4" x14ac:dyDescent="0.2">
      <c r="B813" s="399"/>
      <c r="C813" s="399"/>
      <c r="D813" s="399"/>
    </row>
    <row r="814" spans="2:4" x14ac:dyDescent="0.2">
      <c r="B814" s="399"/>
      <c r="C814" s="399"/>
      <c r="D814" s="399"/>
    </row>
    <row r="815" spans="2:4" x14ac:dyDescent="0.2">
      <c r="B815" s="399"/>
      <c r="C815" s="399"/>
      <c r="D815" s="399"/>
    </row>
    <row r="816" spans="2:4" x14ac:dyDescent="0.2">
      <c r="B816" s="399"/>
      <c r="C816" s="399"/>
      <c r="D816" s="399"/>
    </row>
    <row r="817" spans="2:4" x14ac:dyDescent="0.2">
      <c r="B817" s="399"/>
      <c r="C817" s="399"/>
      <c r="D817" s="399"/>
    </row>
    <row r="818" spans="2:4" x14ac:dyDescent="0.2">
      <c r="B818" s="399"/>
      <c r="C818" s="399"/>
      <c r="D818" s="399"/>
    </row>
    <row r="819" spans="2:4" x14ac:dyDescent="0.2">
      <c r="B819" s="399"/>
      <c r="C819" s="399"/>
      <c r="D819" s="399"/>
    </row>
    <row r="820" spans="2:4" x14ac:dyDescent="0.2">
      <c r="B820" s="399"/>
      <c r="C820" s="399"/>
      <c r="D820" s="399"/>
    </row>
    <row r="821" spans="2:4" x14ac:dyDescent="0.2">
      <c r="B821" s="399"/>
      <c r="C821" s="399"/>
      <c r="D821" s="399"/>
    </row>
    <row r="822" spans="2:4" x14ac:dyDescent="0.2">
      <c r="B822" s="399"/>
      <c r="C822" s="399"/>
      <c r="D822" s="399"/>
    </row>
    <row r="823" spans="2:4" x14ac:dyDescent="0.2">
      <c r="B823" s="399"/>
      <c r="C823" s="399"/>
      <c r="D823" s="399"/>
    </row>
    <row r="824" spans="2:4" x14ac:dyDescent="0.2">
      <c r="B824" s="399"/>
      <c r="C824" s="399"/>
      <c r="D824" s="399"/>
    </row>
    <row r="825" spans="2:4" x14ac:dyDescent="0.2">
      <c r="B825" s="399"/>
      <c r="C825" s="399"/>
      <c r="D825" s="399"/>
    </row>
    <row r="826" spans="2:4" x14ac:dyDescent="0.2">
      <c r="B826" s="399"/>
      <c r="C826" s="399"/>
      <c r="D826" s="399"/>
    </row>
    <row r="827" spans="2:4" x14ac:dyDescent="0.2">
      <c r="B827" s="399"/>
      <c r="C827" s="399"/>
      <c r="D827" s="399"/>
    </row>
    <row r="828" spans="2:4" x14ac:dyDescent="0.2">
      <c r="B828" s="399"/>
      <c r="C828" s="399"/>
      <c r="D828" s="399"/>
    </row>
    <row r="829" spans="2:4" x14ac:dyDescent="0.2">
      <c r="B829" s="399"/>
      <c r="C829" s="399"/>
      <c r="D829" s="399"/>
    </row>
    <row r="830" spans="2:4" x14ac:dyDescent="0.2">
      <c r="B830" s="399"/>
      <c r="C830" s="399"/>
      <c r="D830" s="399"/>
    </row>
    <row r="831" spans="2:4" x14ac:dyDescent="0.2">
      <c r="B831" s="399"/>
      <c r="C831" s="399"/>
      <c r="D831" s="399"/>
    </row>
    <row r="832" spans="2:4" x14ac:dyDescent="0.2">
      <c r="B832" s="399"/>
      <c r="C832" s="399"/>
      <c r="D832" s="399"/>
    </row>
    <row r="833" spans="2:4" x14ac:dyDescent="0.2">
      <c r="B833" s="399"/>
      <c r="C833" s="399"/>
      <c r="D833" s="399"/>
    </row>
    <row r="834" spans="2:4" x14ac:dyDescent="0.2">
      <c r="B834" s="399"/>
      <c r="C834" s="399"/>
      <c r="D834" s="399"/>
    </row>
    <row r="835" spans="2:4" x14ac:dyDescent="0.2">
      <c r="B835" s="399"/>
      <c r="C835" s="399"/>
      <c r="D835" s="399"/>
    </row>
    <row r="836" spans="2:4" x14ac:dyDescent="0.2">
      <c r="B836" s="399"/>
      <c r="C836" s="399"/>
      <c r="D836" s="399"/>
    </row>
    <row r="837" spans="2:4" x14ac:dyDescent="0.2">
      <c r="B837" s="399"/>
      <c r="C837" s="399"/>
      <c r="D837" s="399"/>
    </row>
    <row r="838" spans="2:4" x14ac:dyDescent="0.2">
      <c r="B838" s="399"/>
      <c r="C838" s="399"/>
      <c r="D838" s="399"/>
    </row>
    <row r="839" spans="2:4" x14ac:dyDescent="0.2">
      <c r="B839" s="399"/>
      <c r="C839" s="399"/>
      <c r="D839" s="399"/>
    </row>
    <row r="840" spans="2:4" x14ac:dyDescent="0.2">
      <c r="B840" s="399"/>
      <c r="C840" s="399"/>
      <c r="D840" s="399"/>
    </row>
    <row r="841" spans="2:4" x14ac:dyDescent="0.2">
      <c r="B841" s="399"/>
      <c r="C841" s="399"/>
      <c r="D841" s="399"/>
    </row>
    <row r="842" spans="2:4" x14ac:dyDescent="0.2">
      <c r="B842" s="399"/>
      <c r="C842" s="399"/>
      <c r="D842" s="399"/>
    </row>
    <row r="843" spans="2:4" x14ac:dyDescent="0.2">
      <c r="B843" s="399"/>
      <c r="C843" s="399"/>
      <c r="D843" s="399"/>
    </row>
    <row r="844" spans="2:4" x14ac:dyDescent="0.2">
      <c r="B844" s="399"/>
      <c r="C844" s="399"/>
      <c r="D844" s="399"/>
    </row>
    <row r="845" spans="2:4" x14ac:dyDescent="0.2">
      <c r="B845" s="399"/>
      <c r="C845" s="399"/>
      <c r="D845" s="399"/>
    </row>
    <row r="846" spans="2:4" x14ac:dyDescent="0.2">
      <c r="B846" s="399"/>
      <c r="C846" s="399"/>
      <c r="D846" s="399"/>
    </row>
    <row r="847" spans="2:4" x14ac:dyDescent="0.2">
      <c r="B847" s="399"/>
      <c r="C847" s="399"/>
      <c r="D847" s="399"/>
    </row>
    <row r="848" spans="2:4" x14ac:dyDescent="0.2">
      <c r="B848" s="399"/>
      <c r="C848" s="399"/>
      <c r="D848" s="399"/>
    </row>
    <row r="849" spans="2:4" x14ac:dyDescent="0.2">
      <c r="B849" s="399"/>
      <c r="C849" s="399"/>
      <c r="D849" s="399"/>
    </row>
    <row r="850" spans="2:4" x14ac:dyDescent="0.2">
      <c r="B850" s="399"/>
      <c r="C850" s="399"/>
      <c r="D850" s="399"/>
    </row>
    <row r="851" spans="2:4" x14ac:dyDescent="0.2">
      <c r="B851" s="399"/>
      <c r="C851" s="399"/>
      <c r="D851" s="399"/>
    </row>
    <row r="852" spans="2:4" x14ac:dyDescent="0.2">
      <c r="B852" s="399"/>
      <c r="C852" s="399"/>
      <c r="D852" s="399"/>
    </row>
    <row r="853" spans="2:4" x14ac:dyDescent="0.2">
      <c r="B853" s="399"/>
      <c r="C853" s="399"/>
      <c r="D853" s="399"/>
    </row>
    <row r="854" spans="2:4" x14ac:dyDescent="0.2">
      <c r="B854" s="399"/>
      <c r="C854" s="399"/>
      <c r="D854" s="399"/>
    </row>
    <row r="855" spans="2:4" x14ac:dyDescent="0.2">
      <c r="B855" s="399"/>
      <c r="C855" s="399"/>
      <c r="D855" s="399"/>
    </row>
    <row r="856" spans="2:4" x14ac:dyDescent="0.2">
      <c r="B856" s="399"/>
      <c r="C856" s="399"/>
      <c r="D856" s="399"/>
    </row>
    <row r="857" spans="2:4" x14ac:dyDescent="0.2">
      <c r="B857" s="399"/>
      <c r="C857" s="399"/>
      <c r="D857" s="399"/>
    </row>
    <row r="858" spans="2:4" x14ac:dyDescent="0.2">
      <c r="B858" s="399"/>
      <c r="C858" s="399"/>
      <c r="D858" s="399"/>
    </row>
    <row r="859" spans="2:4" x14ac:dyDescent="0.2">
      <c r="B859" s="399"/>
      <c r="C859" s="399"/>
      <c r="D859" s="399"/>
    </row>
    <row r="860" spans="2:4" x14ac:dyDescent="0.2">
      <c r="B860" s="399"/>
      <c r="C860" s="399"/>
      <c r="D860" s="399"/>
    </row>
    <row r="861" spans="2:4" x14ac:dyDescent="0.2">
      <c r="B861" s="399"/>
      <c r="C861" s="399"/>
      <c r="D861" s="399"/>
    </row>
    <row r="862" spans="2:4" x14ac:dyDescent="0.2">
      <c r="B862" s="399"/>
      <c r="C862" s="399"/>
      <c r="D862" s="399"/>
    </row>
    <row r="863" spans="2:4" x14ac:dyDescent="0.2">
      <c r="B863" s="399"/>
      <c r="C863" s="399"/>
      <c r="D863" s="399"/>
    </row>
    <row r="864" spans="2:4" x14ac:dyDescent="0.2">
      <c r="B864" s="399"/>
      <c r="C864" s="399"/>
      <c r="D864" s="399"/>
    </row>
    <row r="865" spans="2:4" x14ac:dyDescent="0.2">
      <c r="B865" s="399"/>
      <c r="C865" s="399"/>
      <c r="D865" s="399"/>
    </row>
    <row r="866" spans="2:4" x14ac:dyDescent="0.2">
      <c r="B866" s="399"/>
      <c r="C866" s="399"/>
      <c r="D866" s="399"/>
    </row>
    <row r="867" spans="2:4" x14ac:dyDescent="0.2">
      <c r="B867" s="399"/>
      <c r="C867" s="399"/>
      <c r="D867" s="399"/>
    </row>
    <row r="868" spans="2:4" x14ac:dyDescent="0.2">
      <c r="B868" s="399"/>
      <c r="C868" s="399"/>
      <c r="D868" s="399"/>
    </row>
    <row r="869" spans="2:4" x14ac:dyDescent="0.2">
      <c r="B869" s="399"/>
      <c r="C869" s="399"/>
      <c r="D869" s="399"/>
    </row>
    <row r="870" spans="2:4" x14ac:dyDescent="0.2">
      <c r="B870" s="399"/>
      <c r="C870" s="399"/>
      <c r="D870" s="399"/>
    </row>
    <row r="871" spans="2:4" x14ac:dyDescent="0.2">
      <c r="B871" s="399"/>
      <c r="C871" s="399"/>
      <c r="D871" s="399"/>
    </row>
    <row r="872" spans="2:4" x14ac:dyDescent="0.2">
      <c r="B872" s="399"/>
      <c r="C872" s="399"/>
      <c r="D872" s="399"/>
    </row>
    <row r="873" spans="2:4" x14ac:dyDescent="0.2">
      <c r="B873" s="399"/>
      <c r="C873" s="399"/>
      <c r="D873" s="399"/>
    </row>
    <row r="874" spans="2:4" x14ac:dyDescent="0.2">
      <c r="B874" s="399"/>
      <c r="C874" s="399"/>
      <c r="D874" s="399"/>
    </row>
    <row r="875" spans="2:4" x14ac:dyDescent="0.2">
      <c r="B875" s="399"/>
      <c r="C875" s="399"/>
      <c r="D875" s="399"/>
    </row>
    <row r="876" spans="2:4" x14ac:dyDescent="0.2">
      <c r="B876" s="399"/>
      <c r="C876" s="399"/>
      <c r="D876" s="399"/>
    </row>
    <row r="877" spans="2:4" x14ac:dyDescent="0.2">
      <c r="B877" s="399"/>
      <c r="C877" s="399"/>
      <c r="D877" s="399"/>
    </row>
    <row r="878" spans="2:4" x14ac:dyDescent="0.2">
      <c r="B878" s="399"/>
      <c r="C878" s="399"/>
      <c r="D878" s="399"/>
    </row>
    <row r="879" spans="2:4" x14ac:dyDescent="0.2">
      <c r="B879" s="399"/>
      <c r="C879" s="399"/>
      <c r="D879" s="399"/>
    </row>
    <row r="880" spans="2:4" x14ac:dyDescent="0.2">
      <c r="B880" s="399"/>
      <c r="C880" s="399"/>
      <c r="D880" s="399"/>
    </row>
    <row r="881" spans="2:4" x14ac:dyDescent="0.2">
      <c r="B881" s="399"/>
      <c r="C881" s="399"/>
      <c r="D881" s="399"/>
    </row>
    <row r="882" spans="2:4" x14ac:dyDescent="0.2">
      <c r="B882" s="399"/>
      <c r="C882" s="399"/>
      <c r="D882" s="399"/>
    </row>
    <row r="883" spans="2:4" x14ac:dyDescent="0.2">
      <c r="B883" s="399"/>
      <c r="C883" s="399"/>
      <c r="D883" s="399"/>
    </row>
    <row r="884" spans="2:4" x14ac:dyDescent="0.2">
      <c r="B884" s="399"/>
      <c r="C884" s="399"/>
      <c r="D884" s="399"/>
    </row>
    <row r="885" spans="2:4" x14ac:dyDescent="0.2">
      <c r="B885" s="399"/>
      <c r="C885" s="399"/>
      <c r="D885" s="399"/>
    </row>
    <row r="886" spans="2:4" x14ac:dyDescent="0.2">
      <c r="B886" s="399"/>
      <c r="C886" s="399"/>
      <c r="D886" s="399"/>
    </row>
    <row r="887" spans="2:4" x14ac:dyDescent="0.2">
      <c r="B887" s="399"/>
      <c r="C887" s="399"/>
      <c r="D887" s="399"/>
    </row>
    <row r="888" spans="2:4" x14ac:dyDescent="0.2">
      <c r="B888" s="399"/>
      <c r="C888" s="399"/>
      <c r="D888" s="399"/>
    </row>
    <row r="889" spans="2:4" x14ac:dyDescent="0.2">
      <c r="B889" s="399"/>
      <c r="C889" s="399"/>
      <c r="D889" s="399"/>
    </row>
    <row r="890" spans="2:4" x14ac:dyDescent="0.2">
      <c r="B890" s="399"/>
      <c r="C890" s="399"/>
      <c r="D890" s="399"/>
    </row>
    <row r="891" spans="2:4" x14ac:dyDescent="0.2">
      <c r="B891" s="399"/>
      <c r="C891" s="399"/>
      <c r="D891" s="399"/>
    </row>
    <row r="892" spans="2:4" x14ac:dyDescent="0.2">
      <c r="B892" s="399"/>
      <c r="C892" s="399"/>
      <c r="D892" s="399"/>
    </row>
    <row r="893" spans="2:4" x14ac:dyDescent="0.2">
      <c r="B893" s="399"/>
      <c r="C893" s="399"/>
      <c r="D893" s="399"/>
    </row>
    <row r="894" spans="2:4" x14ac:dyDescent="0.2">
      <c r="B894" s="399"/>
      <c r="C894" s="399"/>
      <c r="D894" s="399"/>
    </row>
    <row r="895" spans="2:4" x14ac:dyDescent="0.2">
      <c r="B895" s="399"/>
      <c r="C895" s="399"/>
      <c r="D895" s="399"/>
    </row>
    <row r="896" spans="2:4" x14ac:dyDescent="0.2">
      <c r="B896" s="399"/>
      <c r="C896" s="399"/>
      <c r="D896" s="399"/>
    </row>
    <row r="897" spans="2:4" x14ac:dyDescent="0.2">
      <c r="B897" s="399"/>
      <c r="C897" s="399"/>
      <c r="D897" s="399"/>
    </row>
    <row r="898" spans="2:4" x14ac:dyDescent="0.2">
      <c r="B898" s="399"/>
      <c r="C898" s="399"/>
      <c r="D898" s="399"/>
    </row>
    <row r="899" spans="2:4" x14ac:dyDescent="0.2">
      <c r="B899" s="399"/>
      <c r="C899" s="399"/>
      <c r="D899" s="399"/>
    </row>
    <row r="900" spans="2:4" x14ac:dyDescent="0.2">
      <c r="B900" s="399"/>
      <c r="C900" s="399"/>
      <c r="D900" s="399"/>
    </row>
    <row r="901" spans="2:4" x14ac:dyDescent="0.2">
      <c r="B901" s="399"/>
      <c r="C901" s="399"/>
      <c r="D901" s="399"/>
    </row>
    <row r="902" spans="2:4" x14ac:dyDescent="0.2">
      <c r="B902" s="399"/>
      <c r="C902" s="399"/>
      <c r="D902" s="399"/>
    </row>
    <row r="903" spans="2:4" x14ac:dyDescent="0.2">
      <c r="B903" s="399"/>
      <c r="C903" s="399"/>
      <c r="D903" s="399"/>
    </row>
    <row r="904" spans="2:4" x14ac:dyDescent="0.2">
      <c r="B904" s="399"/>
      <c r="C904" s="399"/>
      <c r="D904" s="399"/>
    </row>
    <row r="905" spans="2:4" x14ac:dyDescent="0.2">
      <c r="B905" s="399"/>
      <c r="C905" s="399"/>
      <c r="D905" s="399"/>
    </row>
    <row r="906" spans="2:4" x14ac:dyDescent="0.2">
      <c r="B906" s="399"/>
      <c r="C906" s="399"/>
      <c r="D906" s="399"/>
    </row>
    <row r="907" spans="2:4" x14ac:dyDescent="0.2">
      <c r="B907" s="399"/>
      <c r="C907" s="399"/>
      <c r="D907" s="399"/>
    </row>
    <row r="908" spans="2:4" x14ac:dyDescent="0.2">
      <c r="B908" s="399"/>
      <c r="C908" s="399"/>
      <c r="D908" s="399"/>
    </row>
    <row r="909" spans="2:4" x14ac:dyDescent="0.2">
      <c r="B909" s="399"/>
      <c r="C909" s="399"/>
      <c r="D909" s="399"/>
    </row>
    <row r="910" spans="2:4" x14ac:dyDescent="0.2">
      <c r="B910" s="399"/>
      <c r="C910" s="399"/>
      <c r="D910" s="399"/>
    </row>
    <row r="911" spans="2:4" x14ac:dyDescent="0.2">
      <c r="B911" s="399"/>
      <c r="C911" s="399"/>
      <c r="D911" s="399"/>
    </row>
    <row r="912" spans="2:4" x14ac:dyDescent="0.2">
      <c r="B912" s="399"/>
      <c r="C912" s="399"/>
      <c r="D912" s="399"/>
    </row>
    <row r="913" spans="2:4" x14ac:dyDescent="0.2">
      <c r="B913" s="399"/>
      <c r="C913" s="399"/>
      <c r="D913" s="399"/>
    </row>
    <row r="914" spans="2:4" x14ac:dyDescent="0.2">
      <c r="B914" s="399"/>
      <c r="C914" s="399"/>
      <c r="D914" s="399"/>
    </row>
    <row r="915" spans="2:4" x14ac:dyDescent="0.2">
      <c r="B915" s="399"/>
      <c r="C915" s="399"/>
      <c r="D915" s="399"/>
    </row>
    <row r="916" spans="2:4" x14ac:dyDescent="0.2">
      <c r="B916" s="399"/>
      <c r="C916" s="399"/>
      <c r="D916" s="399"/>
    </row>
    <row r="917" spans="2:4" x14ac:dyDescent="0.2">
      <c r="B917" s="399"/>
      <c r="C917" s="399"/>
      <c r="D917" s="399"/>
    </row>
    <row r="918" spans="2:4" x14ac:dyDescent="0.2">
      <c r="B918" s="399"/>
      <c r="C918" s="399"/>
      <c r="D918" s="399"/>
    </row>
    <row r="919" spans="2:4" x14ac:dyDescent="0.2">
      <c r="B919" s="399"/>
      <c r="C919" s="399"/>
      <c r="D919" s="399"/>
    </row>
    <row r="920" spans="2:4" x14ac:dyDescent="0.2">
      <c r="B920" s="399"/>
      <c r="C920" s="399"/>
      <c r="D920" s="399"/>
    </row>
    <row r="921" spans="2:4" x14ac:dyDescent="0.2">
      <c r="B921" s="399"/>
      <c r="C921" s="399"/>
      <c r="D921" s="399"/>
    </row>
    <row r="922" spans="2:4" x14ac:dyDescent="0.2">
      <c r="B922" s="399"/>
      <c r="C922" s="399"/>
      <c r="D922" s="399"/>
    </row>
    <row r="923" spans="2:4" x14ac:dyDescent="0.2">
      <c r="B923" s="399"/>
      <c r="C923" s="399"/>
      <c r="D923" s="399"/>
    </row>
    <row r="924" spans="2:4" x14ac:dyDescent="0.2">
      <c r="B924" s="399"/>
      <c r="C924" s="399"/>
      <c r="D924" s="399"/>
    </row>
    <row r="925" spans="2:4" x14ac:dyDescent="0.2">
      <c r="B925" s="399"/>
      <c r="C925" s="399"/>
      <c r="D925" s="399"/>
    </row>
    <row r="926" spans="2:4" x14ac:dyDescent="0.2">
      <c r="B926" s="399"/>
      <c r="C926" s="399"/>
      <c r="D926" s="399"/>
    </row>
    <row r="927" spans="2:4" x14ac:dyDescent="0.2">
      <c r="B927" s="399"/>
      <c r="C927" s="399"/>
      <c r="D927" s="399"/>
    </row>
    <row r="928" spans="2:4" x14ac:dyDescent="0.2">
      <c r="B928" s="399"/>
      <c r="C928" s="399"/>
      <c r="D928" s="399"/>
    </row>
    <row r="929" spans="2:4" x14ac:dyDescent="0.2">
      <c r="B929" s="399"/>
      <c r="C929" s="399"/>
      <c r="D929" s="399"/>
    </row>
    <row r="930" spans="2:4" x14ac:dyDescent="0.2">
      <c r="B930" s="399"/>
      <c r="C930" s="399"/>
      <c r="D930" s="399"/>
    </row>
    <row r="931" spans="2:4" x14ac:dyDescent="0.2">
      <c r="B931" s="399"/>
      <c r="C931" s="399"/>
      <c r="D931" s="399"/>
    </row>
    <row r="932" spans="2:4" x14ac:dyDescent="0.2">
      <c r="B932" s="399"/>
      <c r="C932" s="399"/>
      <c r="D932" s="399"/>
    </row>
    <row r="933" spans="2:4" x14ac:dyDescent="0.2">
      <c r="B933" s="399"/>
      <c r="C933" s="399"/>
      <c r="D933" s="399"/>
    </row>
    <row r="934" spans="2:4" x14ac:dyDescent="0.2">
      <c r="B934" s="399"/>
      <c r="C934" s="399"/>
      <c r="D934" s="399"/>
    </row>
    <row r="935" spans="2:4" x14ac:dyDescent="0.2">
      <c r="B935" s="399"/>
      <c r="C935" s="399"/>
      <c r="D935" s="399"/>
    </row>
    <row r="936" spans="2:4" x14ac:dyDescent="0.2">
      <c r="B936" s="399"/>
      <c r="C936" s="399"/>
      <c r="D936" s="399"/>
    </row>
    <row r="937" spans="2:4" x14ac:dyDescent="0.2">
      <c r="B937" s="399"/>
      <c r="C937" s="399"/>
      <c r="D937" s="399"/>
    </row>
    <row r="938" spans="2:4" x14ac:dyDescent="0.2">
      <c r="B938" s="399"/>
      <c r="C938" s="399"/>
      <c r="D938" s="399"/>
    </row>
    <row r="939" spans="2:4" x14ac:dyDescent="0.2">
      <c r="B939" s="399"/>
      <c r="C939" s="399"/>
      <c r="D939" s="399"/>
    </row>
    <row r="940" spans="2:4" x14ac:dyDescent="0.2">
      <c r="B940" s="399"/>
      <c r="C940" s="399"/>
      <c r="D940" s="399"/>
    </row>
    <row r="941" spans="2:4" x14ac:dyDescent="0.2">
      <c r="B941" s="399"/>
      <c r="C941" s="399"/>
      <c r="D941" s="399"/>
    </row>
    <row r="942" spans="2:4" x14ac:dyDescent="0.2">
      <c r="B942" s="399"/>
      <c r="C942" s="399"/>
      <c r="D942" s="399"/>
    </row>
    <row r="943" spans="2:4" x14ac:dyDescent="0.2">
      <c r="B943" s="399"/>
      <c r="C943" s="399"/>
      <c r="D943" s="399"/>
    </row>
    <row r="944" spans="2:4" x14ac:dyDescent="0.2">
      <c r="B944" s="399"/>
      <c r="C944" s="399"/>
      <c r="D944" s="399"/>
    </row>
    <row r="945" spans="2:4" x14ac:dyDescent="0.2">
      <c r="B945" s="399"/>
      <c r="C945" s="399"/>
      <c r="D945" s="399"/>
    </row>
    <row r="946" spans="2:4" x14ac:dyDescent="0.2">
      <c r="B946" s="399"/>
      <c r="C946" s="399"/>
      <c r="D946" s="399"/>
    </row>
    <row r="947" spans="2:4" x14ac:dyDescent="0.2">
      <c r="B947" s="399"/>
      <c r="C947" s="399"/>
      <c r="D947" s="399"/>
    </row>
    <row r="948" spans="2:4" x14ac:dyDescent="0.2">
      <c r="B948" s="399"/>
      <c r="C948" s="399"/>
      <c r="D948" s="399"/>
    </row>
    <row r="949" spans="2:4" x14ac:dyDescent="0.2">
      <c r="B949" s="399"/>
      <c r="C949" s="399"/>
      <c r="D949" s="399"/>
    </row>
    <row r="950" spans="2:4" x14ac:dyDescent="0.2">
      <c r="B950" s="399"/>
      <c r="C950" s="399"/>
      <c r="D950" s="399"/>
    </row>
    <row r="951" spans="2:4" x14ac:dyDescent="0.2">
      <c r="B951" s="399"/>
      <c r="C951" s="399"/>
      <c r="D951" s="399"/>
    </row>
    <row r="952" spans="2:4" x14ac:dyDescent="0.2">
      <c r="B952" s="399"/>
      <c r="C952" s="399"/>
      <c r="D952" s="399"/>
    </row>
    <row r="953" spans="2:4" x14ac:dyDescent="0.2">
      <c r="B953" s="399"/>
      <c r="C953" s="399"/>
      <c r="D953" s="399"/>
    </row>
    <row r="954" spans="2:4" x14ac:dyDescent="0.2">
      <c r="B954" s="399"/>
      <c r="C954" s="399"/>
      <c r="D954" s="399"/>
    </row>
    <row r="955" spans="2:4" x14ac:dyDescent="0.2">
      <c r="B955" s="399"/>
      <c r="C955" s="399"/>
      <c r="D955" s="399"/>
    </row>
    <row r="956" spans="2:4" x14ac:dyDescent="0.2">
      <c r="B956" s="399"/>
      <c r="C956" s="399"/>
      <c r="D956" s="399"/>
    </row>
    <row r="957" spans="2:4" x14ac:dyDescent="0.2">
      <c r="B957" s="399"/>
      <c r="C957" s="399"/>
      <c r="D957" s="399"/>
    </row>
    <row r="958" spans="2:4" x14ac:dyDescent="0.2">
      <c r="B958" s="399"/>
      <c r="C958" s="399"/>
      <c r="D958" s="399"/>
    </row>
    <row r="959" spans="2:4" x14ac:dyDescent="0.2">
      <c r="B959" s="399"/>
      <c r="C959" s="399"/>
      <c r="D959" s="399"/>
    </row>
    <row r="960" spans="2:4" x14ac:dyDescent="0.2">
      <c r="B960" s="399"/>
      <c r="C960" s="399"/>
      <c r="D960" s="399"/>
    </row>
    <row r="961" spans="2:4" x14ac:dyDescent="0.2">
      <c r="B961" s="399"/>
      <c r="C961" s="399"/>
      <c r="D961" s="399"/>
    </row>
    <row r="962" spans="2:4" x14ac:dyDescent="0.2">
      <c r="B962" s="399"/>
      <c r="C962" s="399"/>
      <c r="D962" s="399"/>
    </row>
    <row r="963" spans="2:4" x14ac:dyDescent="0.2">
      <c r="B963" s="399"/>
      <c r="C963" s="399"/>
      <c r="D963" s="399"/>
    </row>
    <row r="964" spans="2:4" x14ac:dyDescent="0.2">
      <c r="B964" s="399"/>
      <c r="C964" s="399"/>
      <c r="D964" s="399"/>
    </row>
    <row r="965" spans="2:4" x14ac:dyDescent="0.2">
      <c r="B965" s="399"/>
      <c r="C965" s="399"/>
      <c r="D965" s="399"/>
    </row>
    <row r="966" spans="2:4" x14ac:dyDescent="0.2">
      <c r="B966" s="399"/>
      <c r="C966" s="399"/>
      <c r="D966" s="399"/>
    </row>
    <row r="967" spans="2:4" x14ac:dyDescent="0.2">
      <c r="B967" s="399"/>
      <c r="C967" s="399"/>
      <c r="D967" s="399"/>
    </row>
    <row r="968" spans="2:4" x14ac:dyDescent="0.2">
      <c r="B968" s="399"/>
      <c r="C968" s="399"/>
      <c r="D968" s="399"/>
    </row>
    <row r="969" spans="2:4" x14ac:dyDescent="0.2">
      <c r="B969" s="399"/>
      <c r="C969" s="399"/>
      <c r="D969" s="399"/>
    </row>
    <row r="970" spans="2:4" x14ac:dyDescent="0.2">
      <c r="B970" s="399"/>
      <c r="C970" s="399"/>
      <c r="D970" s="399"/>
    </row>
    <row r="971" spans="2:4" x14ac:dyDescent="0.2">
      <c r="B971" s="399"/>
      <c r="C971" s="399"/>
      <c r="D971" s="399"/>
    </row>
    <row r="972" spans="2:4" x14ac:dyDescent="0.2">
      <c r="B972" s="399"/>
      <c r="C972" s="399"/>
      <c r="D972" s="399"/>
    </row>
    <row r="973" spans="2:4" x14ac:dyDescent="0.2">
      <c r="B973" s="399"/>
      <c r="C973" s="399"/>
      <c r="D973" s="399"/>
    </row>
    <row r="974" spans="2:4" x14ac:dyDescent="0.2">
      <c r="B974" s="399"/>
      <c r="C974" s="399"/>
      <c r="D974" s="399"/>
    </row>
    <row r="975" spans="2:4" x14ac:dyDescent="0.2">
      <c r="B975" s="399"/>
      <c r="C975" s="399"/>
      <c r="D975" s="399"/>
    </row>
    <row r="976" spans="2:4" x14ac:dyDescent="0.2">
      <c r="B976" s="399"/>
      <c r="C976" s="399"/>
      <c r="D976" s="399"/>
    </row>
    <row r="977" spans="2:4" x14ac:dyDescent="0.2">
      <c r="B977" s="399"/>
      <c r="C977" s="399"/>
      <c r="D977" s="399"/>
    </row>
    <row r="978" spans="2:4" x14ac:dyDescent="0.2">
      <c r="B978" s="399"/>
      <c r="C978" s="399"/>
      <c r="D978" s="399"/>
    </row>
  </sheetData>
  <autoFilter ref="A3:IV647"/>
  <phoneticPr fontId="0" type="noConversion"/>
  <printOptions horizontalCentered="1"/>
  <pageMargins left="0.5" right="0.5" top="0.17" bottom="0.5" header="0.5" footer="0.25"/>
  <pageSetup paperSize="5" scale="10" fitToHeight="3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12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26" ht="26.25" x14ac:dyDescent="0.4">
      <c r="A1" s="377" t="s">
        <v>199</v>
      </c>
      <c r="B1" s="377"/>
    </row>
    <row r="2" spans="1:26" x14ac:dyDescent="0.2">
      <c r="D2" s="379"/>
      <c r="E2" s="378"/>
      <c r="F2" s="380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</row>
    <row r="3" spans="1:26" x14ac:dyDescent="0.2">
      <c r="A3" s="381" t="s">
        <v>350</v>
      </c>
      <c r="B3" s="382" t="s">
        <v>67</v>
      </c>
      <c r="C3" s="381">
        <v>100</v>
      </c>
      <c r="D3" s="381">
        <v>200</v>
      </c>
      <c r="E3" s="381">
        <v>300</v>
      </c>
      <c r="F3" s="381">
        <v>400</v>
      </c>
      <c r="G3" s="381">
        <v>500</v>
      </c>
      <c r="H3" s="381">
        <v>600</v>
      </c>
      <c r="I3" s="381">
        <v>700</v>
      </c>
      <c r="J3" s="381">
        <v>800</v>
      </c>
      <c r="K3" s="381">
        <v>900</v>
      </c>
      <c r="L3" s="381">
        <v>1000</v>
      </c>
      <c r="M3" s="381">
        <v>1100</v>
      </c>
      <c r="N3" s="381">
        <v>1200</v>
      </c>
      <c r="O3" s="381">
        <v>1300</v>
      </c>
      <c r="P3" s="381">
        <v>1400</v>
      </c>
      <c r="Q3" s="381">
        <v>1500</v>
      </c>
      <c r="R3" s="381">
        <v>1600</v>
      </c>
      <c r="S3" s="381">
        <v>1700</v>
      </c>
      <c r="T3" s="381">
        <v>1800</v>
      </c>
      <c r="U3" s="381">
        <v>1900</v>
      </c>
      <c r="V3" s="381">
        <v>2000</v>
      </c>
      <c r="W3" s="381">
        <v>2100</v>
      </c>
      <c r="X3" s="381">
        <v>2200</v>
      </c>
      <c r="Y3" s="381">
        <v>2300</v>
      </c>
      <c r="Z3" s="381">
        <v>2400</v>
      </c>
    </row>
    <row r="4" spans="1:26" x14ac:dyDescent="0.2">
      <c r="A4" s="383"/>
      <c r="B4" s="384"/>
      <c r="C4" s="385"/>
      <c r="D4" s="385"/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5"/>
      <c r="X4" s="385"/>
      <c r="Y4" s="385"/>
      <c r="Z4" s="385"/>
    </row>
    <row r="5" spans="1:26" x14ac:dyDescent="0.2">
      <c r="A5" s="386" t="s">
        <v>351</v>
      </c>
      <c r="B5" s="387">
        <f>SUM(C5:Z5)</f>
        <v>0</v>
      </c>
      <c r="C5" s="385">
        <f>TotalCalifornia!D133</f>
        <v>0</v>
      </c>
      <c r="D5" s="385">
        <f>TotalCalifornia!E133</f>
        <v>0</v>
      </c>
      <c r="E5" s="385">
        <f>TotalCalifornia!F133</f>
        <v>0</v>
      </c>
      <c r="F5" s="385">
        <f>TotalCalifornia!G133</f>
        <v>0</v>
      </c>
      <c r="G5" s="385">
        <f>TotalCalifornia!H133</f>
        <v>0</v>
      </c>
      <c r="H5" s="385">
        <f>TotalCalifornia!I133</f>
        <v>0</v>
      </c>
      <c r="I5" s="385">
        <f>TotalCalifornia!J133</f>
        <v>0</v>
      </c>
      <c r="J5" s="385">
        <f>TotalCalifornia!K133</f>
        <v>0</v>
      </c>
      <c r="K5" s="385">
        <f>TotalCalifornia!L133</f>
        <v>0</v>
      </c>
      <c r="L5" s="385">
        <f>TotalCalifornia!M133</f>
        <v>0</v>
      </c>
      <c r="M5" s="385">
        <f>TotalCalifornia!N133</f>
        <v>0</v>
      </c>
      <c r="N5" s="385">
        <f>TotalCalifornia!O133</f>
        <v>0</v>
      </c>
      <c r="O5" s="385">
        <f>TotalCalifornia!P133</f>
        <v>0</v>
      </c>
      <c r="P5" s="385">
        <f>TotalCalifornia!Q133</f>
        <v>0</v>
      </c>
      <c r="Q5" s="385">
        <f>TotalCalifornia!R133</f>
        <v>0</v>
      </c>
      <c r="R5" s="385">
        <f>TotalCalifornia!S133</f>
        <v>0</v>
      </c>
      <c r="S5" s="385">
        <f>TotalCalifornia!T133</f>
        <v>0</v>
      </c>
      <c r="T5" s="385">
        <f>TotalCalifornia!U133</f>
        <v>0</v>
      </c>
      <c r="U5" s="385">
        <f>TotalCalifornia!V133</f>
        <v>0</v>
      </c>
      <c r="V5" s="385">
        <f>TotalCalifornia!W133</f>
        <v>0</v>
      </c>
      <c r="W5" s="385">
        <f>TotalCalifornia!X133</f>
        <v>0</v>
      </c>
      <c r="X5" s="385">
        <f>TotalCalifornia!Y133</f>
        <v>0</v>
      </c>
      <c r="Y5" s="385">
        <f>TotalCalifornia!Z133</f>
        <v>0</v>
      </c>
      <c r="Z5" s="385">
        <f>TotalCalifornia!AA133</f>
        <v>0</v>
      </c>
    </row>
    <row r="6" spans="1:26" x14ac:dyDescent="0.2">
      <c r="A6" s="386" t="s">
        <v>352</v>
      </c>
      <c r="B6" s="387">
        <f>SUM(C6:Z6)</f>
        <v>0</v>
      </c>
      <c r="C6" s="385">
        <f>TotalCalifornia!D134</f>
        <v>0</v>
      </c>
      <c r="D6" s="385">
        <f>TotalCalifornia!E134</f>
        <v>0</v>
      </c>
      <c r="E6" s="385">
        <f>TotalCalifornia!F134</f>
        <v>0</v>
      </c>
      <c r="F6" s="385">
        <f>TotalCalifornia!G134</f>
        <v>0</v>
      </c>
      <c r="G6" s="385">
        <f>TotalCalifornia!H134</f>
        <v>0</v>
      </c>
      <c r="H6" s="385">
        <f>TotalCalifornia!I134</f>
        <v>0</v>
      </c>
      <c r="I6" s="385">
        <f>TotalCalifornia!J134</f>
        <v>0</v>
      </c>
      <c r="J6" s="385">
        <f>TotalCalifornia!K134</f>
        <v>0</v>
      </c>
      <c r="K6" s="385">
        <f>TotalCalifornia!L134</f>
        <v>0</v>
      </c>
      <c r="L6" s="385">
        <f>TotalCalifornia!M134</f>
        <v>0</v>
      </c>
      <c r="M6" s="385">
        <f>TotalCalifornia!N134</f>
        <v>0</v>
      </c>
      <c r="N6" s="385">
        <f>TotalCalifornia!O134</f>
        <v>0</v>
      </c>
      <c r="O6" s="385">
        <f>TotalCalifornia!P134</f>
        <v>0</v>
      </c>
      <c r="P6" s="385">
        <f>TotalCalifornia!Q134</f>
        <v>0</v>
      </c>
      <c r="Q6" s="385">
        <f>TotalCalifornia!R134</f>
        <v>0</v>
      </c>
      <c r="R6" s="385">
        <f>TotalCalifornia!S134</f>
        <v>0</v>
      </c>
      <c r="S6" s="385">
        <f>TotalCalifornia!T134</f>
        <v>0</v>
      </c>
      <c r="T6" s="385">
        <f>TotalCalifornia!U134</f>
        <v>0</v>
      </c>
      <c r="U6" s="385">
        <f>TotalCalifornia!V134</f>
        <v>0</v>
      </c>
      <c r="V6" s="385">
        <f>TotalCalifornia!W134</f>
        <v>0</v>
      </c>
      <c r="W6" s="385">
        <f>TotalCalifornia!X134</f>
        <v>0</v>
      </c>
      <c r="X6" s="385">
        <f>TotalCalifornia!Y134</f>
        <v>0</v>
      </c>
      <c r="Y6" s="385">
        <f>TotalCalifornia!Z134</f>
        <v>0</v>
      </c>
      <c r="Z6" s="385">
        <f>TotalCalifornia!AA134</f>
        <v>0</v>
      </c>
    </row>
    <row r="7" spans="1:26" x14ac:dyDescent="0.2">
      <c r="A7" s="386" t="s">
        <v>353</v>
      </c>
      <c r="B7" s="387">
        <f>SUM(C7:Z7)</f>
        <v>0</v>
      </c>
      <c r="C7" s="385">
        <f>TotalCalifornia!D135</f>
        <v>0</v>
      </c>
      <c r="D7" s="385">
        <f>TotalCalifornia!E135</f>
        <v>0</v>
      </c>
      <c r="E7" s="385">
        <f>TotalCalifornia!F135</f>
        <v>0</v>
      </c>
      <c r="F7" s="385">
        <f>TotalCalifornia!G135</f>
        <v>0</v>
      </c>
      <c r="G7" s="385">
        <f>TotalCalifornia!H135</f>
        <v>0</v>
      </c>
      <c r="H7" s="385">
        <f>TotalCalifornia!I135</f>
        <v>0</v>
      </c>
      <c r="I7" s="385">
        <f>TotalCalifornia!J135</f>
        <v>0</v>
      </c>
      <c r="J7" s="385">
        <f>TotalCalifornia!K135</f>
        <v>0</v>
      </c>
      <c r="K7" s="385">
        <f>TotalCalifornia!L135</f>
        <v>0</v>
      </c>
      <c r="L7" s="385">
        <f>TotalCalifornia!M135</f>
        <v>0</v>
      </c>
      <c r="M7" s="385">
        <f>TotalCalifornia!N135</f>
        <v>0</v>
      </c>
      <c r="N7" s="385">
        <f>TotalCalifornia!O135</f>
        <v>0</v>
      </c>
      <c r="O7" s="385">
        <f>TotalCalifornia!P135</f>
        <v>0</v>
      </c>
      <c r="P7" s="385">
        <f>TotalCalifornia!Q135</f>
        <v>0</v>
      </c>
      <c r="Q7" s="385">
        <f>TotalCalifornia!R135</f>
        <v>0</v>
      </c>
      <c r="R7" s="385">
        <f>TotalCalifornia!S135</f>
        <v>0</v>
      </c>
      <c r="S7" s="385">
        <f>TotalCalifornia!T135</f>
        <v>0</v>
      </c>
      <c r="T7" s="385">
        <f>TotalCalifornia!U135</f>
        <v>0</v>
      </c>
      <c r="U7" s="385">
        <f>TotalCalifornia!V135</f>
        <v>0</v>
      </c>
      <c r="V7" s="385">
        <f>TotalCalifornia!W135</f>
        <v>0</v>
      </c>
      <c r="W7" s="385">
        <f>TotalCalifornia!X135</f>
        <v>0</v>
      </c>
      <c r="X7" s="385">
        <f>TotalCalifornia!Y135</f>
        <v>0</v>
      </c>
      <c r="Y7" s="385">
        <f>TotalCalifornia!Z135</f>
        <v>0</v>
      </c>
      <c r="Z7" s="385">
        <f>TotalCalifornia!AA135</f>
        <v>0</v>
      </c>
    </row>
    <row r="8" spans="1:26" x14ac:dyDescent="0.2">
      <c r="A8" s="386" t="s">
        <v>354</v>
      </c>
      <c r="B8" s="387">
        <f>SUM(C8:Z8)</f>
        <v>0</v>
      </c>
      <c r="C8" s="385">
        <f>TotalCalifornia!D136</f>
        <v>0</v>
      </c>
      <c r="D8" s="385">
        <f>TotalCalifornia!E136</f>
        <v>0</v>
      </c>
      <c r="E8" s="385">
        <f>TotalCalifornia!F136</f>
        <v>0</v>
      </c>
      <c r="F8" s="385">
        <f>TotalCalifornia!G136</f>
        <v>0</v>
      </c>
      <c r="G8" s="385">
        <f>TotalCalifornia!H136</f>
        <v>0</v>
      </c>
      <c r="H8" s="385">
        <f>TotalCalifornia!I136</f>
        <v>0</v>
      </c>
      <c r="I8" s="385">
        <f>TotalCalifornia!J136</f>
        <v>0</v>
      </c>
      <c r="J8" s="385">
        <f>TotalCalifornia!K136</f>
        <v>0</v>
      </c>
      <c r="K8" s="385">
        <f>TotalCalifornia!L136</f>
        <v>0</v>
      </c>
      <c r="L8" s="385">
        <f>TotalCalifornia!M136</f>
        <v>0</v>
      </c>
      <c r="M8" s="385">
        <f>TotalCalifornia!N136</f>
        <v>0</v>
      </c>
      <c r="N8" s="385">
        <f>TotalCalifornia!O136</f>
        <v>0</v>
      </c>
      <c r="O8" s="385">
        <f>TotalCalifornia!P136</f>
        <v>0</v>
      </c>
      <c r="P8" s="385">
        <f>TotalCalifornia!Q136</f>
        <v>0</v>
      </c>
      <c r="Q8" s="385">
        <f>TotalCalifornia!R136</f>
        <v>0</v>
      </c>
      <c r="R8" s="385">
        <f>TotalCalifornia!S136</f>
        <v>0</v>
      </c>
      <c r="S8" s="385">
        <f>TotalCalifornia!T136</f>
        <v>0</v>
      </c>
      <c r="T8" s="385">
        <f>TotalCalifornia!U136</f>
        <v>0</v>
      </c>
      <c r="U8" s="385">
        <f>TotalCalifornia!V136</f>
        <v>0</v>
      </c>
      <c r="V8" s="385">
        <f>TotalCalifornia!W136</f>
        <v>0</v>
      </c>
      <c r="W8" s="385">
        <f>TotalCalifornia!X136</f>
        <v>0</v>
      </c>
      <c r="X8" s="385">
        <f>TotalCalifornia!Y136</f>
        <v>0</v>
      </c>
      <c r="Y8" s="385">
        <f>TotalCalifornia!Z136</f>
        <v>0</v>
      </c>
      <c r="Z8" s="385">
        <f>TotalCalifornia!AA136</f>
        <v>0</v>
      </c>
    </row>
    <row r="9" spans="1:26" x14ac:dyDescent="0.2">
      <c r="A9" s="383"/>
      <c r="B9" s="384"/>
      <c r="C9" s="385"/>
      <c r="D9" s="385"/>
      <c r="E9" s="385"/>
      <c r="F9" s="385"/>
      <c r="G9" s="385"/>
      <c r="H9" s="385"/>
      <c r="I9" s="385"/>
      <c r="J9" s="385"/>
      <c r="K9" s="385"/>
      <c r="L9" s="385"/>
      <c r="M9" s="385"/>
      <c r="N9" s="385"/>
      <c r="O9" s="385"/>
      <c r="P9" s="385"/>
      <c r="Q9" s="385"/>
      <c r="R9" s="385"/>
      <c r="S9" s="385"/>
      <c r="T9" s="385"/>
      <c r="U9" s="385"/>
      <c r="V9" s="385"/>
      <c r="W9" s="385"/>
      <c r="X9" s="385"/>
      <c r="Y9" s="385"/>
      <c r="Z9" s="385"/>
    </row>
    <row r="10" spans="1:26" x14ac:dyDescent="0.2">
      <c r="A10" s="386" t="s">
        <v>355</v>
      </c>
      <c r="B10" s="387">
        <f t="shared" ref="B10:B19" si="0">SUM(C10:Z10)</f>
        <v>0</v>
      </c>
      <c r="C10" s="388"/>
      <c r="D10" s="388"/>
      <c r="E10" s="388"/>
      <c r="F10" s="388"/>
      <c r="G10" s="388"/>
      <c r="H10" s="388"/>
      <c r="I10" s="388"/>
      <c r="J10" s="388"/>
      <c r="K10" s="388"/>
      <c r="L10" s="388"/>
      <c r="M10" s="388"/>
      <c r="N10" s="388"/>
      <c r="O10" s="388"/>
      <c r="P10" s="388"/>
      <c r="Q10" s="388"/>
      <c r="R10" s="388"/>
      <c r="S10" s="388"/>
      <c r="T10" s="388"/>
      <c r="U10" s="388"/>
      <c r="V10" s="388"/>
      <c r="W10" s="388"/>
      <c r="X10" s="388"/>
      <c r="Y10" s="388"/>
      <c r="Z10" s="388"/>
    </row>
    <row r="11" spans="1:26" x14ac:dyDescent="0.2">
      <c r="A11" s="386" t="s">
        <v>355</v>
      </c>
      <c r="B11" s="387">
        <f t="shared" si="0"/>
        <v>0</v>
      </c>
      <c r="C11" s="388"/>
      <c r="D11" s="388"/>
      <c r="E11" s="388"/>
      <c r="F11" s="388"/>
      <c r="G11" s="388"/>
      <c r="H11" s="388"/>
      <c r="I11" s="388"/>
      <c r="J11" s="388"/>
      <c r="K11" s="388"/>
      <c r="L11" s="388"/>
      <c r="M11" s="388"/>
      <c r="N11" s="388"/>
      <c r="O11" s="388"/>
      <c r="P11" s="388"/>
      <c r="Q11" s="388"/>
      <c r="R11" s="388"/>
      <c r="S11" s="388"/>
      <c r="T11" s="388"/>
      <c r="U11" s="388"/>
      <c r="V11" s="388"/>
      <c r="W11" s="388"/>
      <c r="X11" s="388"/>
      <c r="Y11" s="388"/>
      <c r="Z11" s="388"/>
    </row>
    <row r="12" spans="1:26" x14ac:dyDescent="0.2">
      <c r="A12" s="386" t="s">
        <v>355</v>
      </c>
      <c r="B12" s="387">
        <f t="shared" si="0"/>
        <v>0</v>
      </c>
      <c r="C12" s="388"/>
      <c r="D12" s="388"/>
      <c r="E12" s="388"/>
      <c r="F12" s="388"/>
      <c r="G12" s="388"/>
      <c r="H12" s="388"/>
      <c r="I12" s="388"/>
      <c r="J12" s="388"/>
      <c r="K12" s="388"/>
      <c r="L12" s="388"/>
      <c r="M12" s="388"/>
      <c r="N12" s="388"/>
      <c r="O12" s="388"/>
      <c r="P12" s="388"/>
      <c r="Q12" s="388"/>
      <c r="R12" s="388"/>
      <c r="S12" s="388"/>
      <c r="T12" s="388"/>
      <c r="U12" s="388"/>
      <c r="V12" s="388"/>
      <c r="W12" s="388"/>
      <c r="X12" s="388"/>
      <c r="Y12" s="388"/>
      <c r="Z12" s="388"/>
    </row>
    <row r="13" spans="1:26" x14ac:dyDescent="0.2">
      <c r="A13" s="386" t="s">
        <v>355</v>
      </c>
      <c r="B13" s="387">
        <f t="shared" si="0"/>
        <v>0</v>
      </c>
      <c r="C13" s="388"/>
      <c r="D13" s="388"/>
      <c r="E13" s="388"/>
      <c r="F13" s="388"/>
      <c r="G13" s="388"/>
      <c r="H13" s="388"/>
      <c r="I13" s="388"/>
      <c r="J13" s="388"/>
      <c r="K13" s="388"/>
      <c r="L13" s="388"/>
      <c r="M13" s="388"/>
      <c r="N13" s="388"/>
      <c r="O13" s="388"/>
      <c r="P13" s="388"/>
      <c r="Q13" s="388"/>
      <c r="R13" s="388"/>
      <c r="S13" s="388"/>
      <c r="T13" s="388"/>
      <c r="U13" s="388"/>
      <c r="V13" s="388"/>
      <c r="W13" s="388"/>
      <c r="X13" s="388"/>
      <c r="Y13" s="388"/>
      <c r="Z13" s="388"/>
    </row>
    <row r="14" spans="1:26" x14ac:dyDescent="0.2">
      <c r="A14" s="386" t="s">
        <v>355</v>
      </c>
      <c r="B14" s="387">
        <f t="shared" si="0"/>
        <v>0</v>
      </c>
      <c r="C14" s="388"/>
      <c r="D14" s="388"/>
      <c r="E14" s="388"/>
      <c r="F14" s="388"/>
      <c r="G14" s="388"/>
      <c r="H14" s="388"/>
      <c r="I14" s="388"/>
      <c r="J14" s="388"/>
      <c r="K14" s="388"/>
      <c r="L14" s="388"/>
      <c r="M14" s="388"/>
      <c r="N14" s="388"/>
      <c r="O14" s="388"/>
      <c r="P14" s="388"/>
      <c r="Q14" s="388"/>
      <c r="R14" s="388"/>
      <c r="S14" s="388"/>
      <c r="T14" s="388"/>
      <c r="U14" s="388"/>
      <c r="V14" s="388"/>
      <c r="W14" s="388"/>
      <c r="X14" s="388"/>
      <c r="Y14" s="388"/>
      <c r="Z14" s="388"/>
    </row>
    <row r="15" spans="1:26" x14ac:dyDescent="0.2">
      <c r="A15" s="386" t="s">
        <v>355</v>
      </c>
      <c r="B15" s="387">
        <f t="shared" si="0"/>
        <v>0</v>
      </c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388"/>
      <c r="O15" s="388"/>
      <c r="P15" s="388"/>
      <c r="Q15" s="388"/>
      <c r="R15" s="388"/>
      <c r="S15" s="388"/>
      <c r="T15" s="388"/>
      <c r="U15" s="388"/>
      <c r="V15" s="388"/>
      <c r="W15" s="388"/>
      <c r="X15" s="388"/>
      <c r="Y15" s="388"/>
      <c r="Z15" s="388"/>
    </row>
    <row r="16" spans="1:26" x14ac:dyDescent="0.2">
      <c r="A16" s="386" t="s">
        <v>355</v>
      </c>
      <c r="B16" s="387">
        <f t="shared" si="0"/>
        <v>0</v>
      </c>
      <c r="C16" s="388"/>
      <c r="D16" s="388"/>
      <c r="E16" s="388"/>
      <c r="F16" s="388"/>
      <c r="G16" s="388"/>
      <c r="H16" s="388"/>
      <c r="I16" s="388"/>
      <c r="J16" s="388"/>
      <c r="K16" s="388"/>
      <c r="L16" s="388"/>
      <c r="M16" s="388"/>
      <c r="N16" s="388"/>
      <c r="O16" s="388"/>
      <c r="P16" s="388"/>
      <c r="Q16" s="388"/>
      <c r="R16" s="388"/>
      <c r="S16" s="388"/>
      <c r="T16" s="388"/>
      <c r="U16" s="388"/>
      <c r="V16" s="388"/>
      <c r="W16" s="388"/>
      <c r="X16" s="388"/>
      <c r="Y16" s="388"/>
      <c r="Z16" s="388"/>
    </row>
    <row r="17" spans="1:26" x14ac:dyDescent="0.2">
      <c r="A17" s="386" t="s">
        <v>355</v>
      </c>
      <c r="B17" s="387">
        <f t="shared" si="0"/>
        <v>0</v>
      </c>
      <c r="C17" s="388"/>
      <c r="D17" s="388"/>
      <c r="E17" s="388"/>
      <c r="F17" s="388"/>
      <c r="G17" s="388"/>
      <c r="H17" s="388"/>
      <c r="I17" s="388"/>
      <c r="J17" s="388"/>
      <c r="K17" s="388"/>
      <c r="L17" s="388"/>
      <c r="M17" s="388"/>
      <c r="N17" s="388"/>
      <c r="O17" s="388"/>
      <c r="P17" s="388"/>
      <c r="Q17" s="388"/>
      <c r="R17" s="388"/>
      <c r="S17" s="388"/>
      <c r="T17" s="388"/>
      <c r="U17" s="388"/>
      <c r="V17" s="388"/>
      <c r="W17" s="388"/>
      <c r="X17" s="388"/>
      <c r="Y17" s="388"/>
      <c r="Z17" s="388"/>
    </row>
    <row r="18" spans="1:26" x14ac:dyDescent="0.2">
      <c r="A18" s="386" t="s">
        <v>355</v>
      </c>
      <c r="B18" s="387">
        <f t="shared" si="0"/>
        <v>0</v>
      </c>
      <c r="C18" s="388"/>
      <c r="D18" s="388"/>
      <c r="E18" s="388"/>
      <c r="F18" s="388"/>
      <c r="G18" s="388"/>
      <c r="H18" s="388"/>
      <c r="I18" s="388"/>
      <c r="J18" s="388"/>
      <c r="K18" s="388"/>
      <c r="L18" s="388"/>
      <c r="M18" s="388"/>
      <c r="N18" s="388"/>
      <c r="O18" s="388"/>
      <c r="P18" s="388"/>
      <c r="Q18" s="388"/>
      <c r="R18" s="388"/>
      <c r="S18" s="388"/>
      <c r="T18" s="388"/>
      <c r="U18" s="388"/>
      <c r="V18" s="388"/>
      <c r="W18" s="388"/>
      <c r="X18" s="388"/>
      <c r="Y18" s="388"/>
      <c r="Z18" s="388"/>
    </row>
    <row r="19" spans="1:26" x14ac:dyDescent="0.2">
      <c r="A19" s="386" t="s">
        <v>355</v>
      </c>
      <c r="B19" s="387">
        <f t="shared" si="0"/>
        <v>0</v>
      </c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388"/>
      <c r="Y19" s="388"/>
      <c r="Z19" s="388"/>
    </row>
    <row r="20" spans="1:26" x14ac:dyDescent="0.2">
      <c r="A20" s="383"/>
      <c r="B20" s="384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5"/>
    </row>
    <row r="21" spans="1:26" x14ac:dyDescent="0.2">
      <c r="A21" s="386" t="s">
        <v>356</v>
      </c>
      <c r="B21" s="387">
        <f t="shared" ref="B21:B30" si="1">SUM(C21:Z21)</f>
        <v>-614.27</v>
      </c>
      <c r="C21" s="385">
        <f>EES_Load!C73</f>
        <v>-20.8</v>
      </c>
      <c r="D21" s="385">
        <f>EES_Load!D73</f>
        <v>-20.309999999999999</v>
      </c>
      <c r="E21" s="385">
        <f>EES_Load!E73</f>
        <v>-19.88</v>
      </c>
      <c r="F21" s="385">
        <f>EES_Load!F73</f>
        <v>-19.89</v>
      </c>
      <c r="G21" s="385">
        <f>EES_Load!G73</f>
        <v>-20.63</v>
      </c>
      <c r="H21" s="385">
        <f>EES_Load!H73</f>
        <v>-22.3</v>
      </c>
      <c r="I21" s="385">
        <f>EES_Load!I73</f>
        <v>-24.26</v>
      </c>
      <c r="J21" s="385">
        <f>EES_Load!J73</f>
        <v>-25.89</v>
      </c>
      <c r="K21" s="385">
        <f>EES_Load!K73</f>
        <v>-27.25</v>
      </c>
      <c r="L21" s="385">
        <f>EES_Load!L73</f>
        <v>-28.54</v>
      </c>
      <c r="M21" s="385">
        <f>EES_Load!M73</f>
        <v>-29.16</v>
      </c>
      <c r="N21" s="385">
        <f>EES_Load!N73</f>
        <v>-29.46</v>
      </c>
      <c r="O21" s="385">
        <f>EES_Load!O73</f>
        <v>-30.14</v>
      </c>
      <c r="P21" s="385">
        <f>EES_Load!P73</f>
        <v>-30.4</v>
      </c>
      <c r="Q21" s="385">
        <f>EES_Load!Q73</f>
        <v>-30.1</v>
      </c>
      <c r="R21" s="385">
        <f>EES_Load!R73</f>
        <v>-29.65</v>
      </c>
      <c r="S21" s="385">
        <f>EES_Load!S73</f>
        <v>-29.07</v>
      </c>
      <c r="T21" s="385">
        <f>EES_Load!T73</f>
        <v>-28.19</v>
      </c>
      <c r="U21" s="385">
        <f>EES_Load!U73</f>
        <v>-27.25</v>
      </c>
      <c r="V21" s="385">
        <f>EES_Load!V73</f>
        <v>-25.96</v>
      </c>
      <c r="W21" s="385">
        <f>EES_Load!W73</f>
        <v>-25.59</v>
      </c>
      <c r="X21" s="385">
        <f>EES_Load!X73</f>
        <v>-24.49</v>
      </c>
      <c r="Y21" s="385">
        <f>EES_Load!Y73</f>
        <v>-23.19</v>
      </c>
      <c r="Z21" s="385">
        <f>EES_Load!Z73</f>
        <v>-21.87</v>
      </c>
    </row>
    <row r="22" spans="1:26" x14ac:dyDescent="0.2">
      <c r="A22" s="386" t="s">
        <v>423</v>
      </c>
      <c r="B22" s="387">
        <f t="shared" si="1"/>
        <v>0</v>
      </c>
      <c r="C22" s="385"/>
      <c r="D22" s="385"/>
      <c r="E22" s="385"/>
      <c r="F22" s="385"/>
      <c r="G22" s="385"/>
      <c r="H22" s="385"/>
      <c r="I22" s="385"/>
      <c r="J22" s="385"/>
      <c r="K22" s="385"/>
      <c r="L22" s="385"/>
      <c r="M22" s="385"/>
      <c r="N22" s="385"/>
      <c r="O22" s="385"/>
      <c r="P22" s="385"/>
      <c r="Q22" s="385"/>
      <c r="R22" s="385"/>
      <c r="S22" s="385"/>
      <c r="T22" s="385"/>
      <c r="U22" s="385"/>
      <c r="V22" s="385"/>
      <c r="W22" s="385"/>
      <c r="X22" s="385"/>
      <c r="Y22" s="385"/>
      <c r="Z22" s="385"/>
    </row>
    <row r="23" spans="1:26" x14ac:dyDescent="0.2">
      <c r="A23" s="386" t="s">
        <v>358</v>
      </c>
      <c r="B23" s="387">
        <f t="shared" si="1"/>
        <v>0</v>
      </c>
      <c r="C23" s="385"/>
      <c r="D23" s="385"/>
      <c r="E23" s="385"/>
      <c r="F23" s="385"/>
      <c r="G23" s="385"/>
      <c r="H23" s="385"/>
      <c r="I23" s="385"/>
      <c r="J23" s="385"/>
      <c r="K23" s="385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  <c r="X23" s="385"/>
      <c r="Y23" s="385"/>
      <c r="Z23" s="385"/>
    </row>
    <row r="24" spans="1:26" x14ac:dyDescent="0.2">
      <c r="A24" s="386" t="s">
        <v>424</v>
      </c>
      <c r="B24" s="387">
        <f t="shared" si="1"/>
        <v>0</v>
      </c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5"/>
    </row>
    <row r="25" spans="1:26" x14ac:dyDescent="0.2">
      <c r="A25" s="386" t="s">
        <v>425</v>
      </c>
      <c r="B25" s="387">
        <f t="shared" si="1"/>
        <v>0</v>
      </c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5"/>
    </row>
    <row r="26" spans="1:26" x14ac:dyDescent="0.2">
      <c r="A26" s="386" t="s">
        <v>361</v>
      </c>
      <c r="B26" s="387">
        <f t="shared" si="1"/>
        <v>0</v>
      </c>
      <c r="C26" s="385"/>
      <c r="D26" s="385"/>
      <c r="E26" s="385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5"/>
    </row>
    <row r="27" spans="1:26" x14ac:dyDescent="0.2">
      <c r="A27" s="386" t="s">
        <v>362</v>
      </c>
      <c r="B27" s="387">
        <f t="shared" si="1"/>
        <v>0</v>
      </c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5"/>
    </row>
    <row r="28" spans="1:26" x14ac:dyDescent="0.2">
      <c r="A28" s="386" t="s">
        <v>363</v>
      </c>
      <c r="B28" s="387">
        <f t="shared" si="1"/>
        <v>0</v>
      </c>
      <c r="C28" s="385"/>
      <c r="D28" s="385"/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5"/>
    </row>
    <row r="29" spans="1:26" x14ac:dyDescent="0.2">
      <c r="A29" s="386" t="s">
        <v>364</v>
      </c>
      <c r="B29" s="387">
        <f t="shared" si="1"/>
        <v>0</v>
      </c>
      <c r="C29" s="385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5"/>
    </row>
    <row r="30" spans="1:26" x14ac:dyDescent="0.2">
      <c r="A30" s="386" t="s">
        <v>365</v>
      </c>
      <c r="B30" s="387">
        <f t="shared" si="1"/>
        <v>0</v>
      </c>
      <c r="C30" s="385"/>
      <c r="D30" s="385"/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5"/>
    </row>
    <row r="31" spans="1:26" x14ac:dyDescent="0.2">
      <c r="A31" s="383"/>
      <c r="B31" s="384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5"/>
    </row>
    <row r="32" spans="1:26" x14ac:dyDescent="0.2">
      <c r="A32" s="386" t="s">
        <v>426</v>
      </c>
      <c r="B32" s="387">
        <f>SUM(C32:Z32)</f>
        <v>0</v>
      </c>
      <c r="C32" s="385">
        <f>MEGA!B407</f>
        <v>0</v>
      </c>
      <c r="D32" s="385">
        <f>MEGA!C407</f>
        <v>0</v>
      </c>
      <c r="E32" s="385">
        <f>MEGA!D407</f>
        <v>0</v>
      </c>
      <c r="F32" s="385">
        <f>MEGA!E407</f>
        <v>0</v>
      </c>
      <c r="G32" s="385">
        <f>MEGA!F407</f>
        <v>0</v>
      </c>
      <c r="H32" s="385">
        <f>MEGA!G407</f>
        <v>0</v>
      </c>
      <c r="I32" s="385">
        <f>MEGA!H407</f>
        <v>0</v>
      </c>
      <c r="J32" s="385">
        <f>MEGA!I407</f>
        <v>0</v>
      </c>
      <c r="K32" s="385">
        <f>MEGA!J407</f>
        <v>0</v>
      </c>
      <c r="L32" s="385">
        <f>MEGA!K407</f>
        <v>0</v>
      </c>
      <c r="M32" s="385">
        <f>MEGA!L407</f>
        <v>0</v>
      </c>
      <c r="N32" s="385">
        <f>MEGA!M407</f>
        <v>0</v>
      </c>
      <c r="O32" s="385">
        <f>MEGA!N407</f>
        <v>0</v>
      </c>
      <c r="P32" s="385">
        <f>MEGA!O407</f>
        <v>0</v>
      </c>
      <c r="Q32" s="385">
        <f>MEGA!P407</f>
        <v>0</v>
      </c>
      <c r="R32" s="385">
        <f>MEGA!Q407</f>
        <v>0</v>
      </c>
      <c r="S32" s="385">
        <f>MEGA!R407</f>
        <v>0</v>
      </c>
      <c r="T32" s="385">
        <f>MEGA!S407</f>
        <v>0</v>
      </c>
      <c r="U32" s="385">
        <f>MEGA!T407</f>
        <v>0</v>
      </c>
      <c r="V32" s="385">
        <f>MEGA!U407</f>
        <v>0</v>
      </c>
      <c r="W32" s="385">
        <f>MEGA!V407</f>
        <v>0</v>
      </c>
      <c r="X32" s="385">
        <f>MEGA!W407</f>
        <v>0</v>
      </c>
      <c r="Y32" s="385">
        <f>MEGA!X407</f>
        <v>0</v>
      </c>
      <c r="Z32" s="385">
        <f>MEGA!Y407</f>
        <v>0</v>
      </c>
    </row>
    <row r="33" spans="1:26" x14ac:dyDescent="0.2">
      <c r="A33" s="386" t="s">
        <v>427</v>
      </c>
      <c r="B33" s="387">
        <f>SUM(C33:Z33)</f>
        <v>0</v>
      </c>
      <c r="C33" s="385">
        <f>PNM!B407</f>
        <v>0</v>
      </c>
      <c r="D33" s="385">
        <f>PNM!C407</f>
        <v>0</v>
      </c>
      <c r="E33" s="385">
        <f>PNM!D407</f>
        <v>0</v>
      </c>
      <c r="F33" s="385">
        <f>PNM!E407</f>
        <v>0</v>
      </c>
      <c r="G33" s="385">
        <f>PNM!F407</f>
        <v>0</v>
      </c>
      <c r="H33" s="385">
        <f>PNM!G407</f>
        <v>0</v>
      </c>
      <c r="I33" s="385">
        <f>PNM!H407</f>
        <v>0</v>
      </c>
      <c r="J33" s="385">
        <f>PNM!I407</f>
        <v>0</v>
      </c>
      <c r="K33" s="385">
        <f>PNM!J407</f>
        <v>0</v>
      </c>
      <c r="L33" s="385">
        <f>PNM!K407</f>
        <v>0</v>
      </c>
      <c r="M33" s="385">
        <f>PNM!L407</f>
        <v>0</v>
      </c>
      <c r="N33" s="385">
        <f>PNM!M407</f>
        <v>0</v>
      </c>
      <c r="O33" s="385">
        <f>PNM!N407</f>
        <v>0</v>
      </c>
      <c r="P33" s="385">
        <f>PNM!O407</f>
        <v>0</v>
      </c>
      <c r="Q33" s="385">
        <f>PNM!P407</f>
        <v>0</v>
      </c>
      <c r="R33" s="385">
        <f>PNM!Q407</f>
        <v>0</v>
      </c>
      <c r="S33" s="385">
        <f>PNM!R407</f>
        <v>0</v>
      </c>
      <c r="T33" s="385">
        <f>PNM!S407</f>
        <v>0</v>
      </c>
      <c r="U33" s="385">
        <f>PNM!T407</f>
        <v>0</v>
      </c>
      <c r="V33" s="385">
        <f>PNM!U407</f>
        <v>0</v>
      </c>
      <c r="W33" s="385">
        <f>PNM!V407</f>
        <v>0</v>
      </c>
      <c r="X33" s="385">
        <f>PNM!W407</f>
        <v>0</v>
      </c>
      <c r="Y33" s="385">
        <f>PNM!X407</f>
        <v>0</v>
      </c>
      <c r="Z33" s="385">
        <f>PNM!Y407</f>
        <v>0</v>
      </c>
    </row>
    <row r="34" spans="1:26" x14ac:dyDescent="0.2">
      <c r="A34" s="386" t="s">
        <v>366</v>
      </c>
      <c r="B34" s="387">
        <f>SUM(C34:Z34)</f>
        <v>0</v>
      </c>
      <c r="C34" s="385"/>
      <c r="D34" s="385"/>
      <c r="E34" s="385"/>
      <c r="F34" s="385"/>
      <c r="G34" s="385"/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  <c r="X34" s="385"/>
      <c r="Y34" s="385"/>
      <c r="Z34" s="385"/>
    </row>
    <row r="35" spans="1:26" x14ac:dyDescent="0.2">
      <c r="A35" s="386" t="s">
        <v>367</v>
      </c>
      <c r="B35" s="387">
        <f>SUM(C35:Z35)</f>
        <v>0</v>
      </c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</row>
    <row r="36" spans="1:26" x14ac:dyDescent="0.2">
      <c r="A36" s="386" t="s">
        <v>368</v>
      </c>
      <c r="B36" s="387">
        <f>SUM(C36:Z36)</f>
        <v>0</v>
      </c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</row>
    <row r="37" spans="1:26" x14ac:dyDescent="0.2">
      <c r="A37" s="383"/>
      <c r="B37" s="387"/>
      <c r="C37" s="385"/>
      <c r="D37" s="385"/>
      <c r="E37" s="385"/>
      <c r="F37" s="385"/>
      <c r="G37" s="385"/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5"/>
    </row>
    <row r="38" spans="1:26" x14ac:dyDescent="0.2">
      <c r="A38" s="386" t="s">
        <v>369</v>
      </c>
      <c r="B38" s="387">
        <f>SUM(C38:Z38)</f>
        <v>0</v>
      </c>
      <c r="C38" s="385"/>
      <c r="D38" s="385"/>
      <c r="E38" s="385"/>
      <c r="F38" s="385"/>
      <c r="G38" s="385"/>
      <c r="H38" s="385"/>
      <c r="I38" s="385"/>
      <c r="J38" s="385"/>
      <c r="K38" s="385"/>
      <c r="L38" s="385"/>
      <c r="M38" s="385"/>
      <c r="N38" s="385"/>
      <c r="O38" s="385"/>
      <c r="P38" s="385"/>
      <c r="Q38" s="385"/>
      <c r="R38" s="385"/>
      <c r="S38" s="385"/>
      <c r="T38" s="385"/>
      <c r="U38" s="385"/>
      <c r="V38" s="385"/>
      <c r="W38" s="385"/>
      <c r="X38" s="385"/>
      <c r="Y38" s="385"/>
      <c r="Z38" s="385"/>
    </row>
    <row r="39" spans="1:26" x14ac:dyDescent="0.2">
      <c r="A39" s="386" t="s">
        <v>370</v>
      </c>
      <c r="B39" s="387">
        <f>SUM(C39:Z39)</f>
        <v>0</v>
      </c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  <c r="W39" s="385"/>
      <c r="X39" s="385"/>
      <c r="Y39" s="385"/>
      <c r="Z39" s="385"/>
    </row>
    <row r="40" spans="1:26" x14ac:dyDescent="0.2">
      <c r="A40" s="383"/>
      <c r="B40" s="384"/>
      <c r="C40" s="385"/>
      <c r="D40" s="385"/>
      <c r="E40" s="385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  <c r="X40" s="385"/>
      <c r="Y40" s="385"/>
      <c r="Z40" s="385"/>
    </row>
    <row r="41" spans="1:26" x14ac:dyDescent="0.2">
      <c r="A41" s="406"/>
      <c r="B41" s="393">
        <f t="shared" ref="B41:B72" si="2">SUM(C41:Z41)</f>
        <v>0</v>
      </c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  <c r="Y41" s="393"/>
      <c r="Z41" s="393"/>
    </row>
    <row r="42" spans="1:26" x14ac:dyDescent="0.2">
      <c r="A42" s="406"/>
      <c r="B42" s="393">
        <f t="shared" si="2"/>
        <v>0</v>
      </c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</row>
    <row r="43" spans="1:26" x14ac:dyDescent="0.2">
      <c r="A43" s="406"/>
      <c r="B43" s="393">
        <f t="shared" si="2"/>
        <v>0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  <c r="Y43" s="393"/>
      <c r="Z43" s="393"/>
    </row>
    <row r="44" spans="1:26" x14ac:dyDescent="0.2">
      <c r="A44" s="406"/>
      <c r="B44" s="393">
        <f t="shared" si="2"/>
        <v>0</v>
      </c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</row>
    <row r="45" spans="1:26" x14ac:dyDescent="0.2">
      <c r="A45" s="406"/>
      <c r="B45" s="393">
        <f t="shared" si="2"/>
        <v>0</v>
      </c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  <c r="Y45" s="393"/>
      <c r="Z45" s="393"/>
    </row>
    <row r="46" spans="1:26" x14ac:dyDescent="0.2">
      <c r="A46" s="406"/>
      <c r="B46" s="393">
        <f t="shared" si="2"/>
        <v>0</v>
      </c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</row>
    <row r="47" spans="1:26" x14ac:dyDescent="0.2">
      <c r="A47" s="406"/>
      <c r="B47" s="393">
        <f t="shared" si="2"/>
        <v>0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  <c r="Y47" s="393"/>
      <c r="Z47" s="393"/>
    </row>
    <row r="48" spans="1:26" x14ac:dyDescent="0.2">
      <c r="A48" s="406"/>
      <c r="B48" s="393">
        <f t="shared" si="2"/>
        <v>0</v>
      </c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</row>
    <row r="49" spans="1:26" x14ac:dyDescent="0.2">
      <c r="A49" s="406"/>
      <c r="B49" s="393">
        <f t="shared" si="2"/>
        <v>0</v>
      </c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</row>
    <row r="50" spans="1:26" x14ac:dyDescent="0.2">
      <c r="A50" s="406"/>
      <c r="B50" s="393">
        <f t="shared" si="2"/>
        <v>0</v>
      </c>
      <c r="C50" s="393"/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</row>
    <row r="51" spans="1:26" x14ac:dyDescent="0.2">
      <c r="A51" s="406"/>
      <c r="B51" s="393">
        <f t="shared" si="2"/>
        <v>0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</row>
    <row r="52" spans="1:26" x14ac:dyDescent="0.2">
      <c r="A52" s="406"/>
      <c r="B52" s="393">
        <f t="shared" si="2"/>
        <v>0</v>
      </c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</row>
    <row r="53" spans="1:26" x14ac:dyDescent="0.2">
      <c r="A53" s="406"/>
      <c r="B53" s="393">
        <f t="shared" si="2"/>
        <v>0</v>
      </c>
      <c r="C53" s="393"/>
      <c r="D53" s="393"/>
      <c r="E53" s="393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</row>
    <row r="54" spans="1:26" x14ac:dyDescent="0.2">
      <c r="A54" s="406"/>
      <c r="B54" s="393">
        <f t="shared" si="2"/>
        <v>0</v>
      </c>
      <c r="C54" s="393"/>
      <c r="D54" s="393"/>
      <c r="E54" s="393"/>
      <c r="F54" s="393"/>
      <c r="G54" s="393"/>
      <c r="H54" s="393"/>
      <c r="I54" s="393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</row>
    <row r="55" spans="1:26" x14ac:dyDescent="0.2">
      <c r="A55" s="406"/>
      <c r="B55" s="393">
        <f t="shared" si="2"/>
        <v>0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</row>
    <row r="56" spans="1:26" x14ac:dyDescent="0.2">
      <c r="A56" s="406"/>
      <c r="B56" s="393">
        <f t="shared" si="2"/>
        <v>0</v>
      </c>
      <c r="C56" s="393"/>
      <c r="D56" s="393"/>
      <c r="E56" s="393"/>
      <c r="F56" s="393"/>
      <c r="G56" s="393"/>
      <c r="H56" s="393"/>
      <c r="I56" s="393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</row>
    <row r="57" spans="1:26" x14ac:dyDescent="0.2">
      <c r="A57" s="406"/>
      <c r="B57" s="393">
        <f t="shared" si="2"/>
        <v>0</v>
      </c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</row>
    <row r="58" spans="1:26" x14ac:dyDescent="0.2">
      <c r="A58" s="406"/>
      <c r="B58" s="393">
        <f t="shared" si="2"/>
        <v>0</v>
      </c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</row>
    <row r="59" spans="1:26" x14ac:dyDescent="0.2">
      <c r="A59" s="406"/>
      <c r="B59" s="393">
        <f t="shared" si="2"/>
        <v>0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</row>
    <row r="60" spans="1:26" x14ac:dyDescent="0.2">
      <c r="A60" s="406"/>
      <c r="B60" s="393">
        <f t="shared" si="2"/>
        <v>0</v>
      </c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</row>
    <row r="61" spans="1:26" x14ac:dyDescent="0.2">
      <c r="A61" s="406"/>
      <c r="B61" s="393">
        <f t="shared" si="2"/>
        <v>0</v>
      </c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</row>
    <row r="62" spans="1:26" x14ac:dyDescent="0.2">
      <c r="A62" s="406"/>
      <c r="B62" s="393">
        <f t="shared" si="2"/>
        <v>0</v>
      </c>
      <c r="C62" s="393"/>
      <c r="D62" s="393"/>
      <c r="E62" s="393"/>
      <c r="F62" s="393"/>
      <c r="G62" s="393"/>
      <c r="H62" s="393"/>
      <c r="I62" s="393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</row>
    <row r="63" spans="1:26" x14ac:dyDescent="0.2">
      <c r="A63" s="406"/>
      <c r="B63" s="393">
        <f t="shared" si="2"/>
        <v>0</v>
      </c>
      <c r="C63" s="393"/>
      <c r="D63" s="393"/>
      <c r="E63" s="393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393"/>
    </row>
    <row r="64" spans="1:26" x14ac:dyDescent="0.2">
      <c r="A64" s="406"/>
      <c r="B64" s="393">
        <f t="shared" si="2"/>
        <v>0</v>
      </c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393"/>
    </row>
    <row r="65" spans="1:26" x14ac:dyDescent="0.2">
      <c r="A65" s="406"/>
      <c r="B65" s="393">
        <f t="shared" si="2"/>
        <v>0</v>
      </c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393"/>
    </row>
    <row r="66" spans="1:26" x14ac:dyDescent="0.2">
      <c r="A66" s="406"/>
      <c r="B66" s="393">
        <f t="shared" si="2"/>
        <v>0</v>
      </c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</row>
    <row r="67" spans="1:26" x14ac:dyDescent="0.2">
      <c r="A67" s="406"/>
      <c r="B67" s="393">
        <f t="shared" si="2"/>
        <v>0</v>
      </c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</row>
    <row r="68" spans="1:26" x14ac:dyDescent="0.2">
      <c r="A68" s="406"/>
      <c r="B68" s="393">
        <f t="shared" si="2"/>
        <v>0</v>
      </c>
      <c r="C68" s="393"/>
      <c r="D68" s="393"/>
      <c r="E68" s="393"/>
      <c r="F68" s="393"/>
      <c r="G68" s="393"/>
      <c r="H68" s="393"/>
      <c r="I68" s="393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  <c r="Y68" s="393"/>
      <c r="Z68" s="393"/>
    </row>
    <row r="69" spans="1:26" x14ac:dyDescent="0.2">
      <c r="A69" s="406"/>
      <c r="B69" s="393">
        <f t="shared" si="2"/>
        <v>0</v>
      </c>
      <c r="C69" s="393"/>
      <c r="D69" s="393"/>
      <c r="E69" s="393"/>
      <c r="F69" s="393"/>
      <c r="G69" s="393"/>
      <c r="H69" s="393"/>
      <c r="I69" s="393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393"/>
    </row>
    <row r="70" spans="1:26" x14ac:dyDescent="0.2">
      <c r="A70" s="406"/>
      <c r="B70" s="393">
        <f t="shared" si="2"/>
        <v>0</v>
      </c>
      <c r="C70" s="393"/>
      <c r="D70" s="393"/>
      <c r="E70" s="393"/>
      <c r="F70" s="393"/>
      <c r="G70" s="393"/>
      <c r="H70" s="393"/>
      <c r="I70" s="393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393"/>
    </row>
    <row r="71" spans="1:26" x14ac:dyDescent="0.2">
      <c r="A71" s="406"/>
      <c r="B71" s="393">
        <f t="shared" si="2"/>
        <v>0</v>
      </c>
      <c r="C71" s="393"/>
      <c r="D71" s="393"/>
      <c r="E71" s="393"/>
      <c r="F71" s="393"/>
      <c r="G71" s="393"/>
      <c r="H71" s="393"/>
      <c r="I71" s="393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393"/>
    </row>
    <row r="72" spans="1:26" x14ac:dyDescent="0.2">
      <c r="A72" s="406"/>
      <c r="B72" s="393">
        <f t="shared" si="2"/>
        <v>0</v>
      </c>
      <c r="C72" s="393"/>
      <c r="D72" s="393"/>
      <c r="E72" s="393"/>
      <c r="F72" s="393"/>
      <c r="G72" s="393"/>
      <c r="H72" s="393"/>
      <c r="I72" s="393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393"/>
    </row>
    <row r="73" spans="1:26" x14ac:dyDescent="0.2">
      <c r="A73" s="406"/>
      <c r="B73" s="393">
        <f t="shared" ref="B73:B104" si="3">SUM(C73:Z73)</f>
        <v>0</v>
      </c>
      <c r="C73" s="393"/>
      <c r="D73" s="393"/>
      <c r="E73" s="393"/>
      <c r="F73" s="393"/>
      <c r="G73" s="393"/>
      <c r="H73" s="393"/>
      <c r="I73" s="393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393"/>
    </row>
    <row r="74" spans="1:26" x14ac:dyDescent="0.2">
      <c r="A74" s="406"/>
      <c r="B74" s="393">
        <f t="shared" si="3"/>
        <v>0</v>
      </c>
      <c r="C74" s="393"/>
      <c r="D74" s="393"/>
      <c r="E74" s="393"/>
      <c r="F74" s="393"/>
      <c r="G74" s="393"/>
      <c r="H74" s="393"/>
      <c r="I74" s="393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393"/>
    </row>
    <row r="75" spans="1:26" x14ac:dyDescent="0.2">
      <c r="A75" s="406"/>
      <c r="B75" s="393">
        <f t="shared" si="3"/>
        <v>0</v>
      </c>
      <c r="C75" s="393"/>
      <c r="D75" s="393"/>
      <c r="E75" s="393"/>
      <c r="F75" s="393"/>
      <c r="G75" s="393"/>
      <c r="H75" s="393"/>
      <c r="I75" s="393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393"/>
    </row>
    <row r="76" spans="1:26" x14ac:dyDescent="0.2">
      <c r="A76" s="406"/>
      <c r="B76" s="393">
        <f t="shared" si="3"/>
        <v>0</v>
      </c>
      <c r="C76" s="393"/>
      <c r="D76" s="393"/>
      <c r="E76" s="393"/>
      <c r="F76" s="393"/>
      <c r="G76" s="393"/>
      <c r="H76" s="393"/>
      <c r="I76" s="393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393"/>
    </row>
    <row r="77" spans="1:26" x14ac:dyDescent="0.2">
      <c r="A77" s="406"/>
      <c r="B77" s="393">
        <f t="shared" si="3"/>
        <v>0</v>
      </c>
      <c r="C77" s="393"/>
      <c r="D77" s="393"/>
      <c r="E77" s="393"/>
      <c r="F77" s="393"/>
      <c r="G77" s="393"/>
      <c r="H77" s="393"/>
      <c r="I77" s="393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393"/>
    </row>
    <row r="78" spans="1:26" x14ac:dyDescent="0.2">
      <c r="A78" s="406"/>
      <c r="B78" s="393">
        <f t="shared" si="3"/>
        <v>0</v>
      </c>
      <c r="C78" s="393"/>
      <c r="D78" s="393"/>
      <c r="E78" s="393"/>
      <c r="F78" s="393"/>
      <c r="G78" s="393"/>
      <c r="H78" s="393"/>
      <c r="I78" s="393"/>
      <c r="J78" s="393"/>
      <c r="K78" s="393"/>
      <c r="L78" s="393"/>
      <c r="M78" s="393"/>
      <c r="N78" s="393"/>
      <c r="O78" s="393"/>
      <c r="P78" s="393"/>
      <c r="Q78" s="393"/>
      <c r="R78" s="393"/>
      <c r="S78" s="393"/>
      <c r="T78" s="393"/>
      <c r="U78" s="393"/>
      <c r="V78" s="393"/>
      <c r="W78" s="393"/>
      <c r="X78" s="393"/>
      <c r="Y78" s="393"/>
      <c r="Z78" s="393"/>
    </row>
    <row r="79" spans="1:26" x14ac:dyDescent="0.2">
      <c r="A79" s="406"/>
      <c r="B79" s="393">
        <f t="shared" si="3"/>
        <v>0</v>
      </c>
      <c r="C79" s="393"/>
      <c r="D79" s="393"/>
      <c r="E79" s="393"/>
      <c r="F79" s="393"/>
      <c r="G79" s="393"/>
      <c r="H79" s="393"/>
      <c r="I79" s="393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  <c r="Y79" s="393"/>
      <c r="Z79" s="393"/>
    </row>
    <row r="80" spans="1:26" x14ac:dyDescent="0.2">
      <c r="A80" s="406"/>
      <c r="B80" s="393">
        <f t="shared" si="3"/>
        <v>0</v>
      </c>
      <c r="C80" s="393"/>
      <c r="D80" s="393"/>
      <c r="E80" s="393"/>
      <c r="F80" s="393"/>
      <c r="G80" s="393"/>
      <c r="H80" s="393"/>
      <c r="I80" s="393"/>
      <c r="J80" s="393"/>
      <c r="K80" s="393"/>
      <c r="L80" s="393"/>
      <c r="M80" s="393"/>
      <c r="N80" s="393"/>
      <c r="O80" s="393"/>
      <c r="P80" s="393"/>
      <c r="Q80" s="393"/>
      <c r="R80" s="393"/>
      <c r="S80" s="393"/>
      <c r="T80" s="393"/>
      <c r="U80" s="393"/>
      <c r="V80" s="393"/>
      <c r="W80" s="393"/>
      <c r="X80" s="393"/>
      <c r="Y80" s="393"/>
      <c r="Z80" s="393"/>
    </row>
    <row r="81" spans="1:26" x14ac:dyDescent="0.2">
      <c r="A81" s="406"/>
      <c r="B81" s="393">
        <f t="shared" si="3"/>
        <v>0</v>
      </c>
      <c r="C81" s="393"/>
      <c r="D81" s="393"/>
      <c r="E81" s="393"/>
      <c r="F81" s="393"/>
      <c r="G81" s="393"/>
      <c r="H81" s="393"/>
      <c r="I81" s="393"/>
      <c r="J81" s="393"/>
      <c r="K81" s="393"/>
      <c r="L81" s="393"/>
      <c r="M81" s="393"/>
      <c r="N81" s="393"/>
      <c r="O81" s="393"/>
      <c r="P81" s="393"/>
      <c r="Q81" s="393"/>
      <c r="R81" s="393"/>
      <c r="S81" s="393"/>
      <c r="T81" s="393"/>
      <c r="U81" s="393"/>
      <c r="V81" s="393"/>
      <c r="W81" s="393"/>
      <c r="X81" s="393"/>
      <c r="Y81" s="393"/>
      <c r="Z81" s="393"/>
    </row>
    <row r="82" spans="1:26" x14ac:dyDescent="0.2">
      <c r="A82" s="406"/>
      <c r="B82" s="393">
        <f t="shared" si="3"/>
        <v>0</v>
      </c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93"/>
      <c r="V82" s="393"/>
      <c r="W82" s="393"/>
      <c r="X82" s="393"/>
      <c r="Y82" s="393"/>
      <c r="Z82" s="393"/>
    </row>
    <row r="83" spans="1:26" x14ac:dyDescent="0.2">
      <c r="A83" s="406"/>
      <c r="B83" s="393">
        <f t="shared" si="3"/>
        <v>0</v>
      </c>
      <c r="C83" s="393"/>
      <c r="D83" s="393"/>
      <c r="E83" s="393"/>
      <c r="F83" s="393"/>
      <c r="G83" s="393"/>
      <c r="H83" s="393"/>
      <c r="I83" s="393"/>
      <c r="J83" s="393"/>
      <c r="K83" s="393"/>
      <c r="L83" s="393"/>
      <c r="M83" s="393"/>
      <c r="N83" s="393"/>
      <c r="O83" s="393"/>
      <c r="P83" s="393"/>
      <c r="Q83" s="393"/>
      <c r="R83" s="393"/>
      <c r="S83" s="393"/>
      <c r="T83" s="393"/>
      <c r="U83" s="393"/>
      <c r="V83" s="393"/>
      <c r="W83" s="393"/>
      <c r="X83" s="393"/>
      <c r="Y83" s="393"/>
      <c r="Z83" s="393"/>
    </row>
    <row r="84" spans="1:26" x14ac:dyDescent="0.2">
      <c r="A84" s="406"/>
      <c r="B84" s="393">
        <f t="shared" si="3"/>
        <v>0</v>
      </c>
      <c r="C84" s="393"/>
      <c r="D84" s="393"/>
      <c r="E84" s="393"/>
      <c r="F84" s="393"/>
      <c r="G84" s="393"/>
      <c r="H84" s="393"/>
      <c r="I84" s="393"/>
      <c r="J84" s="393"/>
      <c r="K84" s="393"/>
      <c r="L84" s="393"/>
      <c r="M84" s="393"/>
      <c r="N84" s="393"/>
      <c r="O84" s="393"/>
      <c r="P84" s="393"/>
      <c r="Q84" s="393"/>
      <c r="R84" s="393"/>
      <c r="S84" s="393"/>
      <c r="T84" s="393"/>
      <c r="U84" s="393"/>
      <c r="V84" s="393"/>
      <c r="W84" s="393"/>
      <c r="X84" s="393"/>
      <c r="Y84" s="393"/>
      <c r="Z84" s="393"/>
    </row>
    <row r="85" spans="1:26" x14ac:dyDescent="0.2">
      <c r="A85" s="406"/>
      <c r="B85" s="393">
        <f t="shared" si="3"/>
        <v>0</v>
      </c>
      <c r="C85" s="393"/>
      <c r="D85" s="393"/>
      <c r="E85" s="393"/>
      <c r="F85" s="393"/>
      <c r="G85" s="393"/>
      <c r="H85" s="393"/>
      <c r="I85" s="393"/>
      <c r="J85" s="393"/>
      <c r="K85" s="393"/>
      <c r="L85" s="393"/>
      <c r="M85" s="393"/>
      <c r="N85" s="393"/>
      <c r="O85" s="393"/>
      <c r="P85" s="393"/>
      <c r="Q85" s="393"/>
      <c r="R85" s="393"/>
      <c r="S85" s="393"/>
      <c r="T85" s="393"/>
      <c r="U85" s="393"/>
      <c r="V85" s="393"/>
      <c r="W85" s="393"/>
      <c r="X85" s="393"/>
      <c r="Y85" s="393"/>
      <c r="Z85" s="393"/>
    </row>
    <row r="86" spans="1:26" x14ac:dyDescent="0.2">
      <c r="A86" s="406"/>
      <c r="B86" s="393">
        <f t="shared" si="3"/>
        <v>0</v>
      </c>
      <c r="C86" s="393"/>
      <c r="D86" s="393"/>
      <c r="E86" s="393"/>
      <c r="F86" s="393"/>
      <c r="G86" s="393"/>
      <c r="H86" s="393"/>
      <c r="I86" s="393"/>
      <c r="J86" s="393"/>
      <c r="K86" s="393"/>
      <c r="L86" s="393"/>
      <c r="M86" s="393"/>
      <c r="N86" s="393"/>
      <c r="O86" s="393"/>
      <c r="P86" s="393"/>
      <c r="Q86" s="393"/>
      <c r="R86" s="393"/>
      <c r="S86" s="393"/>
      <c r="T86" s="393"/>
      <c r="U86" s="393"/>
      <c r="V86" s="393"/>
      <c r="W86" s="393"/>
      <c r="X86" s="393"/>
      <c r="Y86" s="393"/>
      <c r="Z86" s="393"/>
    </row>
    <row r="87" spans="1:26" x14ac:dyDescent="0.2">
      <c r="A87" s="406"/>
      <c r="B87" s="393">
        <f t="shared" si="3"/>
        <v>0</v>
      </c>
      <c r="C87" s="393"/>
      <c r="D87" s="393"/>
      <c r="E87" s="393"/>
      <c r="F87" s="393"/>
      <c r="G87" s="393"/>
      <c r="H87" s="393"/>
      <c r="I87" s="393"/>
      <c r="J87" s="393"/>
      <c r="K87" s="393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3"/>
    </row>
    <row r="88" spans="1:26" x14ac:dyDescent="0.2">
      <c r="A88" s="406"/>
      <c r="B88" s="393">
        <f t="shared" si="3"/>
        <v>0</v>
      </c>
      <c r="C88" s="393"/>
      <c r="D88" s="393"/>
      <c r="E88" s="393"/>
      <c r="F88" s="393"/>
      <c r="G88" s="393"/>
      <c r="H88" s="393"/>
      <c r="I88" s="393"/>
      <c r="J88" s="393"/>
      <c r="K88" s="393"/>
      <c r="L88" s="393"/>
      <c r="M88" s="393"/>
      <c r="N88" s="393"/>
      <c r="O88" s="393"/>
      <c r="P88" s="393"/>
      <c r="Q88" s="393"/>
      <c r="R88" s="393"/>
      <c r="S88" s="393"/>
      <c r="T88" s="393"/>
      <c r="U88" s="393"/>
      <c r="V88" s="393"/>
      <c r="W88" s="393"/>
      <c r="X88" s="393"/>
      <c r="Y88" s="393"/>
      <c r="Z88" s="393"/>
    </row>
    <row r="89" spans="1:26" x14ac:dyDescent="0.2">
      <c r="A89" s="406"/>
      <c r="B89" s="393">
        <f t="shared" si="3"/>
        <v>0</v>
      </c>
      <c r="C89" s="393"/>
      <c r="D89" s="393"/>
      <c r="E89" s="393"/>
      <c r="F89" s="393"/>
      <c r="G89" s="393"/>
      <c r="H89" s="393"/>
      <c r="I89" s="393"/>
      <c r="J89" s="393"/>
      <c r="K89" s="393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3"/>
    </row>
    <row r="90" spans="1:26" x14ac:dyDescent="0.2">
      <c r="A90" s="406"/>
      <c r="B90" s="393">
        <f t="shared" si="3"/>
        <v>0</v>
      </c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3"/>
    </row>
    <row r="91" spans="1:26" x14ac:dyDescent="0.2">
      <c r="A91" s="406"/>
      <c r="B91" s="393">
        <f t="shared" si="3"/>
        <v>0</v>
      </c>
      <c r="C91" s="393"/>
      <c r="D91" s="393"/>
      <c r="E91" s="393"/>
      <c r="F91" s="393"/>
      <c r="G91" s="393"/>
      <c r="H91" s="393"/>
      <c r="I91" s="393"/>
      <c r="J91" s="393"/>
      <c r="K91" s="393"/>
      <c r="L91" s="393"/>
      <c r="M91" s="393"/>
      <c r="N91" s="393"/>
      <c r="O91" s="393"/>
      <c r="P91" s="393"/>
      <c r="Q91" s="393"/>
      <c r="R91" s="393"/>
      <c r="S91" s="393"/>
      <c r="T91" s="393"/>
      <c r="U91" s="393"/>
      <c r="V91" s="393"/>
      <c r="W91" s="393"/>
      <c r="X91" s="393"/>
      <c r="Y91" s="393"/>
      <c r="Z91" s="393"/>
    </row>
    <row r="92" spans="1:26" x14ac:dyDescent="0.2">
      <c r="A92" s="406"/>
      <c r="B92" s="393">
        <f t="shared" si="3"/>
        <v>0</v>
      </c>
      <c r="C92" s="393"/>
      <c r="D92" s="393"/>
      <c r="E92" s="393"/>
      <c r="F92" s="393"/>
      <c r="G92" s="393"/>
      <c r="H92" s="393"/>
      <c r="I92" s="393"/>
      <c r="J92" s="393"/>
      <c r="K92" s="393"/>
      <c r="L92" s="393"/>
      <c r="M92" s="393"/>
      <c r="N92" s="393"/>
      <c r="O92" s="393"/>
      <c r="P92" s="393"/>
      <c r="Q92" s="393"/>
      <c r="R92" s="393"/>
      <c r="S92" s="393"/>
      <c r="T92" s="393"/>
      <c r="U92" s="393"/>
      <c r="V92" s="393"/>
      <c r="W92" s="393"/>
      <c r="X92" s="393"/>
      <c r="Y92" s="393"/>
      <c r="Z92" s="393"/>
    </row>
    <row r="93" spans="1:26" x14ac:dyDescent="0.2">
      <c r="A93" s="406"/>
      <c r="B93" s="393">
        <f t="shared" si="3"/>
        <v>0</v>
      </c>
      <c r="C93" s="393"/>
      <c r="D93" s="393"/>
      <c r="E93" s="393"/>
      <c r="F93" s="393"/>
      <c r="G93" s="393"/>
      <c r="H93" s="393"/>
      <c r="I93" s="393"/>
      <c r="J93" s="393"/>
      <c r="K93" s="393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3"/>
    </row>
    <row r="94" spans="1:26" x14ac:dyDescent="0.2">
      <c r="A94" s="406"/>
      <c r="B94" s="393">
        <f t="shared" si="3"/>
        <v>0</v>
      </c>
      <c r="C94" s="393"/>
      <c r="D94" s="393"/>
      <c r="E94" s="393"/>
      <c r="F94" s="393"/>
      <c r="G94" s="393"/>
      <c r="H94" s="393"/>
      <c r="I94" s="393"/>
      <c r="J94" s="393"/>
      <c r="K94" s="393"/>
      <c r="L94" s="393"/>
      <c r="M94" s="393"/>
      <c r="N94" s="393"/>
      <c r="O94" s="393"/>
      <c r="P94" s="393"/>
      <c r="Q94" s="393"/>
      <c r="R94" s="393"/>
      <c r="S94" s="393"/>
      <c r="T94" s="393"/>
      <c r="U94" s="393"/>
      <c r="V94" s="393"/>
      <c r="W94" s="393"/>
      <c r="X94" s="393"/>
      <c r="Y94" s="393"/>
      <c r="Z94" s="393"/>
    </row>
    <row r="95" spans="1:26" x14ac:dyDescent="0.2">
      <c r="A95" s="406"/>
      <c r="B95" s="393">
        <f t="shared" si="3"/>
        <v>0</v>
      </c>
      <c r="C95" s="393"/>
      <c r="D95" s="393"/>
      <c r="E95" s="393"/>
      <c r="F95" s="393"/>
      <c r="G95" s="393"/>
      <c r="H95" s="393"/>
      <c r="I95" s="393"/>
      <c r="J95" s="393"/>
      <c r="K95" s="393"/>
      <c r="L95" s="393"/>
      <c r="M95" s="393"/>
      <c r="N95" s="393"/>
      <c r="O95" s="393"/>
      <c r="P95" s="393"/>
      <c r="Q95" s="393"/>
      <c r="R95" s="393"/>
      <c r="S95" s="393"/>
      <c r="T95" s="393"/>
      <c r="U95" s="393"/>
      <c r="V95" s="393"/>
      <c r="W95" s="393"/>
      <c r="X95" s="393"/>
      <c r="Y95" s="393"/>
      <c r="Z95" s="393"/>
    </row>
    <row r="96" spans="1:26" x14ac:dyDescent="0.2">
      <c r="A96" s="406"/>
      <c r="B96" s="393">
        <f t="shared" si="3"/>
        <v>0</v>
      </c>
      <c r="C96" s="393"/>
      <c r="D96" s="393"/>
      <c r="E96" s="393"/>
      <c r="F96" s="393"/>
      <c r="G96" s="393"/>
      <c r="H96" s="393"/>
      <c r="I96" s="393"/>
      <c r="J96" s="393"/>
      <c r="K96" s="393"/>
      <c r="L96" s="393"/>
      <c r="M96" s="393"/>
      <c r="N96" s="393"/>
      <c r="O96" s="393"/>
      <c r="P96" s="393"/>
      <c r="Q96" s="393"/>
      <c r="R96" s="393"/>
      <c r="S96" s="393"/>
      <c r="T96" s="393"/>
      <c r="U96" s="393"/>
      <c r="V96" s="393"/>
      <c r="W96" s="393"/>
      <c r="X96" s="393"/>
      <c r="Y96" s="393"/>
      <c r="Z96" s="393"/>
    </row>
    <row r="97" spans="1:26" x14ac:dyDescent="0.2">
      <c r="A97" s="406"/>
      <c r="B97" s="393">
        <f t="shared" si="3"/>
        <v>0</v>
      </c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93"/>
      <c r="V97" s="393"/>
      <c r="W97" s="393"/>
      <c r="X97" s="393"/>
      <c r="Y97" s="393"/>
      <c r="Z97" s="393"/>
    </row>
    <row r="98" spans="1:26" x14ac:dyDescent="0.2">
      <c r="A98" s="406"/>
      <c r="B98" s="393">
        <f t="shared" si="3"/>
        <v>0</v>
      </c>
      <c r="C98" s="393"/>
      <c r="D98" s="393"/>
      <c r="E98" s="393"/>
      <c r="F98" s="393"/>
      <c r="G98" s="393"/>
      <c r="H98" s="393"/>
      <c r="I98" s="393"/>
      <c r="J98" s="393"/>
      <c r="K98" s="393"/>
      <c r="L98" s="393"/>
      <c r="M98" s="393"/>
      <c r="N98" s="393"/>
      <c r="O98" s="393"/>
      <c r="P98" s="393"/>
      <c r="Q98" s="393"/>
      <c r="R98" s="393"/>
      <c r="S98" s="393"/>
      <c r="T98" s="393"/>
      <c r="U98" s="393"/>
      <c r="V98" s="393"/>
      <c r="W98" s="393"/>
      <c r="X98" s="393"/>
      <c r="Y98" s="393"/>
      <c r="Z98" s="393"/>
    </row>
    <row r="99" spans="1:26" x14ac:dyDescent="0.2">
      <c r="A99" s="406"/>
      <c r="B99" s="393">
        <f t="shared" si="3"/>
        <v>0</v>
      </c>
      <c r="C99" s="393"/>
      <c r="D99" s="393"/>
      <c r="E99" s="393"/>
      <c r="F99" s="393"/>
      <c r="G99" s="393"/>
      <c r="H99" s="393"/>
      <c r="I99" s="393"/>
      <c r="J99" s="393"/>
      <c r="K99" s="393"/>
      <c r="L99" s="393"/>
      <c r="M99" s="393"/>
      <c r="N99" s="393"/>
      <c r="O99" s="393"/>
      <c r="P99" s="393"/>
      <c r="Q99" s="393"/>
      <c r="R99" s="393"/>
      <c r="S99" s="393"/>
      <c r="T99" s="393"/>
      <c r="U99" s="393"/>
      <c r="V99" s="393"/>
      <c r="W99" s="393"/>
      <c r="X99" s="393"/>
      <c r="Y99" s="393"/>
      <c r="Z99" s="393"/>
    </row>
    <row r="100" spans="1:26" x14ac:dyDescent="0.2">
      <c r="A100" s="406"/>
      <c r="B100" s="393">
        <f t="shared" si="3"/>
        <v>0</v>
      </c>
      <c r="C100" s="393"/>
      <c r="D100" s="393"/>
      <c r="E100" s="393"/>
      <c r="F100" s="393"/>
      <c r="G100" s="393"/>
      <c r="H100" s="393"/>
      <c r="I100" s="393"/>
      <c r="J100" s="393"/>
      <c r="K100" s="393"/>
      <c r="L100" s="393"/>
      <c r="M100" s="393"/>
      <c r="N100" s="393"/>
      <c r="O100" s="393"/>
      <c r="P100" s="393"/>
      <c r="Q100" s="393"/>
      <c r="R100" s="393"/>
      <c r="S100" s="393"/>
      <c r="T100" s="393"/>
      <c r="U100" s="393"/>
      <c r="V100" s="393"/>
      <c r="W100" s="393"/>
      <c r="X100" s="393"/>
      <c r="Y100" s="393"/>
      <c r="Z100" s="393"/>
    </row>
    <row r="101" spans="1:26" x14ac:dyDescent="0.2">
      <c r="A101" t="s">
        <v>428</v>
      </c>
      <c r="B101" s="387">
        <f t="shared" si="3"/>
        <v>0</v>
      </c>
      <c r="C101" s="301">
        <v>0</v>
      </c>
      <c r="D101" s="301">
        <v>0</v>
      </c>
      <c r="E101" s="301">
        <v>0</v>
      </c>
      <c r="F101" s="301">
        <v>0</v>
      </c>
      <c r="G101" s="301">
        <v>0</v>
      </c>
      <c r="H101" s="301">
        <v>0</v>
      </c>
      <c r="I101" s="301">
        <v>0</v>
      </c>
      <c r="J101" s="301">
        <v>0</v>
      </c>
      <c r="K101" s="301">
        <v>0</v>
      </c>
      <c r="L101" s="301">
        <v>0</v>
      </c>
      <c r="M101" s="301">
        <v>0</v>
      </c>
      <c r="N101" s="301">
        <v>0</v>
      </c>
      <c r="O101" s="301">
        <v>0</v>
      </c>
      <c r="P101" s="301">
        <v>0</v>
      </c>
      <c r="Q101" s="301">
        <v>0</v>
      </c>
      <c r="R101" s="301">
        <v>0</v>
      </c>
      <c r="S101" s="301">
        <v>0</v>
      </c>
      <c r="T101" s="301">
        <v>0</v>
      </c>
      <c r="U101" s="301">
        <v>0</v>
      </c>
      <c r="V101" s="301">
        <v>0</v>
      </c>
      <c r="W101" s="301">
        <v>0</v>
      </c>
      <c r="X101" s="301">
        <v>0</v>
      </c>
      <c r="Y101" s="301">
        <v>0</v>
      </c>
      <c r="Z101" s="301">
        <v>0</v>
      </c>
    </row>
    <row r="102" spans="1:26" x14ac:dyDescent="0.2">
      <c r="A102" t="s">
        <v>428</v>
      </c>
      <c r="B102" s="387">
        <f t="shared" si="3"/>
        <v>0</v>
      </c>
      <c r="C102" s="301">
        <v>0</v>
      </c>
      <c r="D102" s="301">
        <v>0</v>
      </c>
      <c r="E102" s="301">
        <v>0</v>
      </c>
      <c r="F102" s="301">
        <v>0</v>
      </c>
      <c r="G102" s="301">
        <v>0</v>
      </c>
      <c r="H102" s="301">
        <v>0</v>
      </c>
      <c r="I102" s="301">
        <v>0</v>
      </c>
      <c r="J102" s="301">
        <v>0</v>
      </c>
      <c r="K102" s="301">
        <v>0</v>
      </c>
      <c r="L102" s="301">
        <v>0</v>
      </c>
      <c r="M102" s="301">
        <v>0</v>
      </c>
      <c r="N102" s="301">
        <v>0</v>
      </c>
      <c r="O102" s="301">
        <v>0</v>
      </c>
      <c r="P102" s="301">
        <v>0</v>
      </c>
      <c r="Q102" s="301">
        <v>0</v>
      </c>
      <c r="R102" s="301">
        <v>0</v>
      </c>
      <c r="S102" s="301">
        <v>0</v>
      </c>
      <c r="T102" s="301">
        <v>0</v>
      </c>
      <c r="U102" s="301">
        <v>0</v>
      </c>
      <c r="V102" s="301">
        <v>0</v>
      </c>
      <c r="W102" s="301">
        <v>0</v>
      </c>
      <c r="X102" s="301">
        <v>0</v>
      </c>
      <c r="Y102" s="301">
        <v>0</v>
      </c>
      <c r="Z102" s="301">
        <v>0</v>
      </c>
    </row>
    <row r="103" spans="1:26" x14ac:dyDescent="0.2">
      <c r="A103" t="s">
        <v>428</v>
      </c>
      <c r="B103" s="387">
        <f t="shared" si="3"/>
        <v>0</v>
      </c>
      <c r="C103" s="301">
        <v>0</v>
      </c>
      <c r="D103" s="301">
        <v>0</v>
      </c>
      <c r="E103" s="301">
        <v>0</v>
      </c>
      <c r="F103" s="301">
        <v>0</v>
      </c>
      <c r="G103" s="301">
        <v>0</v>
      </c>
      <c r="H103" s="301">
        <v>0</v>
      </c>
      <c r="I103" s="301">
        <v>0</v>
      </c>
      <c r="J103" s="301">
        <v>0</v>
      </c>
      <c r="K103" s="301">
        <v>0</v>
      </c>
      <c r="L103" s="301">
        <v>0</v>
      </c>
      <c r="M103" s="301">
        <v>0</v>
      </c>
      <c r="N103" s="301">
        <v>0</v>
      </c>
      <c r="O103" s="301">
        <v>0</v>
      </c>
      <c r="P103" s="301">
        <v>0</v>
      </c>
      <c r="Q103" s="301">
        <v>0</v>
      </c>
      <c r="R103" s="301">
        <v>0</v>
      </c>
      <c r="S103" s="301">
        <v>0</v>
      </c>
      <c r="T103" s="301">
        <v>0</v>
      </c>
      <c r="U103" s="301">
        <v>0</v>
      </c>
      <c r="V103" s="301">
        <v>0</v>
      </c>
      <c r="W103" s="301">
        <v>0</v>
      </c>
      <c r="X103" s="301">
        <v>0</v>
      </c>
      <c r="Y103" s="301">
        <v>0</v>
      </c>
      <c r="Z103" s="301">
        <v>0</v>
      </c>
    </row>
    <row r="104" spans="1:26" x14ac:dyDescent="0.2">
      <c r="A104" t="s">
        <v>428</v>
      </c>
      <c r="B104" s="387">
        <f t="shared" si="3"/>
        <v>0</v>
      </c>
      <c r="C104" s="301">
        <v>0</v>
      </c>
      <c r="D104" s="301">
        <v>0</v>
      </c>
      <c r="E104" s="301">
        <v>0</v>
      </c>
      <c r="F104" s="301">
        <v>0</v>
      </c>
      <c r="G104" s="301">
        <v>0</v>
      </c>
      <c r="H104" s="301">
        <v>0</v>
      </c>
      <c r="I104" s="301">
        <v>0</v>
      </c>
      <c r="J104" s="301">
        <v>0</v>
      </c>
      <c r="K104" s="301">
        <v>0</v>
      </c>
      <c r="L104" s="301">
        <v>0</v>
      </c>
      <c r="M104" s="301">
        <v>0</v>
      </c>
      <c r="N104" s="301">
        <v>0</v>
      </c>
      <c r="O104" s="301">
        <v>0</v>
      </c>
      <c r="P104" s="301">
        <v>0</v>
      </c>
      <c r="Q104" s="301">
        <v>0</v>
      </c>
      <c r="R104" s="301">
        <v>0</v>
      </c>
      <c r="S104" s="301">
        <v>0</v>
      </c>
      <c r="T104" s="301">
        <v>0</v>
      </c>
      <c r="U104" s="301">
        <v>0</v>
      </c>
      <c r="V104" s="301">
        <v>0</v>
      </c>
      <c r="W104" s="301">
        <v>0</v>
      </c>
      <c r="X104" s="301">
        <v>0</v>
      </c>
      <c r="Y104" s="301">
        <v>0</v>
      </c>
      <c r="Z104" s="301">
        <v>0</v>
      </c>
    </row>
    <row r="105" spans="1:26" x14ac:dyDescent="0.2">
      <c r="A105" t="s">
        <v>428</v>
      </c>
      <c r="B105" s="387">
        <f>SUM(C105:Z105)</f>
        <v>0</v>
      </c>
      <c r="C105" s="301">
        <v>0</v>
      </c>
      <c r="D105" s="301">
        <v>0</v>
      </c>
      <c r="E105" s="301">
        <v>0</v>
      </c>
      <c r="F105" s="301">
        <v>0</v>
      </c>
      <c r="G105" s="301">
        <v>0</v>
      </c>
      <c r="H105" s="301">
        <v>0</v>
      </c>
      <c r="I105" s="301">
        <v>0</v>
      </c>
      <c r="J105" s="301">
        <v>0</v>
      </c>
      <c r="K105" s="301">
        <v>0</v>
      </c>
      <c r="L105" s="301">
        <v>0</v>
      </c>
      <c r="M105" s="301">
        <v>0</v>
      </c>
      <c r="N105" s="301">
        <v>0</v>
      </c>
      <c r="O105" s="301">
        <v>0</v>
      </c>
      <c r="P105" s="301">
        <v>0</v>
      </c>
      <c r="Q105" s="301">
        <v>0</v>
      </c>
      <c r="R105" s="301">
        <v>0</v>
      </c>
      <c r="S105" s="301">
        <v>0</v>
      </c>
      <c r="T105" s="301">
        <v>0</v>
      </c>
      <c r="U105" s="301">
        <v>0</v>
      </c>
      <c r="V105" s="301">
        <v>0</v>
      </c>
      <c r="W105" s="301">
        <v>0</v>
      </c>
      <c r="X105" s="301">
        <v>0</v>
      </c>
      <c r="Y105" s="301">
        <v>0</v>
      </c>
      <c r="Z105" s="301">
        <v>0</v>
      </c>
    </row>
    <row r="106" spans="1:26" x14ac:dyDescent="0.2">
      <c r="A106" t="s">
        <v>428</v>
      </c>
      <c r="B106" s="387">
        <f>SUM(C106:Z106)</f>
        <v>0</v>
      </c>
      <c r="C106" s="301">
        <v>0</v>
      </c>
      <c r="D106" s="301">
        <v>0</v>
      </c>
      <c r="E106" s="301">
        <v>0</v>
      </c>
      <c r="F106" s="301">
        <v>0</v>
      </c>
      <c r="G106" s="301">
        <v>0</v>
      </c>
      <c r="H106" s="301">
        <v>0</v>
      </c>
      <c r="I106" s="301">
        <v>0</v>
      </c>
      <c r="J106" s="301">
        <v>0</v>
      </c>
      <c r="K106" s="301">
        <v>0</v>
      </c>
      <c r="L106" s="301">
        <v>0</v>
      </c>
      <c r="M106" s="301">
        <v>0</v>
      </c>
      <c r="N106" s="301">
        <v>0</v>
      </c>
      <c r="O106" s="301">
        <v>0</v>
      </c>
      <c r="P106" s="301">
        <v>0</v>
      </c>
      <c r="Q106" s="301">
        <v>0</v>
      </c>
      <c r="R106" s="301">
        <v>0</v>
      </c>
      <c r="S106" s="301">
        <v>0</v>
      </c>
      <c r="T106" s="301">
        <v>0</v>
      </c>
      <c r="U106" s="301">
        <v>0</v>
      </c>
      <c r="V106" s="301">
        <v>0</v>
      </c>
      <c r="W106" s="301">
        <v>0</v>
      </c>
      <c r="X106" s="301">
        <v>0</v>
      </c>
      <c r="Y106" s="301">
        <v>0</v>
      </c>
      <c r="Z106" s="301">
        <v>0</v>
      </c>
    </row>
    <row r="107" spans="1:26" x14ac:dyDescent="0.2">
      <c r="A107" t="s">
        <v>428</v>
      </c>
      <c r="B107" s="387">
        <f>SUM(C107:Z107)</f>
        <v>0</v>
      </c>
      <c r="C107" s="301">
        <v>0</v>
      </c>
      <c r="D107" s="301">
        <v>0</v>
      </c>
      <c r="E107" s="301">
        <v>0</v>
      </c>
      <c r="F107" s="301">
        <v>0</v>
      </c>
      <c r="G107" s="301">
        <v>0</v>
      </c>
      <c r="H107" s="301">
        <v>0</v>
      </c>
      <c r="I107" s="301">
        <v>0</v>
      </c>
      <c r="J107" s="301">
        <v>0</v>
      </c>
      <c r="K107" s="301">
        <v>0</v>
      </c>
      <c r="L107" s="301">
        <v>0</v>
      </c>
      <c r="M107" s="301">
        <v>0</v>
      </c>
      <c r="N107" s="301">
        <v>0</v>
      </c>
      <c r="O107" s="301">
        <v>0</v>
      </c>
      <c r="P107" s="301">
        <v>0</v>
      </c>
      <c r="Q107" s="301">
        <v>0</v>
      </c>
      <c r="R107" s="301">
        <v>0</v>
      </c>
      <c r="S107" s="301">
        <v>0</v>
      </c>
      <c r="T107" s="301">
        <v>0</v>
      </c>
      <c r="U107" s="301">
        <v>0</v>
      </c>
      <c r="V107" s="301">
        <v>0</v>
      </c>
      <c r="W107" s="301">
        <v>0</v>
      </c>
      <c r="X107" s="301">
        <v>0</v>
      </c>
      <c r="Y107" s="301">
        <v>0</v>
      </c>
      <c r="Z107" s="301">
        <v>0</v>
      </c>
    </row>
    <row r="108" spans="1:26" x14ac:dyDescent="0.2">
      <c r="A108" t="s">
        <v>428</v>
      </c>
      <c r="B108" s="387">
        <f>SUM(C108:Z108)</f>
        <v>0</v>
      </c>
      <c r="C108" s="301">
        <v>0</v>
      </c>
      <c r="D108" s="301">
        <v>0</v>
      </c>
      <c r="E108" s="301">
        <v>0</v>
      </c>
      <c r="F108" s="301">
        <v>0</v>
      </c>
      <c r="G108" s="301">
        <v>0</v>
      </c>
      <c r="H108" s="301">
        <v>0</v>
      </c>
      <c r="I108" s="301">
        <v>0</v>
      </c>
      <c r="J108" s="301">
        <v>0</v>
      </c>
      <c r="K108" s="301">
        <v>0</v>
      </c>
      <c r="L108" s="301">
        <v>0</v>
      </c>
      <c r="M108" s="301">
        <v>0</v>
      </c>
      <c r="N108" s="301">
        <v>0</v>
      </c>
      <c r="O108" s="301">
        <v>0</v>
      </c>
      <c r="P108" s="301">
        <v>0</v>
      </c>
      <c r="Q108" s="301">
        <v>0</v>
      </c>
      <c r="R108" s="301">
        <v>0</v>
      </c>
      <c r="S108" s="301">
        <v>0</v>
      </c>
      <c r="T108" s="301">
        <v>0</v>
      </c>
      <c r="U108" s="301">
        <v>0</v>
      </c>
      <c r="V108" s="301">
        <v>0</v>
      </c>
      <c r="W108" s="301">
        <v>0</v>
      </c>
      <c r="X108" s="301">
        <v>0</v>
      </c>
      <c r="Y108" s="301">
        <v>0</v>
      </c>
      <c r="Z108" s="301">
        <v>0</v>
      </c>
    </row>
    <row r="109" spans="1:26" x14ac:dyDescent="0.2">
      <c r="B109" s="387"/>
      <c r="C109" s="387"/>
      <c r="D109" s="387"/>
      <c r="E109" s="387"/>
      <c r="F109" s="387"/>
      <c r="G109" s="387"/>
      <c r="H109" s="387"/>
      <c r="I109" s="387"/>
      <c r="J109" s="387"/>
      <c r="K109" s="387"/>
      <c r="L109" s="387"/>
      <c r="M109" s="387"/>
      <c r="N109" s="387"/>
      <c r="O109" s="387"/>
      <c r="P109" s="387"/>
      <c r="Q109" s="387"/>
      <c r="R109" s="387"/>
      <c r="S109" s="387"/>
      <c r="T109" s="387"/>
      <c r="U109" s="387"/>
      <c r="V109" s="387"/>
      <c r="W109" s="387"/>
      <c r="X109" s="387"/>
      <c r="Y109" s="387"/>
      <c r="Z109" s="387"/>
    </row>
    <row r="110" spans="1:26" x14ac:dyDescent="0.2">
      <c r="A110" s="1" t="s">
        <v>429</v>
      </c>
      <c r="B110" s="396">
        <f>SUM(B4:B88)</f>
        <v>-614.27</v>
      </c>
      <c r="C110" s="396">
        <f t="shared" ref="C110:Z110" si="4">SUM(C4:C109)</f>
        <v>-20.8</v>
      </c>
      <c r="D110" s="396">
        <f t="shared" si="4"/>
        <v>-20.309999999999999</v>
      </c>
      <c r="E110" s="396">
        <f t="shared" si="4"/>
        <v>-19.88</v>
      </c>
      <c r="F110" s="396">
        <f t="shared" si="4"/>
        <v>-19.89</v>
      </c>
      <c r="G110" s="396">
        <f t="shared" si="4"/>
        <v>-20.63</v>
      </c>
      <c r="H110" s="396">
        <f t="shared" si="4"/>
        <v>-22.3</v>
      </c>
      <c r="I110" s="396">
        <f t="shared" si="4"/>
        <v>-24.26</v>
      </c>
      <c r="J110" s="396">
        <f t="shared" si="4"/>
        <v>-25.89</v>
      </c>
      <c r="K110" s="396">
        <f t="shared" si="4"/>
        <v>-27.25</v>
      </c>
      <c r="L110" s="396">
        <f t="shared" si="4"/>
        <v>-28.54</v>
      </c>
      <c r="M110" s="396">
        <f t="shared" si="4"/>
        <v>-29.16</v>
      </c>
      <c r="N110" s="396">
        <f t="shared" si="4"/>
        <v>-29.46</v>
      </c>
      <c r="O110" s="396">
        <f t="shared" si="4"/>
        <v>-30.14</v>
      </c>
      <c r="P110" s="396">
        <f t="shared" si="4"/>
        <v>-30.4</v>
      </c>
      <c r="Q110" s="396">
        <f t="shared" si="4"/>
        <v>-30.1</v>
      </c>
      <c r="R110" s="396">
        <f t="shared" si="4"/>
        <v>-29.65</v>
      </c>
      <c r="S110" s="396">
        <f t="shared" si="4"/>
        <v>-29.07</v>
      </c>
      <c r="T110" s="396">
        <f t="shared" si="4"/>
        <v>-28.19</v>
      </c>
      <c r="U110" s="396">
        <f t="shared" si="4"/>
        <v>-27.25</v>
      </c>
      <c r="V110" s="396">
        <f t="shared" si="4"/>
        <v>-25.96</v>
      </c>
      <c r="W110" s="396">
        <f t="shared" si="4"/>
        <v>-25.59</v>
      </c>
      <c r="X110" s="396">
        <f t="shared" si="4"/>
        <v>-24.49</v>
      </c>
      <c r="Y110" s="396">
        <f t="shared" si="4"/>
        <v>-23.19</v>
      </c>
      <c r="Z110" s="396">
        <f t="shared" si="4"/>
        <v>-21.87</v>
      </c>
    </row>
    <row r="112" spans="1:26" x14ac:dyDescent="0.2">
      <c r="B112" s="1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F36"/>
  <sheetViews>
    <sheetView zoomScale="75" workbookViewId="0">
      <selection activeCell="A5" sqref="A5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77" t="s">
        <v>430</v>
      </c>
      <c r="B1" s="377"/>
    </row>
    <row r="2" spans="1:32" x14ac:dyDescent="0.2">
      <c r="I2" s="405" t="s">
        <v>431</v>
      </c>
      <c r="J2" s="379"/>
      <c r="K2" s="378"/>
      <c r="L2" s="380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  <c r="AA2" s="378"/>
      <c r="AB2" s="378"/>
      <c r="AC2" s="378"/>
      <c r="AD2" s="378"/>
      <c r="AE2" s="378"/>
      <c r="AF2" s="378"/>
    </row>
    <row r="3" spans="1:32" x14ac:dyDescent="0.2">
      <c r="A3" s="397" t="s">
        <v>379</v>
      </c>
      <c r="B3" s="397" t="s">
        <v>380</v>
      </c>
      <c r="C3" s="397" t="s">
        <v>381</v>
      </c>
      <c r="D3" s="397" t="s">
        <v>382</v>
      </c>
      <c r="E3" s="386" t="s">
        <v>350</v>
      </c>
      <c r="F3" s="397" t="s">
        <v>383</v>
      </c>
      <c r="G3" s="397" t="s">
        <v>384</v>
      </c>
      <c r="H3" s="397" t="s">
        <v>385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398"/>
      <c r="B4" s="399"/>
      <c r="C4" s="399"/>
      <c r="D4" s="399"/>
    </row>
    <row r="5" spans="1:32" x14ac:dyDescent="0.2">
      <c r="A5" s="398"/>
      <c r="B5" s="399"/>
      <c r="C5" s="399"/>
      <c r="D5" s="399"/>
    </row>
    <row r="6" spans="1:32" x14ac:dyDescent="0.2">
      <c r="A6" s="398"/>
      <c r="B6" s="399"/>
      <c r="C6" s="399"/>
      <c r="D6" s="399"/>
    </row>
    <row r="7" spans="1:32" x14ac:dyDescent="0.2">
      <c r="A7" s="398"/>
      <c r="B7" s="399"/>
      <c r="C7" s="399"/>
      <c r="D7" s="399"/>
    </row>
    <row r="8" spans="1:32" x14ac:dyDescent="0.2">
      <c r="A8" s="398"/>
      <c r="B8" s="399"/>
      <c r="C8" s="399"/>
      <c r="D8" s="399"/>
    </row>
    <row r="9" spans="1:32" x14ac:dyDescent="0.2">
      <c r="A9" s="398"/>
      <c r="B9" s="399"/>
      <c r="C9" s="399"/>
      <c r="D9" s="399"/>
    </row>
    <row r="10" spans="1:32" x14ac:dyDescent="0.2">
      <c r="A10" s="398"/>
      <c r="B10" s="399"/>
      <c r="C10" s="399"/>
      <c r="D10" s="399"/>
    </row>
    <row r="11" spans="1:32" x14ac:dyDescent="0.2">
      <c r="A11" s="398"/>
      <c r="B11" s="399"/>
      <c r="C11" s="399"/>
      <c r="D11" s="399"/>
    </row>
    <row r="12" spans="1:32" x14ac:dyDescent="0.2">
      <c r="A12" s="398"/>
      <c r="B12" s="399"/>
      <c r="C12" s="399"/>
      <c r="D12" s="399"/>
    </row>
    <row r="13" spans="1:32" x14ac:dyDescent="0.2">
      <c r="A13" s="398"/>
      <c r="B13" s="399"/>
      <c r="C13" s="399"/>
      <c r="D13" s="399"/>
    </row>
    <row r="14" spans="1:32" x14ac:dyDescent="0.2">
      <c r="A14" s="398"/>
      <c r="B14" s="399"/>
      <c r="C14" s="399"/>
      <c r="D14" s="399"/>
    </row>
    <row r="15" spans="1:32" x14ac:dyDescent="0.2">
      <c r="A15" s="398"/>
      <c r="B15" s="399"/>
      <c r="C15" s="399"/>
      <c r="D15" s="399"/>
    </row>
    <row r="16" spans="1:32" x14ac:dyDescent="0.2">
      <c r="A16" s="398"/>
      <c r="B16" s="399"/>
      <c r="C16" s="399"/>
      <c r="D16" s="399"/>
    </row>
    <row r="17" spans="1:4" x14ac:dyDescent="0.2">
      <c r="A17" s="398"/>
      <c r="B17" s="399"/>
      <c r="C17" s="399"/>
      <c r="D17" s="399"/>
    </row>
    <row r="18" spans="1:4" x14ac:dyDescent="0.2">
      <c r="A18" s="398"/>
      <c r="B18" s="399"/>
      <c r="C18" s="399"/>
      <c r="D18" s="399"/>
    </row>
    <row r="19" spans="1:4" x14ac:dyDescent="0.2">
      <c r="A19" s="398"/>
      <c r="B19" s="399"/>
      <c r="C19" s="399"/>
      <c r="D19" s="399"/>
    </row>
    <row r="20" spans="1:4" x14ac:dyDescent="0.2">
      <c r="A20" s="398"/>
      <c r="B20" s="399"/>
      <c r="C20" s="399"/>
      <c r="D20" s="399"/>
    </row>
    <row r="21" spans="1:4" x14ac:dyDescent="0.2">
      <c r="A21" s="398"/>
      <c r="B21" s="399"/>
      <c r="C21" s="399"/>
      <c r="D21" s="399"/>
    </row>
    <row r="22" spans="1:4" x14ac:dyDescent="0.2">
      <c r="A22" s="398"/>
      <c r="B22" s="399"/>
      <c r="C22" s="399"/>
      <c r="D22" s="399"/>
    </row>
    <row r="23" spans="1:4" x14ac:dyDescent="0.2">
      <c r="A23" s="398"/>
      <c r="B23" s="399"/>
      <c r="C23" s="399"/>
      <c r="D23" s="399"/>
    </row>
    <row r="24" spans="1:4" x14ac:dyDescent="0.2">
      <c r="A24" s="398"/>
      <c r="B24" s="399"/>
      <c r="C24" s="399"/>
      <c r="D24" s="399"/>
    </row>
    <row r="25" spans="1:4" x14ac:dyDescent="0.2">
      <c r="A25" s="398"/>
      <c r="B25" s="399"/>
      <c r="C25" s="399"/>
      <c r="D25" s="399"/>
    </row>
    <row r="26" spans="1:4" x14ac:dyDescent="0.2">
      <c r="A26" s="398"/>
      <c r="B26" s="399"/>
      <c r="C26" s="399"/>
      <c r="D26" s="399"/>
    </row>
    <row r="27" spans="1:4" x14ac:dyDescent="0.2">
      <c r="A27" s="398"/>
      <c r="B27" s="399"/>
      <c r="C27" s="399"/>
      <c r="D27" s="399"/>
    </row>
    <row r="28" spans="1:4" x14ac:dyDescent="0.2">
      <c r="A28" s="398"/>
      <c r="B28" s="399"/>
      <c r="C28" s="399"/>
      <c r="D28" s="399"/>
    </row>
    <row r="29" spans="1:4" x14ac:dyDescent="0.2">
      <c r="A29" s="398"/>
      <c r="B29" s="399"/>
      <c r="C29" s="399"/>
      <c r="D29" s="399"/>
    </row>
    <row r="30" spans="1:4" x14ac:dyDescent="0.2">
      <c r="A30" s="398"/>
      <c r="B30" s="399"/>
      <c r="C30" s="399"/>
      <c r="D30" s="399"/>
    </row>
    <row r="31" spans="1:4" x14ac:dyDescent="0.2">
      <c r="A31" s="398"/>
      <c r="B31" s="399"/>
      <c r="C31" s="399"/>
      <c r="D31" s="399"/>
    </row>
    <row r="32" spans="1:4" x14ac:dyDescent="0.2">
      <c r="A32" s="398"/>
      <c r="B32" s="399"/>
      <c r="C32" s="399"/>
      <c r="D32" s="399"/>
    </row>
    <row r="33" spans="1:4" x14ac:dyDescent="0.2">
      <c r="A33" s="398"/>
      <c r="B33" s="399"/>
      <c r="C33" s="399"/>
      <c r="D33" s="399"/>
    </row>
    <row r="34" spans="1:4" x14ac:dyDescent="0.2">
      <c r="A34" s="398"/>
      <c r="B34" s="399"/>
      <c r="C34" s="399"/>
      <c r="D34" s="399"/>
    </row>
    <row r="35" spans="1:4" x14ac:dyDescent="0.2">
      <c r="A35" s="398"/>
      <c r="B35" s="399"/>
      <c r="C35" s="399"/>
      <c r="D35" s="399"/>
    </row>
    <row r="36" spans="1:4" x14ac:dyDescent="0.2">
      <c r="A36" s="398"/>
      <c r="B36" s="399"/>
      <c r="C36" s="399"/>
      <c r="D36" s="399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F45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77" t="s">
        <v>432</v>
      </c>
      <c r="B1" s="377"/>
    </row>
    <row r="2" spans="1:32" x14ac:dyDescent="0.2">
      <c r="I2" s="405" t="s">
        <v>431</v>
      </c>
      <c r="J2" s="379"/>
      <c r="K2" s="378"/>
      <c r="L2" s="380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  <c r="AA2" s="378"/>
      <c r="AB2" s="378"/>
      <c r="AC2" s="378"/>
      <c r="AD2" s="378"/>
      <c r="AE2" s="378"/>
      <c r="AF2" s="378"/>
    </row>
    <row r="3" spans="1:32" x14ac:dyDescent="0.2">
      <c r="A3" s="397" t="s">
        <v>379</v>
      </c>
      <c r="B3" s="397" t="s">
        <v>380</v>
      </c>
      <c r="C3" s="397" t="s">
        <v>381</v>
      </c>
      <c r="D3" s="397" t="s">
        <v>382</v>
      </c>
      <c r="E3" s="386" t="s">
        <v>350</v>
      </c>
      <c r="F3" s="397" t="s">
        <v>383</v>
      </c>
      <c r="G3" s="397" t="s">
        <v>384</v>
      </c>
      <c r="H3" s="397" t="s">
        <v>385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398"/>
      <c r="B4" s="399"/>
      <c r="C4" s="399"/>
      <c r="D4" s="399"/>
    </row>
    <row r="5" spans="1:32" x14ac:dyDescent="0.2">
      <c r="A5" s="398"/>
      <c r="B5" s="399"/>
      <c r="C5" s="399"/>
      <c r="D5" s="399"/>
    </row>
    <row r="6" spans="1:32" x14ac:dyDescent="0.2">
      <c r="A6" s="398"/>
      <c r="B6" s="399"/>
      <c r="C6" s="399"/>
      <c r="D6" s="399"/>
    </row>
    <row r="7" spans="1:32" x14ac:dyDescent="0.2">
      <c r="A7" s="398"/>
      <c r="B7" s="399"/>
      <c r="C7" s="399"/>
      <c r="D7" s="399"/>
    </row>
    <row r="8" spans="1:32" x14ac:dyDescent="0.2">
      <c r="A8" s="398"/>
      <c r="B8" s="399"/>
      <c r="C8" s="399"/>
      <c r="D8" s="399"/>
    </row>
    <row r="9" spans="1:32" x14ac:dyDescent="0.2">
      <c r="A9" s="398"/>
      <c r="B9" s="399"/>
      <c r="C9" s="399"/>
      <c r="D9" s="399"/>
    </row>
    <row r="10" spans="1:32" x14ac:dyDescent="0.2">
      <c r="A10" s="398"/>
      <c r="B10" s="399"/>
      <c r="C10" s="399"/>
      <c r="D10" s="399"/>
    </row>
    <row r="11" spans="1:32" x14ac:dyDescent="0.2">
      <c r="A11" s="398"/>
      <c r="B11" s="399"/>
      <c r="C11" s="399"/>
      <c r="D11" s="399"/>
    </row>
    <row r="12" spans="1:32" x14ac:dyDescent="0.2">
      <c r="A12" s="398"/>
      <c r="B12" s="399"/>
      <c r="C12" s="399"/>
      <c r="D12" s="399"/>
    </row>
    <row r="13" spans="1:32" x14ac:dyDescent="0.2">
      <c r="A13" s="398"/>
      <c r="B13" s="399"/>
      <c r="C13" s="399"/>
      <c r="D13" s="399"/>
    </row>
    <row r="14" spans="1:32" x14ac:dyDescent="0.2">
      <c r="A14" s="398"/>
      <c r="B14" s="399"/>
      <c r="C14" s="399"/>
      <c r="D14" s="399"/>
    </row>
    <row r="15" spans="1:32" x14ac:dyDescent="0.2">
      <c r="A15" s="398"/>
      <c r="B15" s="399"/>
      <c r="C15" s="399"/>
      <c r="D15" s="399"/>
    </row>
    <row r="16" spans="1:32" x14ac:dyDescent="0.2">
      <c r="A16" s="398"/>
      <c r="B16" s="399"/>
      <c r="C16" s="399"/>
      <c r="D16" s="399"/>
    </row>
    <row r="17" spans="1:4" x14ac:dyDescent="0.2">
      <c r="A17" s="398"/>
      <c r="B17" s="399"/>
      <c r="C17" s="399"/>
      <c r="D17" s="399"/>
    </row>
    <row r="18" spans="1:4" x14ac:dyDescent="0.2">
      <c r="A18" s="398"/>
      <c r="B18" s="399"/>
      <c r="C18" s="399"/>
      <c r="D18" s="399"/>
    </row>
    <row r="19" spans="1:4" x14ac:dyDescent="0.2">
      <c r="A19" s="398"/>
      <c r="B19" s="399"/>
      <c r="C19" s="399"/>
      <c r="D19" s="399"/>
    </row>
    <row r="20" spans="1:4" x14ac:dyDescent="0.2">
      <c r="A20" s="398"/>
      <c r="B20" s="399"/>
      <c r="C20" s="399"/>
      <c r="D20" s="399"/>
    </row>
    <row r="21" spans="1:4" x14ac:dyDescent="0.2">
      <c r="A21" s="398"/>
      <c r="B21" s="399"/>
      <c r="C21" s="399"/>
      <c r="D21" s="399"/>
    </row>
    <row r="22" spans="1:4" x14ac:dyDescent="0.2">
      <c r="A22" s="398"/>
      <c r="B22" s="399"/>
      <c r="C22" s="399"/>
      <c r="D22" s="399"/>
    </row>
    <row r="23" spans="1:4" x14ac:dyDescent="0.2">
      <c r="A23" s="398"/>
      <c r="B23" s="399"/>
      <c r="C23" s="399"/>
      <c r="D23" s="399"/>
    </row>
    <row r="24" spans="1:4" x14ac:dyDescent="0.2">
      <c r="A24" s="398"/>
      <c r="B24" s="399"/>
      <c r="C24" s="399"/>
      <c r="D24" s="399"/>
    </row>
    <row r="25" spans="1:4" x14ac:dyDescent="0.2">
      <c r="A25" s="398"/>
      <c r="B25" s="399"/>
      <c r="C25" s="399"/>
      <c r="D25" s="399"/>
    </row>
    <row r="26" spans="1:4" x14ac:dyDescent="0.2">
      <c r="A26" s="398"/>
      <c r="B26" s="399"/>
      <c r="C26" s="399"/>
      <c r="D26" s="399"/>
    </row>
    <row r="27" spans="1:4" x14ac:dyDescent="0.2">
      <c r="A27" s="398"/>
      <c r="B27" s="399"/>
      <c r="C27" s="399"/>
      <c r="D27" s="399"/>
    </row>
    <row r="28" spans="1:4" x14ac:dyDescent="0.2">
      <c r="A28" s="398"/>
      <c r="B28" s="399"/>
      <c r="C28" s="399"/>
      <c r="D28" s="399"/>
    </row>
    <row r="29" spans="1:4" x14ac:dyDescent="0.2">
      <c r="A29" s="398"/>
      <c r="B29" s="399"/>
      <c r="C29" s="399"/>
      <c r="D29" s="399"/>
    </row>
    <row r="30" spans="1:4" x14ac:dyDescent="0.2">
      <c r="A30" s="398"/>
      <c r="B30" s="399"/>
      <c r="C30" s="399"/>
      <c r="D30" s="399"/>
    </row>
    <row r="31" spans="1:4" x14ac:dyDescent="0.2">
      <c r="A31" s="398"/>
      <c r="B31" s="399"/>
      <c r="C31" s="399"/>
      <c r="D31" s="399"/>
    </row>
    <row r="32" spans="1:4" x14ac:dyDescent="0.2">
      <c r="A32" s="398"/>
      <c r="B32" s="399"/>
      <c r="C32" s="399"/>
      <c r="D32" s="399"/>
    </row>
    <row r="33" spans="1:4" x14ac:dyDescent="0.2">
      <c r="A33" s="398"/>
      <c r="B33" s="399"/>
      <c r="C33" s="399"/>
      <c r="D33" s="399"/>
    </row>
    <row r="34" spans="1:4" x14ac:dyDescent="0.2">
      <c r="A34" s="398"/>
      <c r="B34" s="399"/>
      <c r="C34" s="399"/>
      <c r="D34" s="399"/>
    </row>
    <row r="35" spans="1:4" x14ac:dyDescent="0.2">
      <c r="A35" s="398"/>
      <c r="B35" s="399"/>
      <c r="C35" s="399"/>
      <c r="D35" s="399"/>
    </row>
    <row r="36" spans="1:4" x14ac:dyDescent="0.2">
      <c r="A36" s="398"/>
      <c r="B36" s="399"/>
      <c r="C36" s="399"/>
      <c r="D36" s="399"/>
    </row>
    <row r="37" spans="1:4" x14ac:dyDescent="0.2">
      <c r="A37" s="398"/>
      <c r="B37" s="399"/>
      <c r="C37" s="399"/>
      <c r="D37" s="399"/>
    </row>
    <row r="38" spans="1:4" x14ac:dyDescent="0.2">
      <c r="A38" s="398"/>
      <c r="B38" s="399"/>
      <c r="C38" s="399"/>
      <c r="D38" s="399"/>
    </row>
    <row r="39" spans="1:4" x14ac:dyDescent="0.2">
      <c r="A39" s="398"/>
      <c r="B39" s="399"/>
      <c r="C39" s="399"/>
      <c r="D39" s="399"/>
    </row>
    <row r="40" spans="1:4" x14ac:dyDescent="0.2">
      <c r="A40" s="398"/>
      <c r="B40" s="399"/>
      <c r="C40" s="399"/>
      <c r="D40" s="399"/>
    </row>
    <row r="41" spans="1:4" x14ac:dyDescent="0.2">
      <c r="A41" s="398"/>
      <c r="B41" s="399"/>
      <c r="C41" s="399"/>
      <c r="D41" s="399"/>
    </row>
    <row r="42" spans="1:4" x14ac:dyDescent="0.2">
      <c r="A42" s="398"/>
      <c r="B42" s="399"/>
      <c r="C42" s="399"/>
      <c r="D42" s="399"/>
    </row>
    <row r="43" spans="1:4" x14ac:dyDescent="0.2">
      <c r="A43" s="398"/>
      <c r="B43" s="399"/>
      <c r="C43" s="399"/>
      <c r="D43" s="399"/>
    </row>
    <row r="44" spans="1:4" x14ac:dyDescent="0.2">
      <c r="A44" s="398"/>
      <c r="B44" s="399"/>
      <c r="C44" s="399"/>
      <c r="D44" s="399"/>
    </row>
    <row r="45" spans="1:4" x14ac:dyDescent="0.2">
      <c r="A45" s="398"/>
      <c r="B45" s="399"/>
      <c r="C45" s="399"/>
      <c r="D45" s="399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113"/>
  <sheetViews>
    <sheetView zoomScale="75" workbookViewId="0">
      <selection activeCell="A10" sqref="A10"/>
    </sheetView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33" ht="26.25" x14ac:dyDescent="0.4">
      <c r="A1" s="377" t="s">
        <v>198</v>
      </c>
      <c r="B1" s="377"/>
    </row>
    <row r="2" spans="1:33" x14ac:dyDescent="0.2">
      <c r="D2" s="379"/>
      <c r="E2" s="378"/>
      <c r="F2" s="380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</row>
    <row r="3" spans="1:33" x14ac:dyDescent="0.2">
      <c r="A3" s="381" t="s">
        <v>350</v>
      </c>
      <c r="B3" s="382" t="s">
        <v>67</v>
      </c>
      <c r="C3" s="381">
        <v>100</v>
      </c>
      <c r="D3" s="381">
        <v>200</v>
      </c>
      <c r="E3" s="381">
        <v>300</v>
      </c>
      <c r="F3" s="381">
        <v>400</v>
      </c>
      <c r="G3" s="381">
        <v>500</v>
      </c>
      <c r="H3" s="381">
        <v>600</v>
      </c>
      <c r="I3" s="381">
        <v>700</v>
      </c>
      <c r="J3" s="381">
        <v>800</v>
      </c>
      <c r="K3" s="381">
        <v>900</v>
      </c>
      <c r="L3" s="381">
        <v>1000</v>
      </c>
      <c r="M3" s="381">
        <v>1100</v>
      </c>
      <c r="N3" s="381">
        <v>1200</v>
      </c>
      <c r="O3" s="381">
        <v>1300</v>
      </c>
      <c r="P3" s="381">
        <v>1400</v>
      </c>
      <c r="Q3" s="381">
        <v>1500</v>
      </c>
      <c r="R3" s="381">
        <v>1600</v>
      </c>
      <c r="S3" s="381">
        <v>1700</v>
      </c>
      <c r="T3" s="381">
        <v>1800</v>
      </c>
      <c r="U3" s="381">
        <v>1900</v>
      </c>
      <c r="V3" s="381">
        <v>2000</v>
      </c>
      <c r="W3" s="381">
        <v>2100</v>
      </c>
      <c r="X3" s="381">
        <v>2200</v>
      </c>
      <c r="Y3" s="381">
        <v>2300</v>
      </c>
      <c r="Z3" s="381">
        <v>2400</v>
      </c>
    </row>
    <row r="4" spans="1:33" x14ac:dyDescent="0.2">
      <c r="A4" s="383"/>
      <c r="B4" s="384"/>
      <c r="C4" s="385"/>
      <c r="D4" s="385"/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5"/>
      <c r="X4" s="385"/>
      <c r="Y4" s="385"/>
      <c r="Z4" s="385"/>
    </row>
    <row r="5" spans="1:33" x14ac:dyDescent="0.2">
      <c r="A5" s="386" t="s">
        <v>351</v>
      </c>
      <c r="B5" s="387">
        <f>SUM(C5:Z5)</f>
        <v>1392</v>
      </c>
      <c r="C5" s="385">
        <f>TotalCalifornia!D152</f>
        <v>174</v>
      </c>
      <c r="D5" s="385">
        <f>TotalCalifornia!E152</f>
        <v>174</v>
      </c>
      <c r="E5" s="385">
        <f>TotalCalifornia!F152</f>
        <v>174</v>
      </c>
      <c r="F5" s="385">
        <f>TotalCalifornia!G152</f>
        <v>174</v>
      </c>
      <c r="G5" s="385">
        <f>TotalCalifornia!H152</f>
        <v>174</v>
      </c>
      <c r="H5" s="385">
        <f>TotalCalifornia!I152</f>
        <v>174</v>
      </c>
      <c r="I5" s="385">
        <f>TotalCalifornia!J152</f>
        <v>0</v>
      </c>
      <c r="J5" s="385">
        <f>TotalCalifornia!K152</f>
        <v>0</v>
      </c>
      <c r="K5" s="385">
        <f>TotalCalifornia!L152</f>
        <v>0</v>
      </c>
      <c r="L5" s="385">
        <f>TotalCalifornia!M152</f>
        <v>0</v>
      </c>
      <c r="M5" s="385">
        <f>TotalCalifornia!N152</f>
        <v>0</v>
      </c>
      <c r="N5" s="385">
        <f>TotalCalifornia!O152</f>
        <v>0</v>
      </c>
      <c r="O5" s="385">
        <f>TotalCalifornia!P152</f>
        <v>0</v>
      </c>
      <c r="P5" s="385">
        <f>TotalCalifornia!Q152</f>
        <v>0</v>
      </c>
      <c r="Q5" s="385">
        <f>TotalCalifornia!R152</f>
        <v>0</v>
      </c>
      <c r="R5" s="385">
        <f>TotalCalifornia!S152</f>
        <v>0</v>
      </c>
      <c r="S5" s="385">
        <f>TotalCalifornia!T152</f>
        <v>0</v>
      </c>
      <c r="T5" s="385">
        <f>TotalCalifornia!U152</f>
        <v>0</v>
      </c>
      <c r="U5" s="385">
        <f>TotalCalifornia!V152</f>
        <v>0</v>
      </c>
      <c r="V5" s="385">
        <f>TotalCalifornia!W152</f>
        <v>0</v>
      </c>
      <c r="W5" s="385">
        <f>TotalCalifornia!X152</f>
        <v>0</v>
      </c>
      <c r="X5" s="385">
        <f>TotalCalifornia!Y152</f>
        <v>0</v>
      </c>
      <c r="Y5" s="385">
        <f>TotalCalifornia!Z152</f>
        <v>174</v>
      </c>
      <c r="Z5" s="385">
        <f>TotalCalifornia!AA152</f>
        <v>174</v>
      </c>
    </row>
    <row r="6" spans="1:33" x14ac:dyDescent="0.2">
      <c r="A6" s="386" t="s">
        <v>352</v>
      </c>
      <c r="B6" s="387">
        <f>SUM(C6:Z6)</f>
        <v>-3408</v>
      </c>
      <c r="C6" s="385">
        <f>TotalCalifornia!D153</f>
        <v>0</v>
      </c>
      <c r="D6" s="385">
        <f>TotalCalifornia!E153</f>
        <v>0</v>
      </c>
      <c r="E6" s="385">
        <f>TotalCalifornia!F153</f>
        <v>0</v>
      </c>
      <c r="F6" s="385">
        <f>TotalCalifornia!G153</f>
        <v>0</v>
      </c>
      <c r="G6" s="385">
        <f>TotalCalifornia!H153</f>
        <v>0</v>
      </c>
      <c r="H6" s="385">
        <f>TotalCalifornia!I153</f>
        <v>0</v>
      </c>
      <c r="I6" s="385">
        <f>TotalCalifornia!J153</f>
        <v>-213</v>
      </c>
      <c r="J6" s="385">
        <f>TotalCalifornia!K153</f>
        <v>-213</v>
      </c>
      <c r="K6" s="385">
        <f>TotalCalifornia!L153</f>
        <v>-213</v>
      </c>
      <c r="L6" s="385">
        <f>TotalCalifornia!M153</f>
        <v>-213</v>
      </c>
      <c r="M6" s="385">
        <f>TotalCalifornia!N153</f>
        <v>-213</v>
      </c>
      <c r="N6" s="385">
        <f>TotalCalifornia!O153</f>
        <v>-213</v>
      </c>
      <c r="O6" s="385">
        <f>TotalCalifornia!P153</f>
        <v>-213</v>
      </c>
      <c r="P6" s="385">
        <f>TotalCalifornia!Q153</f>
        <v>-213</v>
      </c>
      <c r="Q6" s="385">
        <f>TotalCalifornia!R153</f>
        <v>-213</v>
      </c>
      <c r="R6" s="385">
        <f>TotalCalifornia!S153</f>
        <v>-213</v>
      </c>
      <c r="S6" s="385">
        <f>TotalCalifornia!T153</f>
        <v>-213</v>
      </c>
      <c r="T6" s="385">
        <f>TotalCalifornia!U153</f>
        <v>-213</v>
      </c>
      <c r="U6" s="385">
        <f>TotalCalifornia!V153</f>
        <v>-213</v>
      </c>
      <c r="V6" s="385">
        <f>TotalCalifornia!W153</f>
        <v>-213</v>
      </c>
      <c r="W6" s="385">
        <f>TotalCalifornia!X153</f>
        <v>-213</v>
      </c>
      <c r="X6" s="385">
        <f>TotalCalifornia!Y153</f>
        <v>-213</v>
      </c>
      <c r="Y6" s="385">
        <f>TotalCalifornia!Z153</f>
        <v>0</v>
      </c>
      <c r="Z6" s="385">
        <f>TotalCalifornia!AA153</f>
        <v>0</v>
      </c>
    </row>
    <row r="7" spans="1:33" x14ac:dyDescent="0.2">
      <c r="A7" s="386" t="s">
        <v>353</v>
      </c>
      <c r="B7" s="387">
        <f>SUM(C7:Z7)</f>
        <v>557.12000000000012</v>
      </c>
      <c r="C7" s="385">
        <f>TotalCalifornia!D154</f>
        <v>0</v>
      </c>
      <c r="D7" s="385">
        <f>TotalCalifornia!E154</f>
        <v>0</v>
      </c>
      <c r="E7" s="385">
        <f>TotalCalifornia!F154</f>
        <v>0</v>
      </c>
      <c r="F7" s="385">
        <f>TotalCalifornia!G154</f>
        <v>0</v>
      </c>
      <c r="G7" s="385">
        <f>TotalCalifornia!H154</f>
        <v>0</v>
      </c>
      <c r="H7" s="385">
        <f>TotalCalifornia!I154</f>
        <v>28.06</v>
      </c>
      <c r="I7" s="385">
        <f>TotalCalifornia!J154</f>
        <v>0</v>
      </c>
      <c r="J7" s="385">
        <f>TotalCalifornia!K154</f>
        <v>0</v>
      </c>
      <c r="K7" s="385">
        <f>TotalCalifornia!L154</f>
        <v>0</v>
      </c>
      <c r="L7" s="385">
        <f>TotalCalifornia!M154</f>
        <v>11.01</v>
      </c>
      <c r="M7" s="385">
        <f>TotalCalifornia!N154</f>
        <v>34.58</v>
      </c>
      <c r="N7" s="385">
        <f>TotalCalifornia!O154</f>
        <v>60.260000000000076</v>
      </c>
      <c r="O7" s="385">
        <f>TotalCalifornia!P154</f>
        <v>84.460000000000051</v>
      </c>
      <c r="P7" s="385">
        <f>TotalCalifornia!Q154</f>
        <v>89.469999999999942</v>
      </c>
      <c r="Q7" s="385">
        <f>TotalCalifornia!R154</f>
        <v>79.06</v>
      </c>
      <c r="R7" s="385">
        <f>TotalCalifornia!S154</f>
        <v>58.920000000000101</v>
      </c>
      <c r="S7" s="385">
        <f>TotalCalifornia!T154</f>
        <v>32.64</v>
      </c>
      <c r="T7" s="385">
        <f>TotalCalifornia!U154</f>
        <v>0.76000000000004775</v>
      </c>
      <c r="U7" s="385">
        <f>TotalCalifornia!V154</f>
        <v>0</v>
      </c>
      <c r="V7" s="385">
        <f>TotalCalifornia!W154</f>
        <v>0</v>
      </c>
      <c r="W7" s="385">
        <f>TotalCalifornia!X154</f>
        <v>0</v>
      </c>
      <c r="X7" s="385">
        <f>TotalCalifornia!Y154</f>
        <v>0</v>
      </c>
      <c r="Y7" s="385">
        <f>TotalCalifornia!Z154</f>
        <v>75.48</v>
      </c>
      <c r="Z7" s="385">
        <f>TotalCalifornia!AA154</f>
        <v>2.4200000000000159</v>
      </c>
    </row>
    <row r="8" spans="1:33" x14ac:dyDescent="0.2">
      <c r="A8" s="386" t="s">
        <v>354</v>
      </c>
      <c r="B8" s="387">
        <f>SUM(C8:Z8)</f>
        <v>-960.05000000000007</v>
      </c>
      <c r="C8" s="385">
        <f>TotalCalifornia!D155</f>
        <v>-30.42</v>
      </c>
      <c r="D8" s="385">
        <f>TotalCalifornia!E155</f>
        <v>-53.37</v>
      </c>
      <c r="E8" s="385">
        <f>TotalCalifornia!F155</f>
        <v>-69.599999999999994</v>
      </c>
      <c r="F8" s="385">
        <f>TotalCalifornia!G155</f>
        <v>-72.180000000000007</v>
      </c>
      <c r="G8" s="385">
        <f>TotalCalifornia!H155</f>
        <v>-40.04</v>
      </c>
      <c r="H8" s="385">
        <f>TotalCalifornia!I155</f>
        <v>0</v>
      </c>
      <c r="I8" s="385">
        <f>TotalCalifornia!J155</f>
        <v>-173.87</v>
      </c>
      <c r="J8" s="385">
        <f>TotalCalifornia!K155</f>
        <v>-104.75</v>
      </c>
      <c r="K8" s="385">
        <f>TotalCalifornia!L155</f>
        <v>-39.36000000000007</v>
      </c>
      <c r="L8" s="385">
        <f>TotalCalifornia!M155</f>
        <v>0</v>
      </c>
      <c r="M8" s="385">
        <f>TotalCalifornia!N155</f>
        <v>0</v>
      </c>
      <c r="N8" s="385">
        <f>TotalCalifornia!O155</f>
        <v>0</v>
      </c>
      <c r="O8" s="385">
        <f>TotalCalifornia!P155</f>
        <v>0</v>
      </c>
      <c r="P8" s="385">
        <f>TotalCalifornia!Q155</f>
        <v>0</v>
      </c>
      <c r="Q8" s="385">
        <f>TotalCalifornia!R155</f>
        <v>0</v>
      </c>
      <c r="R8" s="385">
        <f>TotalCalifornia!S155</f>
        <v>0</v>
      </c>
      <c r="S8" s="385">
        <f>TotalCalifornia!T155</f>
        <v>0</v>
      </c>
      <c r="T8" s="385">
        <f>TotalCalifornia!U155</f>
        <v>0</v>
      </c>
      <c r="U8" s="385">
        <f>TotalCalifornia!V155</f>
        <v>-36.700000000000003</v>
      </c>
      <c r="V8" s="385">
        <f>TotalCalifornia!W155</f>
        <v>-80.299999999999926</v>
      </c>
      <c r="W8" s="385">
        <f>TotalCalifornia!X155</f>
        <v>-105.29</v>
      </c>
      <c r="X8" s="385">
        <f>TotalCalifornia!Y155</f>
        <v>-154.16999999999999</v>
      </c>
      <c r="Y8" s="385">
        <f>TotalCalifornia!Z155</f>
        <v>0</v>
      </c>
      <c r="Z8" s="385">
        <f>TotalCalifornia!AA155</f>
        <v>0</v>
      </c>
    </row>
    <row r="9" spans="1:33" x14ac:dyDescent="0.2">
      <c r="A9" s="383"/>
      <c r="B9" s="384"/>
      <c r="C9" s="385"/>
      <c r="D9" s="385"/>
      <c r="E9" s="385"/>
      <c r="F9" s="385"/>
      <c r="G9" s="385"/>
      <c r="H9" s="385"/>
      <c r="I9" s="385"/>
      <c r="J9" s="385"/>
      <c r="K9" s="385"/>
      <c r="L9" s="385"/>
      <c r="M9" s="385"/>
      <c r="N9" s="385"/>
      <c r="O9" s="385"/>
      <c r="P9" s="385"/>
      <c r="Q9" s="385"/>
      <c r="R9" s="385"/>
      <c r="S9" s="385"/>
      <c r="T9" s="385"/>
      <c r="U9" s="385"/>
      <c r="V9" s="385"/>
      <c r="W9" s="385"/>
      <c r="X9" s="385"/>
      <c r="Y9" s="385"/>
      <c r="Z9" s="385"/>
    </row>
    <row r="10" spans="1:33" x14ac:dyDescent="0.2">
      <c r="A10" s="491" t="s">
        <v>355</v>
      </c>
      <c r="B10" s="387">
        <f t="shared" ref="B10:B19" si="0">SUM(C10:Z10)</f>
        <v>0</v>
      </c>
      <c r="C10" s="388"/>
      <c r="D10" s="388"/>
      <c r="E10" s="388"/>
      <c r="F10" s="388"/>
      <c r="G10" s="388"/>
      <c r="H10" s="388"/>
      <c r="I10" s="388"/>
      <c r="J10" s="388"/>
      <c r="K10" s="388"/>
      <c r="L10" s="388"/>
      <c r="M10" s="388"/>
      <c r="N10" s="388"/>
      <c r="O10" s="388"/>
      <c r="P10" s="388"/>
      <c r="Q10" s="388"/>
      <c r="R10" s="388"/>
      <c r="S10" s="388"/>
      <c r="T10" s="388"/>
      <c r="U10" s="388"/>
      <c r="V10" s="388"/>
      <c r="W10" s="388"/>
      <c r="X10" s="388"/>
      <c r="Y10" s="388"/>
      <c r="Z10" s="388"/>
    </row>
    <row r="11" spans="1:33" x14ac:dyDescent="0.2">
      <c r="A11" s="386" t="s">
        <v>355</v>
      </c>
      <c r="B11" s="387">
        <f t="shared" si="0"/>
        <v>0</v>
      </c>
      <c r="C11" s="388"/>
      <c r="D11" s="388"/>
      <c r="E11" s="388"/>
      <c r="F11" s="388"/>
      <c r="G11" s="388"/>
      <c r="H11" s="388"/>
      <c r="I11" s="388"/>
      <c r="J11" s="388"/>
      <c r="K11" s="388"/>
      <c r="L11" s="388"/>
      <c r="M11" s="388"/>
      <c r="N11" s="388"/>
      <c r="O11" s="388"/>
      <c r="P11" s="388"/>
      <c r="Q11" s="388"/>
      <c r="R11" s="388"/>
      <c r="S11" s="388"/>
      <c r="T11" s="388"/>
      <c r="U11" s="388"/>
      <c r="V11" s="388"/>
      <c r="W11" s="388"/>
      <c r="X11" s="388"/>
      <c r="Y11" s="388"/>
      <c r="Z11" s="388"/>
      <c r="AB11" s="385"/>
      <c r="AC11" s="385">
        <f>SUM(AC8:AC10)</f>
        <v>0</v>
      </c>
      <c r="AD11" s="385">
        <f>SUM(AD8:AD10)</f>
        <v>0</v>
      </c>
      <c r="AE11" s="385">
        <f>SUM(AE8:AE10)</f>
        <v>0</v>
      </c>
      <c r="AF11" s="385">
        <f>SUM(AF8:AF10)</f>
        <v>0</v>
      </c>
      <c r="AG11" s="385">
        <f>SUM(AG8:AG10)</f>
        <v>0</v>
      </c>
    </row>
    <row r="12" spans="1:33" x14ac:dyDescent="0.2">
      <c r="A12" s="386" t="s">
        <v>355</v>
      </c>
      <c r="B12" s="387">
        <f t="shared" si="0"/>
        <v>0</v>
      </c>
    </row>
    <row r="13" spans="1:33" x14ac:dyDescent="0.2">
      <c r="A13" s="386" t="s">
        <v>355</v>
      </c>
      <c r="B13" s="387">
        <f t="shared" si="0"/>
        <v>0</v>
      </c>
      <c r="C13" s="388"/>
      <c r="D13" s="388"/>
      <c r="E13" s="388"/>
      <c r="F13" s="388"/>
      <c r="G13" s="388"/>
      <c r="H13" s="388"/>
      <c r="I13" s="388"/>
      <c r="J13" s="388"/>
      <c r="K13" s="388"/>
      <c r="L13" s="388"/>
      <c r="M13" s="388"/>
      <c r="N13" s="388"/>
      <c r="O13" s="388"/>
      <c r="P13" s="388"/>
      <c r="Q13" s="388"/>
      <c r="R13" s="388"/>
      <c r="S13" s="388"/>
      <c r="T13" s="388"/>
      <c r="U13" s="388"/>
      <c r="V13" s="388"/>
      <c r="W13" s="388"/>
      <c r="X13" s="388"/>
      <c r="Y13" s="388"/>
      <c r="Z13" s="388"/>
    </row>
    <row r="14" spans="1:33" x14ac:dyDescent="0.2">
      <c r="A14" s="386" t="s">
        <v>355</v>
      </c>
      <c r="B14" s="387">
        <f t="shared" si="0"/>
        <v>0</v>
      </c>
      <c r="C14" s="388"/>
      <c r="D14" s="388"/>
      <c r="E14" s="388"/>
      <c r="F14" s="388"/>
      <c r="G14" s="388"/>
      <c r="H14" s="388"/>
      <c r="I14" s="388"/>
      <c r="J14" s="388"/>
      <c r="K14" s="388"/>
      <c r="L14" s="388"/>
      <c r="M14" s="388"/>
      <c r="N14" s="388"/>
      <c r="O14" s="388"/>
      <c r="P14" s="388"/>
      <c r="Q14" s="388"/>
      <c r="R14" s="388"/>
      <c r="S14" s="388"/>
      <c r="T14" s="388"/>
      <c r="U14" s="388"/>
      <c r="V14" s="388"/>
      <c r="W14" s="388"/>
      <c r="X14" s="388"/>
      <c r="Y14" s="388"/>
      <c r="Z14" s="388"/>
    </row>
    <row r="15" spans="1:33" x14ac:dyDescent="0.2">
      <c r="A15" s="386" t="s">
        <v>355</v>
      </c>
      <c r="B15" s="387">
        <f t="shared" si="0"/>
        <v>0</v>
      </c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388"/>
      <c r="O15" s="388"/>
      <c r="P15" s="388"/>
      <c r="Q15" s="388"/>
      <c r="R15" s="388"/>
      <c r="S15" s="388"/>
      <c r="T15" s="388"/>
      <c r="U15" s="388"/>
      <c r="V15" s="388"/>
      <c r="W15" s="388"/>
      <c r="X15" s="388"/>
      <c r="Y15" s="388"/>
      <c r="Z15" s="388"/>
    </row>
    <row r="16" spans="1:33" x14ac:dyDescent="0.2">
      <c r="A16" s="386" t="s">
        <v>355</v>
      </c>
      <c r="B16" s="387">
        <f t="shared" si="0"/>
        <v>0</v>
      </c>
      <c r="C16" s="388"/>
      <c r="D16" s="388"/>
      <c r="E16" s="388"/>
      <c r="F16" s="388"/>
      <c r="G16" s="388"/>
      <c r="H16" s="388"/>
      <c r="I16" s="388"/>
      <c r="J16" s="388"/>
      <c r="K16" s="388"/>
      <c r="L16" s="388"/>
      <c r="M16" s="388"/>
      <c r="N16" s="388"/>
      <c r="O16" s="388"/>
      <c r="P16" s="388"/>
      <c r="Q16" s="388"/>
      <c r="R16" s="388"/>
      <c r="S16" s="388"/>
      <c r="T16" s="388"/>
      <c r="U16" s="388"/>
      <c r="V16" s="388"/>
      <c r="W16" s="388"/>
      <c r="X16" s="388"/>
      <c r="Y16" s="388"/>
      <c r="Z16" s="388"/>
    </row>
    <row r="17" spans="1:26" x14ac:dyDescent="0.2">
      <c r="A17" s="386" t="s">
        <v>355</v>
      </c>
      <c r="B17" s="387">
        <f t="shared" si="0"/>
        <v>0</v>
      </c>
      <c r="C17" s="388"/>
      <c r="D17" s="388"/>
      <c r="E17" s="388"/>
      <c r="F17" s="388"/>
      <c r="G17" s="388"/>
      <c r="H17" s="388"/>
      <c r="I17" s="388"/>
      <c r="J17" s="388"/>
      <c r="K17" s="388"/>
      <c r="L17" s="388"/>
      <c r="M17" s="388"/>
      <c r="N17" s="388"/>
      <c r="O17" s="388"/>
      <c r="P17" s="388"/>
      <c r="Q17" s="388"/>
      <c r="R17" s="388"/>
      <c r="S17" s="388"/>
      <c r="T17" s="388"/>
      <c r="U17" s="388"/>
      <c r="V17" s="388"/>
      <c r="W17" s="388"/>
      <c r="X17" s="388"/>
      <c r="Y17" s="388"/>
      <c r="Z17" s="388"/>
    </row>
    <row r="18" spans="1:26" x14ac:dyDescent="0.2">
      <c r="A18" s="386" t="s">
        <v>355</v>
      </c>
      <c r="B18" s="387">
        <f t="shared" si="0"/>
        <v>0</v>
      </c>
      <c r="C18" s="388"/>
      <c r="D18" s="388"/>
      <c r="E18" s="388"/>
      <c r="F18" s="388"/>
      <c r="G18" s="388"/>
      <c r="H18" s="388"/>
      <c r="I18" s="388"/>
      <c r="J18" s="388"/>
      <c r="K18" s="388"/>
      <c r="L18" s="388"/>
      <c r="M18" s="388"/>
      <c r="N18" s="388"/>
      <c r="O18" s="388"/>
      <c r="P18" s="388"/>
      <c r="Q18" s="388"/>
      <c r="R18" s="388"/>
      <c r="S18" s="388"/>
      <c r="T18" s="388"/>
      <c r="U18" s="388"/>
      <c r="V18" s="388"/>
      <c r="W18" s="388"/>
      <c r="X18" s="388"/>
      <c r="Y18" s="388"/>
      <c r="Z18" s="388"/>
    </row>
    <row r="19" spans="1:26" x14ac:dyDescent="0.2">
      <c r="A19" s="386" t="s">
        <v>355</v>
      </c>
      <c r="B19" s="387">
        <f t="shared" si="0"/>
        <v>0</v>
      </c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388"/>
      <c r="Y19" s="388"/>
      <c r="Z19" s="388"/>
    </row>
    <row r="20" spans="1:26" x14ac:dyDescent="0.2">
      <c r="A20" s="383"/>
      <c r="B20" s="384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5"/>
    </row>
    <row r="21" spans="1:26" x14ac:dyDescent="0.2">
      <c r="A21" s="386" t="s">
        <v>356</v>
      </c>
      <c r="B21" s="387">
        <f t="shared" ref="B21:B30" si="1">SUM(C21:Z21)</f>
        <v>3432.07</v>
      </c>
      <c r="C21" s="389">
        <f>EES_Load!C49</f>
        <v>-116.67000000000002</v>
      </c>
      <c r="D21" s="389">
        <f>EES_Load!D49</f>
        <v>-105.69999999999999</v>
      </c>
      <c r="E21" s="389">
        <f>EES_Load!E49</f>
        <v>-100.52999999999997</v>
      </c>
      <c r="F21" s="389">
        <f>EES_Load!F49</f>
        <v>-97.389999999999986</v>
      </c>
      <c r="G21" s="389">
        <f>EES_Load!G49</f>
        <v>-110.43</v>
      </c>
      <c r="H21" s="389">
        <f>EES_Load!H49</f>
        <v>-136.38</v>
      </c>
      <c r="I21" s="389">
        <f>EES_Load!I49</f>
        <v>343.87</v>
      </c>
      <c r="J21" s="389">
        <f>EES_Load!J49</f>
        <v>315.43</v>
      </c>
      <c r="K21" s="389">
        <f>EES_Load!K49</f>
        <v>284.17</v>
      </c>
      <c r="L21" s="389">
        <f>EES_Load!L49</f>
        <v>266.31</v>
      </c>
      <c r="M21" s="389">
        <f>EES_Load!M49</f>
        <v>258.17</v>
      </c>
      <c r="N21" s="389">
        <f>EES_Load!N49</f>
        <v>239.53999999999996</v>
      </c>
      <c r="O21" s="389">
        <f>EES_Load!O49</f>
        <v>232.75</v>
      </c>
      <c r="P21" s="389">
        <f>EES_Load!P49</f>
        <v>234.35000000000002</v>
      </c>
      <c r="Q21" s="389">
        <f>EES_Load!Q49</f>
        <v>236.55999999999995</v>
      </c>
      <c r="R21" s="389">
        <f>EES_Load!R49</f>
        <v>244.66999999999996</v>
      </c>
      <c r="S21" s="389">
        <f>EES_Load!S49</f>
        <v>256.32</v>
      </c>
      <c r="T21" s="389">
        <f>EES_Load!T49</f>
        <v>266.25</v>
      </c>
      <c r="U21" s="389">
        <f>EES_Load!U49</f>
        <v>280.45</v>
      </c>
      <c r="V21" s="389">
        <f>EES_Load!V49</f>
        <v>291.2</v>
      </c>
      <c r="W21" s="389">
        <f>EES_Load!W49</f>
        <v>307.02999999999997</v>
      </c>
      <c r="X21" s="389">
        <f>EES_Load!X49</f>
        <v>328</v>
      </c>
      <c r="Y21" s="389">
        <f>EES_Load!Y49</f>
        <v>-163.07</v>
      </c>
      <c r="Z21" s="389">
        <f>EES_Load!Z49</f>
        <v>-122.82999999999998</v>
      </c>
    </row>
    <row r="22" spans="1:26" ht="15.75" x14ac:dyDescent="0.25">
      <c r="A22" s="386" t="s">
        <v>433</v>
      </c>
      <c r="B22" s="387">
        <f t="shared" si="1"/>
        <v>0</v>
      </c>
      <c r="C22" s="324"/>
      <c r="D22" s="326"/>
      <c r="E22" s="326"/>
      <c r="F22" s="326"/>
      <c r="G22" s="326"/>
      <c r="H22" s="326"/>
      <c r="I22" s="326"/>
      <c r="J22" s="326"/>
      <c r="K22" s="326"/>
      <c r="L22" s="326"/>
      <c r="M22" s="325"/>
      <c r="N22" s="325"/>
      <c r="O22" s="325"/>
      <c r="P22" s="325"/>
      <c r="Q22" s="325"/>
      <c r="R22" s="324"/>
      <c r="S22" s="324"/>
      <c r="T22" s="324"/>
      <c r="U22" s="324"/>
      <c r="V22" s="324"/>
      <c r="W22" s="324"/>
      <c r="X22" s="324"/>
      <c r="Y22" s="326"/>
      <c r="Z22" s="326"/>
    </row>
    <row r="23" spans="1:26" ht="15" x14ac:dyDescent="0.2">
      <c r="A23" s="386" t="s">
        <v>434</v>
      </c>
      <c r="B23" s="387">
        <f t="shared" si="1"/>
        <v>0</v>
      </c>
      <c r="C23" s="407"/>
      <c r="D23" s="407"/>
      <c r="E23" s="407"/>
      <c r="F23" s="407"/>
      <c r="G23" s="407"/>
      <c r="H23" s="407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</row>
    <row r="24" spans="1:26" x14ac:dyDescent="0.2">
      <c r="A24" s="386"/>
      <c r="B24" s="387">
        <f t="shared" si="1"/>
        <v>0</v>
      </c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5"/>
    </row>
    <row r="25" spans="1:26" x14ac:dyDescent="0.2">
      <c r="A25" s="386" t="s">
        <v>425</v>
      </c>
      <c r="B25" s="387">
        <f t="shared" si="1"/>
        <v>0</v>
      </c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5"/>
    </row>
    <row r="26" spans="1:26" x14ac:dyDescent="0.2">
      <c r="A26" s="386" t="s">
        <v>361</v>
      </c>
      <c r="B26" s="387">
        <f t="shared" si="1"/>
        <v>0</v>
      </c>
      <c r="C26" s="385"/>
      <c r="D26" s="385"/>
      <c r="E26" s="385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5"/>
    </row>
    <row r="27" spans="1:26" x14ac:dyDescent="0.2">
      <c r="A27" s="386" t="s">
        <v>362</v>
      </c>
      <c r="B27" s="387">
        <f t="shared" si="1"/>
        <v>0</v>
      </c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5"/>
    </row>
    <row r="28" spans="1:26" x14ac:dyDescent="0.2">
      <c r="A28" s="386" t="s">
        <v>363</v>
      </c>
      <c r="B28" s="387">
        <f t="shared" si="1"/>
        <v>0</v>
      </c>
      <c r="C28" s="385"/>
      <c r="D28" s="385"/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5"/>
    </row>
    <row r="29" spans="1:26" x14ac:dyDescent="0.2">
      <c r="A29" s="386" t="s">
        <v>364</v>
      </c>
      <c r="B29" s="387">
        <f t="shared" si="1"/>
        <v>0</v>
      </c>
      <c r="C29" s="385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5"/>
    </row>
    <row r="30" spans="1:26" x14ac:dyDescent="0.2">
      <c r="A30" s="386" t="s">
        <v>365</v>
      </c>
      <c r="B30" s="387">
        <f t="shared" si="1"/>
        <v>0</v>
      </c>
      <c r="C30" s="385"/>
      <c r="D30" s="385"/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5"/>
    </row>
    <row r="31" spans="1:26" x14ac:dyDescent="0.2">
      <c r="A31" s="383"/>
      <c r="B31" s="384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5"/>
    </row>
    <row r="32" spans="1:26" x14ac:dyDescent="0.2">
      <c r="A32" s="386" t="s">
        <v>17</v>
      </c>
      <c r="B32" s="387">
        <f>SUM(C32:Z32)</f>
        <v>0</v>
      </c>
      <c r="C32" s="385">
        <f>MEGA!B271</f>
        <v>0</v>
      </c>
      <c r="D32" s="385">
        <f>MEGA!C271</f>
        <v>0</v>
      </c>
      <c r="E32" s="385">
        <f>MEGA!D271</f>
        <v>0</v>
      </c>
      <c r="F32" s="385">
        <f>MEGA!E271</f>
        <v>0</v>
      </c>
      <c r="G32" s="385">
        <f>MEGA!F271</f>
        <v>0</v>
      </c>
      <c r="H32" s="385">
        <f>MEGA!G271</f>
        <v>0</v>
      </c>
      <c r="I32" s="385">
        <f>MEGA!H271</f>
        <v>0</v>
      </c>
      <c r="J32" s="385">
        <f>MEGA!I271</f>
        <v>0</v>
      </c>
      <c r="K32" s="385">
        <f>MEGA!J271</f>
        <v>0</v>
      </c>
      <c r="L32" s="385">
        <f>MEGA!K271</f>
        <v>0</v>
      </c>
      <c r="M32" s="385">
        <f>MEGA!L271</f>
        <v>0</v>
      </c>
      <c r="N32" s="385">
        <f>MEGA!M271</f>
        <v>0</v>
      </c>
      <c r="O32" s="385">
        <f>MEGA!N271</f>
        <v>0</v>
      </c>
      <c r="P32" s="385">
        <f>MEGA!O271</f>
        <v>0</v>
      </c>
      <c r="Q32" s="385">
        <f>MEGA!P271</f>
        <v>0</v>
      </c>
      <c r="R32" s="385">
        <f>MEGA!Q271</f>
        <v>0</v>
      </c>
      <c r="S32" s="385">
        <f>MEGA!R271</f>
        <v>0</v>
      </c>
      <c r="T32" s="385">
        <f>MEGA!S271</f>
        <v>0</v>
      </c>
      <c r="U32" s="385">
        <f>MEGA!T271</f>
        <v>0</v>
      </c>
      <c r="V32" s="385">
        <f>MEGA!U271</f>
        <v>0</v>
      </c>
      <c r="W32" s="385">
        <f>MEGA!V271</f>
        <v>0</v>
      </c>
      <c r="X32" s="385">
        <f>MEGA!W271</f>
        <v>0</v>
      </c>
      <c r="Y32" s="385">
        <f>MEGA!X271</f>
        <v>0</v>
      </c>
      <c r="Z32" s="385">
        <f>MEGA!Y271</f>
        <v>0</v>
      </c>
    </row>
    <row r="33" spans="1:26" x14ac:dyDescent="0.2">
      <c r="A33" s="386" t="s">
        <v>16</v>
      </c>
      <c r="B33" s="387">
        <f>SUM(C33:Z33)</f>
        <v>0</v>
      </c>
      <c r="C33" s="385">
        <f>PNM!B271</f>
        <v>0</v>
      </c>
      <c r="D33" s="385">
        <f>PNM!C271</f>
        <v>0</v>
      </c>
      <c r="E33" s="385">
        <f>PNM!D271</f>
        <v>0</v>
      </c>
      <c r="F33" s="385">
        <f>PNM!E271</f>
        <v>0</v>
      </c>
      <c r="G33" s="385">
        <f>PNM!F271</f>
        <v>0</v>
      </c>
      <c r="H33" s="385">
        <f>PNM!G271</f>
        <v>0</v>
      </c>
      <c r="I33" s="385">
        <f>PNM!H271</f>
        <v>0</v>
      </c>
      <c r="J33" s="385">
        <f>PNM!I271</f>
        <v>0</v>
      </c>
      <c r="K33" s="385">
        <f>PNM!J271</f>
        <v>0</v>
      </c>
      <c r="L33" s="385">
        <f>PNM!K271</f>
        <v>0</v>
      </c>
      <c r="M33" s="385">
        <f>PNM!L271</f>
        <v>0</v>
      </c>
      <c r="N33" s="385">
        <f>PNM!M271</f>
        <v>0</v>
      </c>
      <c r="O33" s="385">
        <f>PNM!N271</f>
        <v>0</v>
      </c>
      <c r="P33" s="385">
        <f>PNM!O271</f>
        <v>0</v>
      </c>
      <c r="Q33" s="385">
        <f>PNM!P271</f>
        <v>0</v>
      </c>
      <c r="R33" s="385">
        <f>PNM!Q271</f>
        <v>0</v>
      </c>
      <c r="S33" s="385">
        <f>PNM!R271</f>
        <v>0</v>
      </c>
      <c r="T33" s="385">
        <f>PNM!S271</f>
        <v>0</v>
      </c>
      <c r="U33" s="385">
        <f>PNM!T271</f>
        <v>0</v>
      </c>
      <c r="V33" s="385">
        <f>PNM!U271</f>
        <v>0</v>
      </c>
      <c r="W33" s="385">
        <f>PNM!V271</f>
        <v>0</v>
      </c>
      <c r="X33" s="385">
        <f>PNM!W271</f>
        <v>0</v>
      </c>
      <c r="Y33" s="385">
        <f>PNM!X271</f>
        <v>0</v>
      </c>
      <c r="Z33" s="385">
        <f>PNM!Y271</f>
        <v>0</v>
      </c>
    </row>
    <row r="34" spans="1:26" x14ac:dyDescent="0.2">
      <c r="A34" s="386" t="s">
        <v>366</v>
      </c>
      <c r="B34" s="387">
        <f>SUM(C34:Z34)</f>
        <v>0</v>
      </c>
      <c r="C34" s="385"/>
      <c r="D34" s="385"/>
      <c r="E34" s="385"/>
      <c r="F34" s="385"/>
      <c r="G34" s="385"/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  <c r="X34" s="385"/>
      <c r="Y34" s="385"/>
      <c r="Z34" s="385"/>
    </row>
    <row r="35" spans="1:26" x14ac:dyDescent="0.2">
      <c r="A35" s="386" t="s">
        <v>367</v>
      </c>
      <c r="B35" s="387">
        <f>SUM(C35:Z35)</f>
        <v>0</v>
      </c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</row>
    <row r="36" spans="1:26" x14ac:dyDescent="0.2">
      <c r="A36" s="386" t="s">
        <v>368</v>
      </c>
      <c r="B36" s="387">
        <f>SUM(C36:Z36)</f>
        <v>0</v>
      </c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</row>
    <row r="37" spans="1:26" x14ac:dyDescent="0.2">
      <c r="A37" s="383"/>
      <c r="B37" s="387"/>
      <c r="C37" s="385"/>
      <c r="D37" s="385"/>
      <c r="E37" s="385"/>
      <c r="F37" s="385"/>
      <c r="G37" s="385"/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5"/>
    </row>
    <row r="38" spans="1:26" x14ac:dyDescent="0.2">
      <c r="A38" s="386" t="s">
        <v>369</v>
      </c>
      <c r="B38" s="387">
        <f>SUM(C38:Z38)</f>
        <v>0</v>
      </c>
      <c r="C38" s="385"/>
      <c r="D38" s="385"/>
      <c r="E38" s="385"/>
      <c r="F38" s="385"/>
      <c r="G38" s="385"/>
      <c r="H38" s="385"/>
      <c r="I38" s="385"/>
      <c r="J38" s="385"/>
      <c r="K38" s="385"/>
      <c r="L38" s="385"/>
      <c r="M38" s="385"/>
      <c r="N38" s="385"/>
      <c r="O38" s="385"/>
      <c r="P38" s="385"/>
      <c r="Q38" s="385"/>
      <c r="R38" s="385"/>
      <c r="S38" s="385"/>
      <c r="T38" s="385"/>
      <c r="U38" s="385"/>
      <c r="V38" s="385"/>
      <c r="W38" s="385"/>
      <c r="X38" s="385"/>
      <c r="Y38" s="385"/>
      <c r="Z38" s="385"/>
    </row>
    <row r="39" spans="1:26" x14ac:dyDescent="0.2">
      <c r="A39" s="386" t="s">
        <v>370</v>
      </c>
      <c r="B39" s="387">
        <f>SUM(C39:Z39)</f>
        <v>0</v>
      </c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  <c r="W39" s="385"/>
      <c r="X39" s="385"/>
      <c r="Y39" s="385"/>
      <c r="Z39" s="385"/>
    </row>
    <row r="40" spans="1:26" x14ac:dyDescent="0.2">
      <c r="A40" s="383"/>
      <c r="B40" s="384"/>
      <c r="C40" s="385"/>
      <c r="D40" s="385"/>
      <c r="E40" s="385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  <c r="X40" s="385"/>
      <c r="Y40" s="385"/>
      <c r="Z40" s="385"/>
    </row>
    <row r="41" spans="1:26" x14ac:dyDescent="0.2">
      <c r="A41" s="9"/>
      <c r="B41" s="393">
        <f t="shared" ref="B41:B72" si="2">SUM(C41:Z41)</f>
        <v>0</v>
      </c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  <c r="Y41" s="393"/>
      <c r="Z41" s="393"/>
    </row>
    <row r="42" spans="1:26" x14ac:dyDescent="0.2">
      <c r="A42" s="9"/>
      <c r="B42" s="393">
        <f t="shared" si="2"/>
        <v>0</v>
      </c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</row>
    <row r="43" spans="1:26" x14ac:dyDescent="0.2">
      <c r="A43" s="406"/>
      <c r="B43" s="393">
        <f t="shared" si="2"/>
        <v>0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  <c r="Y43" s="393"/>
      <c r="Z43" s="393"/>
    </row>
    <row r="44" spans="1:26" x14ac:dyDescent="0.2">
      <c r="A44" s="9"/>
      <c r="B44" s="393">
        <f t="shared" si="2"/>
        <v>0</v>
      </c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</row>
    <row r="45" spans="1:26" x14ac:dyDescent="0.2">
      <c r="A45" s="9"/>
      <c r="B45" s="393">
        <f t="shared" si="2"/>
        <v>0</v>
      </c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  <c r="Y45" s="393"/>
      <c r="Z45" s="393"/>
    </row>
    <row r="46" spans="1:26" x14ac:dyDescent="0.2">
      <c r="A46" s="406"/>
      <c r="B46" s="393">
        <f t="shared" si="2"/>
        <v>0</v>
      </c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</row>
    <row r="47" spans="1:26" x14ac:dyDescent="0.2">
      <c r="A47" s="406"/>
      <c r="B47" s="393">
        <f t="shared" si="2"/>
        <v>0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  <c r="Y47" s="393"/>
      <c r="Z47" s="393"/>
    </row>
    <row r="48" spans="1:26" x14ac:dyDescent="0.2">
      <c r="A48" s="9"/>
      <c r="B48" s="393">
        <f t="shared" si="2"/>
        <v>0</v>
      </c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</row>
    <row r="49" spans="1:26" x14ac:dyDescent="0.2">
      <c r="A49" s="9"/>
      <c r="B49" s="393">
        <f t="shared" si="2"/>
        <v>0</v>
      </c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</row>
    <row r="50" spans="1:26" x14ac:dyDescent="0.2">
      <c r="A50" s="9"/>
      <c r="B50" s="393">
        <f t="shared" si="2"/>
        <v>0</v>
      </c>
      <c r="C50" s="393"/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</row>
    <row r="51" spans="1:26" x14ac:dyDescent="0.2">
      <c r="A51" s="406"/>
      <c r="B51" s="393">
        <f t="shared" si="2"/>
        <v>0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</row>
    <row r="52" spans="1:26" x14ac:dyDescent="0.2">
      <c r="A52" s="406"/>
      <c r="B52" s="393">
        <f t="shared" si="2"/>
        <v>0</v>
      </c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</row>
    <row r="53" spans="1:26" x14ac:dyDescent="0.2">
      <c r="A53" s="9"/>
      <c r="B53" s="393">
        <f t="shared" si="2"/>
        <v>0</v>
      </c>
      <c r="C53" s="393"/>
      <c r="D53" s="393"/>
      <c r="E53" s="393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</row>
    <row r="54" spans="1:26" x14ac:dyDescent="0.2">
      <c r="A54" s="9"/>
      <c r="B54" s="393">
        <f t="shared" si="2"/>
        <v>0</v>
      </c>
      <c r="C54" s="393"/>
      <c r="D54" s="393"/>
      <c r="E54" s="393"/>
      <c r="F54" s="393"/>
      <c r="G54" s="393"/>
      <c r="H54" s="393"/>
      <c r="I54" s="393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</row>
    <row r="55" spans="1:26" x14ac:dyDescent="0.2">
      <c r="A55" s="9"/>
      <c r="B55" s="393">
        <f t="shared" si="2"/>
        <v>0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</row>
    <row r="56" spans="1:26" x14ac:dyDescent="0.2">
      <c r="A56" s="406"/>
      <c r="B56" s="393">
        <f t="shared" si="2"/>
        <v>0</v>
      </c>
      <c r="C56" s="393"/>
      <c r="D56" s="393"/>
      <c r="E56" s="393"/>
      <c r="F56" s="393"/>
      <c r="G56" s="393"/>
      <c r="H56" s="393"/>
      <c r="I56" s="393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</row>
    <row r="57" spans="1:26" x14ac:dyDescent="0.2">
      <c r="A57" s="9"/>
      <c r="B57" s="393">
        <f t="shared" si="2"/>
        <v>0</v>
      </c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</row>
    <row r="58" spans="1:26" x14ac:dyDescent="0.2">
      <c r="A58" s="406"/>
      <c r="B58" s="393">
        <f t="shared" si="2"/>
        <v>0</v>
      </c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</row>
    <row r="59" spans="1:26" x14ac:dyDescent="0.2">
      <c r="A59" s="406"/>
      <c r="B59" s="393">
        <f t="shared" si="2"/>
        <v>0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</row>
    <row r="60" spans="1:26" x14ac:dyDescent="0.2">
      <c r="A60" s="9"/>
      <c r="B60" s="393">
        <f t="shared" si="2"/>
        <v>0</v>
      </c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</row>
    <row r="61" spans="1:26" x14ac:dyDescent="0.2">
      <c r="A61" s="9"/>
      <c r="B61" s="393">
        <f t="shared" si="2"/>
        <v>0</v>
      </c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</row>
    <row r="62" spans="1:26" x14ac:dyDescent="0.2">
      <c r="A62" s="406"/>
      <c r="B62" s="393">
        <f t="shared" si="2"/>
        <v>0</v>
      </c>
      <c r="C62" s="393"/>
      <c r="D62" s="393"/>
      <c r="E62" s="393"/>
      <c r="F62" s="393"/>
      <c r="G62" s="393"/>
      <c r="H62" s="393"/>
      <c r="I62" s="393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</row>
    <row r="63" spans="1:26" x14ac:dyDescent="0.2">
      <c r="A63" s="406"/>
      <c r="B63" s="393">
        <f t="shared" si="2"/>
        <v>0</v>
      </c>
      <c r="C63" s="393"/>
      <c r="D63" s="393"/>
      <c r="E63" s="393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393"/>
    </row>
    <row r="64" spans="1:26" x14ac:dyDescent="0.2">
      <c r="A64" s="9"/>
      <c r="B64" s="393">
        <f t="shared" si="2"/>
        <v>0</v>
      </c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393"/>
    </row>
    <row r="65" spans="1:26" x14ac:dyDescent="0.2">
      <c r="A65" s="406"/>
      <c r="B65" s="393">
        <f t="shared" si="2"/>
        <v>0</v>
      </c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393"/>
    </row>
    <row r="66" spans="1:26" x14ac:dyDescent="0.2">
      <c r="A66" s="9"/>
      <c r="B66" s="393">
        <f t="shared" si="2"/>
        <v>0</v>
      </c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</row>
    <row r="67" spans="1:26" x14ac:dyDescent="0.2">
      <c r="A67" s="9"/>
      <c r="B67" s="393">
        <f t="shared" si="2"/>
        <v>0</v>
      </c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</row>
    <row r="68" spans="1:26" x14ac:dyDescent="0.2">
      <c r="A68" s="406"/>
      <c r="B68" s="393">
        <f t="shared" si="2"/>
        <v>0</v>
      </c>
      <c r="C68" s="393"/>
      <c r="D68" s="393"/>
      <c r="E68" s="393"/>
      <c r="F68" s="393"/>
      <c r="G68" s="393"/>
      <c r="H68" s="393"/>
      <c r="I68" s="393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  <c r="Y68" s="393"/>
      <c r="Z68" s="393"/>
    </row>
    <row r="69" spans="1:26" x14ac:dyDescent="0.2">
      <c r="A69" s="406"/>
      <c r="B69" s="393">
        <f t="shared" si="2"/>
        <v>0</v>
      </c>
      <c r="C69" s="393"/>
      <c r="D69" s="393"/>
      <c r="E69" s="393"/>
      <c r="F69" s="393"/>
      <c r="G69" s="393"/>
      <c r="H69" s="393"/>
      <c r="I69" s="393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393"/>
    </row>
    <row r="70" spans="1:26" x14ac:dyDescent="0.2">
      <c r="A70" s="9"/>
      <c r="B70" s="393">
        <f t="shared" si="2"/>
        <v>0</v>
      </c>
      <c r="C70" s="393"/>
      <c r="D70" s="393"/>
      <c r="E70" s="393"/>
      <c r="F70" s="393"/>
      <c r="G70" s="393"/>
      <c r="H70" s="393"/>
      <c r="I70" s="393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393"/>
    </row>
    <row r="71" spans="1:26" x14ac:dyDescent="0.2">
      <c r="A71" s="9"/>
      <c r="B71" s="393">
        <f t="shared" si="2"/>
        <v>0</v>
      </c>
      <c r="C71" s="393"/>
      <c r="D71" s="393"/>
      <c r="E71" s="393"/>
      <c r="F71" s="393"/>
      <c r="G71" s="393"/>
      <c r="H71" s="393"/>
      <c r="I71" s="393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393"/>
    </row>
    <row r="72" spans="1:26" x14ac:dyDescent="0.2">
      <c r="A72" s="9"/>
      <c r="B72" s="393">
        <f t="shared" si="2"/>
        <v>0</v>
      </c>
      <c r="C72" s="393"/>
      <c r="D72" s="393"/>
      <c r="E72" s="393"/>
      <c r="F72" s="393"/>
      <c r="G72" s="393"/>
      <c r="H72" s="393"/>
      <c r="I72" s="393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393"/>
    </row>
    <row r="73" spans="1:26" x14ac:dyDescent="0.2">
      <c r="A73" s="9"/>
      <c r="B73" s="393">
        <f t="shared" ref="B73:B104" si="3">SUM(C73:Z73)</f>
        <v>0</v>
      </c>
      <c r="C73" s="393"/>
      <c r="D73" s="393"/>
      <c r="E73" s="393"/>
      <c r="F73" s="393"/>
      <c r="G73" s="393"/>
      <c r="H73" s="393"/>
      <c r="I73" s="393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393"/>
    </row>
    <row r="74" spans="1:26" x14ac:dyDescent="0.2">
      <c r="A74" s="9"/>
      <c r="B74" s="393">
        <f t="shared" si="3"/>
        <v>0</v>
      </c>
      <c r="C74" s="393"/>
      <c r="D74" s="393"/>
      <c r="E74" s="393"/>
      <c r="F74" s="393"/>
      <c r="G74" s="393"/>
      <c r="H74" s="393"/>
      <c r="I74" s="393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393"/>
    </row>
    <row r="75" spans="1:26" x14ac:dyDescent="0.2">
      <c r="A75" s="9"/>
      <c r="B75" s="393">
        <f t="shared" si="3"/>
        <v>0</v>
      </c>
      <c r="C75" s="393"/>
      <c r="D75" s="393"/>
      <c r="E75" s="393"/>
      <c r="F75" s="393"/>
      <c r="G75" s="393"/>
      <c r="H75" s="393"/>
      <c r="I75" s="393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393"/>
    </row>
    <row r="76" spans="1:26" x14ac:dyDescent="0.2">
      <c r="A76" s="9"/>
      <c r="B76" s="393">
        <f t="shared" si="3"/>
        <v>0</v>
      </c>
      <c r="C76" s="393"/>
      <c r="D76" s="393"/>
      <c r="E76" s="393"/>
      <c r="F76" s="393"/>
      <c r="G76" s="393"/>
      <c r="H76" s="393"/>
      <c r="I76" s="393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393"/>
    </row>
    <row r="77" spans="1:26" x14ac:dyDescent="0.2">
      <c r="A77" s="9"/>
      <c r="B77" s="393">
        <f t="shared" si="3"/>
        <v>0</v>
      </c>
      <c r="C77" s="392"/>
      <c r="D77" s="393"/>
      <c r="E77" s="393"/>
      <c r="F77" s="393"/>
      <c r="G77" s="393"/>
      <c r="H77" s="393"/>
      <c r="I77" s="393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393"/>
    </row>
    <row r="78" spans="1:26" x14ac:dyDescent="0.2">
      <c r="A78" s="406"/>
      <c r="B78" s="393">
        <f t="shared" si="3"/>
        <v>0</v>
      </c>
      <c r="C78" s="393"/>
      <c r="D78" s="393"/>
      <c r="E78" s="393"/>
      <c r="F78" s="393"/>
      <c r="G78" s="393"/>
      <c r="H78" s="393"/>
      <c r="I78" s="393"/>
      <c r="J78" s="393"/>
      <c r="K78" s="393"/>
      <c r="L78" s="393"/>
      <c r="M78" s="393"/>
      <c r="N78" s="393"/>
      <c r="O78" s="393"/>
      <c r="P78" s="393"/>
      <c r="Q78" s="393"/>
      <c r="R78" s="393"/>
      <c r="S78" s="393"/>
      <c r="T78" s="393"/>
      <c r="U78" s="393"/>
      <c r="V78" s="393"/>
      <c r="W78" s="393"/>
      <c r="X78" s="393"/>
      <c r="Y78" s="393"/>
      <c r="Z78" s="393"/>
    </row>
    <row r="79" spans="1:26" x14ac:dyDescent="0.2">
      <c r="A79" s="406"/>
      <c r="B79" s="393">
        <f t="shared" si="3"/>
        <v>0</v>
      </c>
      <c r="C79" s="393"/>
      <c r="D79" s="393"/>
      <c r="E79" s="393"/>
      <c r="F79" s="393"/>
      <c r="G79" s="393"/>
      <c r="H79" s="393"/>
      <c r="I79" s="393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  <c r="Y79" s="393"/>
      <c r="Z79" s="393"/>
    </row>
    <row r="80" spans="1:26" x14ac:dyDescent="0.2">
      <c r="A80" s="406"/>
      <c r="B80" s="393">
        <f t="shared" si="3"/>
        <v>0</v>
      </c>
      <c r="C80" s="393"/>
      <c r="D80" s="393"/>
      <c r="E80" s="393"/>
      <c r="F80" s="393"/>
      <c r="G80" s="393"/>
      <c r="H80" s="393"/>
      <c r="I80" s="393"/>
      <c r="J80" s="393"/>
      <c r="K80" s="393"/>
      <c r="L80" s="393"/>
      <c r="M80" s="393"/>
      <c r="N80" s="393"/>
      <c r="O80" s="393"/>
      <c r="P80" s="393"/>
      <c r="Q80" s="393"/>
      <c r="R80" s="393"/>
      <c r="S80" s="393"/>
      <c r="T80" s="393"/>
      <c r="U80" s="393"/>
      <c r="V80" s="393"/>
      <c r="W80" s="393"/>
      <c r="X80" s="393"/>
      <c r="Y80" s="393"/>
      <c r="Z80" s="393"/>
    </row>
    <row r="81" spans="1:26" x14ac:dyDescent="0.2">
      <c r="A81" s="406"/>
      <c r="B81" s="393">
        <f t="shared" si="3"/>
        <v>0</v>
      </c>
      <c r="C81" s="393"/>
      <c r="D81" s="393"/>
      <c r="E81" s="393"/>
      <c r="F81" s="393"/>
      <c r="G81" s="393"/>
      <c r="H81" s="393"/>
      <c r="I81" s="393"/>
      <c r="J81" s="393"/>
      <c r="K81" s="393"/>
      <c r="L81" s="393"/>
      <c r="M81" s="393"/>
      <c r="N81" s="393"/>
      <c r="O81" s="393"/>
      <c r="P81" s="393"/>
      <c r="Q81" s="393"/>
      <c r="R81" s="393"/>
      <c r="S81" s="393"/>
      <c r="T81" s="393"/>
      <c r="U81" s="393"/>
      <c r="V81" s="393"/>
      <c r="W81" s="393"/>
      <c r="X81" s="393"/>
      <c r="Y81" s="393"/>
      <c r="Z81" s="393"/>
    </row>
    <row r="82" spans="1:26" x14ac:dyDescent="0.2">
      <c r="A82" s="406"/>
      <c r="B82" s="393">
        <f t="shared" si="3"/>
        <v>0</v>
      </c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93"/>
      <c r="V82" s="393"/>
      <c r="W82" s="393"/>
      <c r="X82" s="393"/>
      <c r="Y82" s="393"/>
      <c r="Z82" s="393"/>
    </row>
    <row r="83" spans="1:26" x14ac:dyDescent="0.2">
      <c r="A83" s="406"/>
      <c r="B83" s="393">
        <f t="shared" si="3"/>
        <v>0</v>
      </c>
      <c r="C83" s="393"/>
      <c r="D83" s="393"/>
      <c r="E83" s="393"/>
      <c r="F83" s="393"/>
      <c r="G83" s="393"/>
      <c r="H83" s="393"/>
      <c r="I83" s="393"/>
      <c r="J83" s="393"/>
      <c r="K83" s="393"/>
      <c r="L83" s="393"/>
      <c r="M83" s="393"/>
      <c r="N83" s="393"/>
      <c r="O83" s="393"/>
      <c r="P83" s="393"/>
      <c r="Q83" s="393"/>
      <c r="R83" s="393"/>
      <c r="S83" s="393"/>
      <c r="T83" s="393"/>
      <c r="U83" s="393"/>
      <c r="V83" s="393"/>
      <c r="W83" s="393"/>
      <c r="X83" s="393"/>
      <c r="Y83" s="393"/>
      <c r="Z83" s="393"/>
    </row>
    <row r="84" spans="1:26" x14ac:dyDescent="0.2">
      <c r="A84" s="406"/>
      <c r="B84" s="393">
        <f t="shared" si="3"/>
        <v>0</v>
      </c>
      <c r="C84" s="393"/>
      <c r="D84" s="393"/>
      <c r="E84" s="393"/>
      <c r="F84" s="393"/>
      <c r="G84" s="393"/>
      <c r="H84" s="393"/>
      <c r="I84" s="393"/>
      <c r="J84" s="393"/>
      <c r="K84" s="393"/>
      <c r="L84" s="393"/>
      <c r="M84" s="393"/>
      <c r="N84" s="393"/>
      <c r="O84" s="393"/>
      <c r="P84" s="393"/>
      <c r="Q84" s="393"/>
      <c r="R84" s="393"/>
      <c r="S84" s="393"/>
      <c r="T84" s="393"/>
      <c r="U84" s="393"/>
      <c r="V84" s="393"/>
      <c r="W84" s="393"/>
      <c r="X84" s="393"/>
      <c r="Y84" s="393"/>
      <c r="Z84" s="393"/>
    </row>
    <row r="85" spans="1:26" x14ac:dyDescent="0.2">
      <c r="A85" s="406"/>
      <c r="B85" s="393">
        <f t="shared" si="3"/>
        <v>0</v>
      </c>
      <c r="C85" s="393"/>
      <c r="D85" s="393"/>
      <c r="E85" s="393"/>
      <c r="F85" s="393"/>
      <c r="G85" s="393"/>
      <c r="H85" s="393"/>
      <c r="I85" s="393"/>
      <c r="J85" s="393"/>
      <c r="K85" s="393"/>
      <c r="L85" s="393"/>
      <c r="M85" s="393"/>
      <c r="N85" s="393"/>
      <c r="O85" s="393"/>
      <c r="P85" s="393"/>
      <c r="Q85" s="393"/>
      <c r="R85" s="393"/>
      <c r="S85" s="393"/>
      <c r="T85" s="393"/>
      <c r="U85" s="393"/>
      <c r="V85" s="393"/>
      <c r="W85" s="393"/>
      <c r="X85" s="393"/>
      <c r="Y85" s="393"/>
      <c r="Z85" s="393"/>
    </row>
    <row r="86" spans="1:26" x14ac:dyDescent="0.2">
      <c r="A86" s="406"/>
      <c r="B86" s="393">
        <f t="shared" si="3"/>
        <v>0</v>
      </c>
      <c r="C86" s="393"/>
      <c r="D86" s="393"/>
      <c r="E86" s="393"/>
      <c r="F86" s="393"/>
      <c r="G86" s="393"/>
      <c r="H86" s="393"/>
      <c r="I86" s="393"/>
      <c r="J86" s="393"/>
      <c r="K86" s="393"/>
      <c r="L86" s="393"/>
      <c r="M86" s="393"/>
      <c r="N86" s="393"/>
      <c r="O86" s="393"/>
      <c r="P86" s="393"/>
      <c r="Q86" s="393"/>
      <c r="R86" s="393"/>
      <c r="S86" s="393"/>
      <c r="T86" s="393"/>
      <c r="U86" s="393"/>
      <c r="V86" s="393"/>
      <c r="W86" s="393"/>
      <c r="X86" s="393"/>
      <c r="Y86" s="393"/>
      <c r="Z86" s="393"/>
    </row>
    <row r="87" spans="1:26" x14ac:dyDescent="0.2">
      <c r="A87" s="406"/>
      <c r="B87" s="393">
        <f t="shared" si="3"/>
        <v>0</v>
      </c>
      <c r="C87" s="393"/>
      <c r="D87" s="393"/>
      <c r="E87" s="393"/>
      <c r="F87" s="393"/>
      <c r="G87" s="393"/>
      <c r="H87" s="393"/>
      <c r="I87" s="393"/>
      <c r="J87" s="393"/>
      <c r="K87" s="393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3"/>
    </row>
    <row r="88" spans="1:26" x14ac:dyDescent="0.2">
      <c r="A88" s="406"/>
      <c r="B88" s="393">
        <f t="shared" si="3"/>
        <v>0</v>
      </c>
      <c r="C88" s="393"/>
      <c r="D88" s="393"/>
      <c r="E88" s="393"/>
      <c r="F88" s="393"/>
      <c r="G88" s="393"/>
      <c r="H88" s="393"/>
      <c r="I88" s="393"/>
      <c r="J88" s="393"/>
      <c r="K88" s="393"/>
      <c r="L88" s="393"/>
      <c r="M88" s="393"/>
      <c r="N88" s="393"/>
      <c r="O88" s="393"/>
      <c r="P88" s="393"/>
      <c r="Q88" s="393"/>
      <c r="R88" s="393"/>
      <c r="S88" s="393"/>
      <c r="T88" s="393"/>
      <c r="U88" s="393"/>
      <c r="V88" s="393"/>
      <c r="W88" s="393"/>
      <c r="X88" s="393"/>
      <c r="Y88" s="393"/>
      <c r="Z88" s="393"/>
    </row>
    <row r="89" spans="1:26" x14ac:dyDescent="0.2">
      <c r="A89" s="406"/>
      <c r="B89" s="393">
        <f t="shared" si="3"/>
        <v>0</v>
      </c>
      <c r="C89" s="393"/>
      <c r="D89" s="393"/>
      <c r="E89" s="393"/>
      <c r="F89" s="393"/>
      <c r="G89" s="393"/>
      <c r="H89" s="393"/>
      <c r="I89" s="393"/>
      <c r="J89" s="393"/>
      <c r="K89" s="393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3"/>
    </row>
    <row r="90" spans="1:26" x14ac:dyDescent="0.2">
      <c r="A90" s="406"/>
      <c r="B90" s="393">
        <f t="shared" si="3"/>
        <v>0</v>
      </c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3"/>
    </row>
    <row r="91" spans="1:26" x14ac:dyDescent="0.2">
      <c r="A91" s="406"/>
      <c r="B91" s="393">
        <f t="shared" si="3"/>
        <v>0</v>
      </c>
      <c r="C91" s="393"/>
      <c r="D91" s="393"/>
      <c r="E91" s="393"/>
      <c r="F91" s="393"/>
      <c r="G91" s="393"/>
      <c r="H91" s="393"/>
      <c r="I91" s="393"/>
      <c r="J91" s="393"/>
      <c r="K91" s="393"/>
      <c r="L91" s="393"/>
      <c r="M91" s="393"/>
      <c r="N91" s="393"/>
      <c r="O91" s="393"/>
      <c r="P91" s="393"/>
      <c r="Q91" s="393"/>
      <c r="R91" s="393"/>
      <c r="S91" s="393"/>
      <c r="T91" s="393"/>
      <c r="U91" s="393"/>
      <c r="V91" s="393"/>
      <c r="W91" s="393"/>
      <c r="X91" s="393"/>
      <c r="Y91" s="393"/>
      <c r="Z91" s="393"/>
    </row>
    <row r="92" spans="1:26" x14ac:dyDescent="0.2">
      <c r="A92" s="406"/>
      <c r="B92" s="393">
        <f t="shared" si="3"/>
        <v>0</v>
      </c>
      <c r="C92" s="393"/>
      <c r="D92" s="393"/>
      <c r="E92" s="393"/>
      <c r="F92" s="393"/>
      <c r="G92" s="393"/>
      <c r="H92" s="393"/>
      <c r="I92" s="393"/>
      <c r="J92" s="393"/>
      <c r="K92" s="393"/>
      <c r="L92" s="393"/>
      <c r="M92" s="393"/>
      <c r="N92" s="393"/>
      <c r="O92" s="393"/>
      <c r="P92" s="393"/>
      <c r="Q92" s="393"/>
      <c r="R92" s="393"/>
      <c r="S92" s="393"/>
      <c r="T92" s="393"/>
      <c r="U92" s="393"/>
      <c r="V92" s="393"/>
      <c r="W92" s="393"/>
      <c r="X92" s="393"/>
      <c r="Y92" s="393"/>
      <c r="Z92" s="393"/>
    </row>
    <row r="93" spans="1:26" x14ac:dyDescent="0.2">
      <c r="A93" s="406"/>
      <c r="B93" s="393">
        <f t="shared" si="3"/>
        <v>0</v>
      </c>
      <c r="C93" s="393"/>
      <c r="D93" s="393"/>
      <c r="E93" s="393"/>
      <c r="F93" s="393"/>
      <c r="G93" s="393"/>
      <c r="H93" s="393"/>
      <c r="I93" s="393"/>
      <c r="J93" s="393"/>
      <c r="K93" s="393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3"/>
    </row>
    <row r="94" spans="1:26" x14ac:dyDescent="0.2">
      <c r="A94" s="406"/>
      <c r="B94" s="393">
        <f t="shared" si="3"/>
        <v>0</v>
      </c>
      <c r="C94" s="393"/>
      <c r="D94" s="393"/>
      <c r="E94" s="393"/>
      <c r="F94" s="393"/>
      <c r="G94" s="393"/>
      <c r="H94" s="393"/>
      <c r="I94" s="393"/>
      <c r="J94" s="393"/>
      <c r="K94" s="393"/>
      <c r="L94" s="393"/>
      <c r="M94" s="393"/>
      <c r="N94" s="393"/>
      <c r="O94" s="393"/>
      <c r="P94" s="393"/>
      <c r="Q94" s="393"/>
      <c r="R94" s="393"/>
      <c r="S94" s="393"/>
      <c r="T94" s="393"/>
      <c r="U94" s="393"/>
      <c r="V94" s="393"/>
      <c r="W94" s="393"/>
      <c r="X94" s="393"/>
      <c r="Y94" s="393"/>
      <c r="Z94" s="393"/>
    </row>
    <row r="95" spans="1:26" x14ac:dyDescent="0.2">
      <c r="A95" s="406"/>
      <c r="B95" s="393">
        <f t="shared" si="3"/>
        <v>0</v>
      </c>
      <c r="C95" s="393"/>
      <c r="D95" s="393"/>
      <c r="E95" s="393"/>
      <c r="F95" s="393"/>
      <c r="G95" s="393"/>
      <c r="H95" s="393"/>
      <c r="I95" s="393"/>
      <c r="J95" s="393"/>
      <c r="K95" s="393"/>
      <c r="L95" s="393"/>
      <c r="M95" s="393"/>
      <c r="N95" s="393"/>
      <c r="O95" s="393"/>
      <c r="P95" s="393"/>
      <c r="Q95" s="393"/>
      <c r="R95" s="393"/>
      <c r="S95" s="393"/>
      <c r="T95" s="393"/>
      <c r="U95" s="393"/>
      <c r="V95" s="393"/>
      <c r="W95" s="393"/>
      <c r="X95" s="393"/>
      <c r="Y95" s="393"/>
      <c r="Z95" s="393"/>
    </row>
    <row r="96" spans="1:26" x14ac:dyDescent="0.2">
      <c r="A96" s="406"/>
      <c r="B96" s="393">
        <f t="shared" si="3"/>
        <v>0</v>
      </c>
      <c r="C96" s="393"/>
      <c r="D96" s="393"/>
      <c r="E96" s="393"/>
      <c r="F96" s="393"/>
      <c r="G96" s="393"/>
      <c r="H96" s="393"/>
      <c r="I96" s="393"/>
      <c r="J96" s="393"/>
      <c r="K96" s="393"/>
      <c r="L96" s="393"/>
      <c r="M96" s="393"/>
      <c r="N96" s="393"/>
      <c r="O96" s="393"/>
      <c r="P96" s="393"/>
      <c r="Q96" s="393"/>
      <c r="R96" s="393"/>
      <c r="S96" s="393"/>
      <c r="T96" s="393"/>
      <c r="U96" s="393"/>
      <c r="V96" s="393"/>
      <c r="W96" s="393"/>
      <c r="X96" s="393"/>
      <c r="Y96" s="393"/>
      <c r="Z96" s="393"/>
    </row>
    <row r="97" spans="1:26" x14ac:dyDescent="0.2">
      <c r="A97" s="406"/>
      <c r="B97" s="393">
        <f t="shared" si="3"/>
        <v>0</v>
      </c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93"/>
      <c r="V97" s="393"/>
      <c r="W97" s="393"/>
      <c r="X97" s="393"/>
      <c r="Y97" s="393"/>
      <c r="Z97" s="393"/>
    </row>
    <row r="98" spans="1:26" x14ac:dyDescent="0.2">
      <c r="A98" s="406"/>
      <c r="B98" s="393">
        <f t="shared" si="3"/>
        <v>0</v>
      </c>
      <c r="C98" s="393"/>
      <c r="D98" s="393"/>
      <c r="E98" s="393"/>
      <c r="F98" s="393"/>
      <c r="G98" s="393"/>
      <c r="H98" s="393"/>
      <c r="I98" s="393"/>
      <c r="J98" s="393"/>
      <c r="K98" s="393"/>
      <c r="L98" s="393"/>
      <c r="M98" s="393"/>
      <c r="N98" s="393"/>
      <c r="O98" s="393"/>
      <c r="P98" s="393"/>
      <c r="Q98" s="393"/>
      <c r="R98" s="393"/>
      <c r="S98" s="393"/>
      <c r="T98" s="393"/>
      <c r="U98" s="393"/>
      <c r="V98" s="393"/>
      <c r="W98" s="393"/>
      <c r="X98" s="393"/>
      <c r="Y98" s="393"/>
      <c r="Z98" s="393"/>
    </row>
    <row r="99" spans="1:26" x14ac:dyDescent="0.2">
      <c r="A99" s="406"/>
      <c r="B99" s="393">
        <f t="shared" si="3"/>
        <v>0</v>
      </c>
      <c r="C99" s="393"/>
      <c r="D99" s="393"/>
      <c r="E99" s="393"/>
      <c r="F99" s="393"/>
      <c r="G99" s="393"/>
      <c r="H99" s="393"/>
      <c r="I99" s="393"/>
      <c r="J99" s="393"/>
      <c r="K99" s="393"/>
      <c r="L99" s="393"/>
      <c r="M99" s="393"/>
      <c r="N99" s="393"/>
      <c r="O99" s="393"/>
      <c r="P99" s="393"/>
      <c r="Q99" s="393"/>
      <c r="R99" s="393"/>
      <c r="S99" s="393"/>
      <c r="T99" s="393"/>
      <c r="U99" s="393"/>
      <c r="V99" s="393"/>
      <c r="W99" s="393"/>
      <c r="X99" s="393"/>
      <c r="Y99" s="393"/>
      <c r="Z99" s="393"/>
    </row>
    <row r="100" spans="1:26" x14ac:dyDescent="0.2">
      <c r="A100" s="406"/>
      <c r="B100" s="393">
        <f t="shared" si="3"/>
        <v>0</v>
      </c>
      <c r="C100" s="393"/>
      <c r="D100" s="393"/>
      <c r="E100" s="393"/>
      <c r="F100" s="393"/>
      <c r="G100" s="393"/>
      <c r="H100" s="393"/>
      <c r="I100" s="393"/>
      <c r="J100" s="393"/>
      <c r="K100" s="393"/>
      <c r="L100" s="393"/>
      <c r="M100" s="393"/>
      <c r="N100" s="393"/>
      <c r="O100" s="393"/>
      <c r="P100" s="393"/>
      <c r="Q100" s="393"/>
      <c r="R100" s="393"/>
      <c r="S100" s="393"/>
      <c r="T100" s="393"/>
      <c r="U100" s="393"/>
      <c r="V100" s="393"/>
      <c r="W100" s="393"/>
      <c r="X100" s="393"/>
      <c r="Y100" s="393"/>
      <c r="Z100" s="393"/>
    </row>
    <row r="101" spans="1:26" x14ac:dyDescent="0.2">
      <c r="A101" t="s">
        <v>435</v>
      </c>
      <c r="B101" s="387">
        <f t="shared" si="3"/>
        <v>0</v>
      </c>
      <c r="C101" s="301"/>
      <c r="D101" s="301"/>
      <c r="E101" s="301"/>
      <c r="F101" s="301"/>
      <c r="G101" s="301"/>
      <c r="H101" s="301"/>
      <c r="I101" s="301"/>
      <c r="J101" s="301"/>
      <c r="K101" s="301"/>
      <c r="L101" s="301"/>
      <c r="M101" s="301"/>
      <c r="N101" s="301"/>
      <c r="O101" s="301"/>
      <c r="P101" s="301"/>
      <c r="Q101" s="301"/>
      <c r="R101" s="301"/>
      <c r="S101" s="301"/>
      <c r="T101" s="301"/>
      <c r="U101" s="301"/>
      <c r="V101" s="301"/>
      <c r="W101" s="301"/>
      <c r="X101" s="301"/>
      <c r="Y101" s="301"/>
      <c r="Z101" s="301"/>
    </row>
    <row r="102" spans="1:26" x14ac:dyDescent="0.2">
      <c r="A102" t="s">
        <v>435</v>
      </c>
      <c r="B102" s="387">
        <f t="shared" si="3"/>
        <v>-216</v>
      </c>
      <c r="C102" s="301">
        <v>-9</v>
      </c>
      <c r="D102" s="301">
        <v>-9</v>
      </c>
      <c r="E102" s="301">
        <v>-9</v>
      </c>
      <c r="F102" s="301">
        <v>-9</v>
      </c>
      <c r="G102" s="301">
        <v>-9</v>
      </c>
      <c r="H102" s="301">
        <v>-9</v>
      </c>
      <c r="I102" s="301">
        <v>-9</v>
      </c>
      <c r="J102" s="301">
        <v>-9</v>
      </c>
      <c r="K102" s="301">
        <v>-9</v>
      </c>
      <c r="L102" s="301">
        <v>-9</v>
      </c>
      <c r="M102" s="301">
        <v>-9</v>
      </c>
      <c r="N102" s="301">
        <v>-9</v>
      </c>
      <c r="O102" s="301">
        <v>-9</v>
      </c>
      <c r="P102" s="301">
        <v>-9</v>
      </c>
      <c r="Q102" s="301">
        <v>-9</v>
      </c>
      <c r="R102" s="301">
        <v>-9</v>
      </c>
      <c r="S102" s="301">
        <v>-9</v>
      </c>
      <c r="T102" s="301">
        <v>-9</v>
      </c>
      <c r="U102" s="301">
        <v>-9</v>
      </c>
      <c r="V102" s="301">
        <v>-9</v>
      </c>
      <c r="W102" s="301">
        <v>-9</v>
      </c>
      <c r="X102" s="301">
        <v>-9</v>
      </c>
      <c r="Y102" s="301">
        <v>-9</v>
      </c>
      <c r="Z102" s="301">
        <v>-9</v>
      </c>
    </row>
    <row r="103" spans="1:26" x14ac:dyDescent="0.2">
      <c r="A103" t="s">
        <v>436</v>
      </c>
      <c r="B103" s="387">
        <f t="shared" si="3"/>
        <v>0</v>
      </c>
      <c r="C103" s="301">
        <v>0</v>
      </c>
      <c r="D103" s="301">
        <v>0</v>
      </c>
      <c r="E103" s="301">
        <v>0</v>
      </c>
      <c r="F103" s="301">
        <v>0</v>
      </c>
      <c r="G103" s="301">
        <v>0</v>
      </c>
      <c r="H103" s="301">
        <v>0</v>
      </c>
      <c r="I103" s="301"/>
      <c r="J103" s="301"/>
      <c r="K103" s="301"/>
      <c r="L103" s="301"/>
      <c r="M103" s="301"/>
      <c r="N103" s="301"/>
      <c r="O103" s="301"/>
      <c r="P103" s="301"/>
      <c r="Q103" s="301"/>
      <c r="R103" s="301"/>
      <c r="S103" s="301"/>
      <c r="T103" s="301"/>
      <c r="U103" s="301"/>
      <c r="V103" s="301"/>
      <c r="W103" s="301"/>
      <c r="X103" s="301"/>
      <c r="Y103" s="301">
        <v>0</v>
      </c>
      <c r="Z103" s="301">
        <v>0</v>
      </c>
    </row>
    <row r="104" spans="1:26" x14ac:dyDescent="0.2">
      <c r="A104" t="s">
        <v>436</v>
      </c>
      <c r="B104" s="387">
        <f t="shared" si="3"/>
        <v>0</v>
      </c>
      <c r="C104" s="301">
        <v>0</v>
      </c>
      <c r="D104" s="301">
        <v>0</v>
      </c>
      <c r="E104" s="301">
        <v>0</v>
      </c>
      <c r="F104" s="301">
        <v>0</v>
      </c>
      <c r="G104" s="301">
        <v>0</v>
      </c>
      <c r="H104" s="301">
        <v>0</v>
      </c>
      <c r="I104" s="301">
        <v>0</v>
      </c>
      <c r="J104" s="301">
        <v>0</v>
      </c>
      <c r="K104" s="301">
        <v>0</v>
      </c>
      <c r="L104" s="301">
        <v>0</v>
      </c>
      <c r="M104" s="301">
        <v>0</v>
      </c>
      <c r="N104" s="301">
        <v>0</v>
      </c>
      <c r="O104" s="301">
        <v>0</v>
      </c>
      <c r="P104" s="301">
        <v>0</v>
      </c>
      <c r="Q104" s="301">
        <v>0</v>
      </c>
      <c r="R104" s="301">
        <v>0</v>
      </c>
      <c r="S104" s="301">
        <v>0</v>
      </c>
      <c r="T104" s="301">
        <v>0</v>
      </c>
      <c r="U104" s="301">
        <v>0</v>
      </c>
      <c r="V104" s="301">
        <v>0</v>
      </c>
      <c r="W104" s="301">
        <v>0</v>
      </c>
      <c r="X104" s="301">
        <v>0</v>
      </c>
      <c r="Y104" s="301">
        <v>0</v>
      </c>
      <c r="Z104" s="301">
        <v>0</v>
      </c>
    </row>
    <row r="105" spans="1:26" x14ac:dyDescent="0.2">
      <c r="A105" t="s">
        <v>436</v>
      </c>
      <c r="B105" s="387">
        <f>SUM(C105:Z105)</f>
        <v>0</v>
      </c>
      <c r="C105" s="301">
        <v>0</v>
      </c>
      <c r="D105" s="301">
        <v>0</v>
      </c>
      <c r="E105" s="301">
        <v>0</v>
      </c>
      <c r="F105" s="301">
        <v>0</v>
      </c>
      <c r="G105" s="301">
        <v>0</v>
      </c>
      <c r="H105" s="301">
        <v>0</v>
      </c>
      <c r="I105" s="301">
        <v>0</v>
      </c>
      <c r="J105" s="301">
        <v>0</v>
      </c>
      <c r="K105" s="301">
        <v>0</v>
      </c>
      <c r="L105" s="301">
        <v>0</v>
      </c>
      <c r="M105" s="301">
        <v>0</v>
      </c>
      <c r="N105" s="301">
        <v>0</v>
      </c>
      <c r="O105" s="301">
        <v>0</v>
      </c>
      <c r="P105" s="301">
        <v>0</v>
      </c>
      <c r="Q105" s="301">
        <v>0</v>
      </c>
      <c r="R105" s="301">
        <v>0</v>
      </c>
      <c r="S105" s="301">
        <v>0</v>
      </c>
      <c r="T105" s="301">
        <v>0</v>
      </c>
      <c r="U105" s="301">
        <v>0</v>
      </c>
      <c r="V105" s="301">
        <v>0</v>
      </c>
      <c r="W105" s="301">
        <v>0</v>
      </c>
      <c r="X105" s="301">
        <v>0</v>
      </c>
      <c r="Y105" s="301">
        <v>0</v>
      </c>
      <c r="Z105" s="301">
        <v>0</v>
      </c>
    </row>
    <row r="106" spans="1:26" x14ac:dyDescent="0.2">
      <c r="A106" t="s">
        <v>436</v>
      </c>
      <c r="B106" s="387">
        <f>SUM(C106:Z106)</f>
        <v>0</v>
      </c>
      <c r="C106" s="301">
        <v>0</v>
      </c>
      <c r="D106" s="301">
        <v>0</v>
      </c>
      <c r="E106" s="301">
        <v>0</v>
      </c>
      <c r="F106" s="301">
        <v>0</v>
      </c>
      <c r="G106" s="301">
        <v>0</v>
      </c>
      <c r="H106" s="301">
        <v>0</v>
      </c>
      <c r="I106" s="301">
        <v>0</v>
      </c>
      <c r="J106" s="301">
        <v>0</v>
      </c>
      <c r="K106" s="301">
        <v>0</v>
      </c>
      <c r="L106" s="301">
        <v>0</v>
      </c>
      <c r="M106" s="301">
        <v>0</v>
      </c>
      <c r="N106" s="301">
        <v>0</v>
      </c>
      <c r="O106" s="301">
        <v>0</v>
      </c>
      <c r="P106" s="301">
        <v>0</v>
      </c>
      <c r="Q106" s="301">
        <v>0</v>
      </c>
      <c r="R106" s="301">
        <v>0</v>
      </c>
      <c r="S106" s="301">
        <v>0</v>
      </c>
      <c r="T106" s="301">
        <v>0</v>
      </c>
      <c r="U106" s="301">
        <v>0</v>
      </c>
      <c r="V106" s="301">
        <v>0</v>
      </c>
      <c r="W106" s="301">
        <v>0</v>
      </c>
      <c r="X106" s="301">
        <v>0</v>
      </c>
      <c r="Y106" s="301">
        <v>0</v>
      </c>
      <c r="Z106" s="301">
        <v>0</v>
      </c>
    </row>
    <row r="107" spans="1:26" x14ac:dyDescent="0.2">
      <c r="A107" t="s">
        <v>436</v>
      </c>
      <c r="B107" s="387">
        <f>SUM(C107:Z107)</f>
        <v>0</v>
      </c>
      <c r="C107" s="301">
        <v>0</v>
      </c>
      <c r="D107" s="301">
        <v>0</v>
      </c>
      <c r="E107" s="301">
        <v>0</v>
      </c>
      <c r="F107" s="301">
        <v>0</v>
      </c>
      <c r="G107" s="301">
        <v>0</v>
      </c>
      <c r="H107" s="301">
        <v>0</v>
      </c>
      <c r="I107" s="301">
        <v>0</v>
      </c>
      <c r="J107" s="301">
        <v>0</v>
      </c>
      <c r="K107" s="301">
        <v>0</v>
      </c>
      <c r="L107" s="301">
        <v>0</v>
      </c>
      <c r="M107" s="301">
        <v>0</v>
      </c>
      <c r="N107" s="301">
        <v>0</v>
      </c>
      <c r="O107" s="301">
        <v>0</v>
      </c>
      <c r="P107" s="301">
        <v>0</v>
      </c>
      <c r="Q107" s="301">
        <v>0</v>
      </c>
      <c r="R107" s="301">
        <v>0</v>
      </c>
      <c r="S107" s="301">
        <v>0</v>
      </c>
      <c r="T107" s="301">
        <v>0</v>
      </c>
      <c r="U107" s="301">
        <v>0</v>
      </c>
      <c r="V107" s="301">
        <v>0</v>
      </c>
      <c r="W107" s="301">
        <v>0</v>
      </c>
      <c r="X107" s="301">
        <v>0</v>
      </c>
      <c r="Y107" s="301">
        <v>0</v>
      </c>
      <c r="Z107" s="301">
        <v>0</v>
      </c>
    </row>
    <row r="108" spans="1:26" x14ac:dyDescent="0.2">
      <c r="A108" t="s">
        <v>436</v>
      </c>
      <c r="B108" s="387">
        <f>SUM(C108:Z108)</f>
        <v>0</v>
      </c>
      <c r="C108" s="301">
        <v>0</v>
      </c>
      <c r="D108" s="301">
        <v>0</v>
      </c>
      <c r="E108" s="301">
        <v>0</v>
      </c>
      <c r="F108" s="301">
        <v>0</v>
      </c>
      <c r="G108" s="301">
        <v>0</v>
      </c>
      <c r="H108" s="301">
        <v>0</v>
      </c>
      <c r="I108" s="301">
        <v>0</v>
      </c>
      <c r="J108" s="301">
        <v>0</v>
      </c>
      <c r="K108" s="301">
        <v>0</v>
      </c>
      <c r="L108" s="301">
        <v>0</v>
      </c>
      <c r="M108" s="301">
        <v>0</v>
      </c>
      <c r="N108" s="301">
        <v>0</v>
      </c>
      <c r="O108" s="301">
        <v>0</v>
      </c>
      <c r="P108" s="301">
        <v>0</v>
      </c>
      <c r="Q108" s="301">
        <v>0</v>
      </c>
      <c r="R108" s="301">
        <v>0</v>
      </c>
      <c r="S108" s="301">
        <v>0</v>
      </c>
      <c r="T108" s="301">
        <v>0</v>
      </c>
      <c r="U108" s="301">
        <v>0</v>
      </c>
      <c r="V108" s="301">
        <v>0</v>
      </c>
      <c r="W108" s="301">
        <v>0</v>
      </c>
      <c r="X108" s="301">
        <v>0</v>
      </c>
      <c r="Y108" s="301">
        <v>0</v>
      </c>
      <c r="Z108" s="301">
        <v>0</v>
      </c>
    </row>
    <row r="109" spans="1:26" x14ac:dyDescent="0.2">
      <c r="B109" s="387"/>
      <c r="C109" s="387"/>
      <c r="D109" s="387"/>
      <c r="E109" s="387"/>
      <c r="F109" s="387"/>
      <c r="G109" s="387"/>
      <c r="H109" s="387"/>
      <c r="I109" s="387"/>
      <c r="J109" s="387"/>
      <c r="K109" s="387"/>
      <c r="L109" s="387"/>
      <c r="M109" s="387"/>
      <c r="N109" s="387"/>
      <c r="O109" s="387"/>
      <c r="P109" s="387"/>
      <c r="Q109" s="387"/>
      <c r="R109" s="387"/>
      <c r="S109" s="387"/>
      <c r="T109" s="387"/>
      <c r="U109" s="387"/>
      <c r="V109" s="387"/>
      <c r="W109" s="387"/>
      <c r="X109" s="387"/>
      <c r="Y109" s="387"/>
      <c r="Z109" s="387"/>
    </row>
    <row r="110" spans="1:26" x14ac:dyDescent="0.2">
      <c r="A110" s="1" t="s">
        <v>437</v>
      </c>
      <c r="B110" s="396">
        <f>SUM(B4:B88)</f>
        <v>1013.1400000000003</v>
      </c>
      <c r="C110" s="396">
        <f t="shared" ref="C110:Z110" si="4">SUM(C4:C109)</f>
        <v>17.909999999999968</v>
      </c>
      <c r="D110" s="396">
        <f t="shared" si="4"/>
        <v>5.9300000000000068</v>
      </c>
      <c r="E110" s="396">
        <f t="shared" si="4"/>
        <v>-5.129999999999967</v>
      </c>
      <c r="F110" s="396">
        <f t="shared" si="4"/>
        <v>-4.5699999999999932</v>
      </c>
      <c r="G110" s="396">
        <f t="shared" si="4"/>
        <v>14.530000000000001</v>
      </c>
      <c r="H110" s="396">
        <f t="shared" si="4"/>
        <v>56.680000000000007</v>
      </c>
      <c r="I110" s="396">
        <f t="shared" si="4"/>
        <v>-52</v>
      </c>
      <c r="J110" s="396">
        <f t="shared" si="4"/>
        <v>-11.319999999999993</v>
      </c>
      <c r="K110" s="396">
        <f t="shared" si="4"/>
        <v>22.809999999999945</v>
      </c>
      <c r="L110" s="396">
        <f t="shared" si="4"/>
        <v>55.319999999999993</v>
      </c>
      <c r="M110" s="396">
        <f t="shared" si="4"/>
        <v>70.75</v>
      </c>
      <c r="N110" s="396">
        <f t="shared" si="4"/>
        <v>77.80000000000004</v>
      </c>
      <c r="O110" s="396">
        <f t="shared" si="4"/>
        <v>95.210000000000036</v>
      </c>
      <c r="P110" s="396">
        <f t="shared" si="4"/>
        <v>101.81999999999996</v>
      </c>
      <c r="Q110" s="396">
        <f t="shared" si="4"/>
        <v>93.619999999999948</v>
      </c>
      <c r="R110" s="396">
        <f t="shared" si="4"/>
        <v>81.59000000000006</v>
      </c>
      <c r="S110" s="396">
        <f t="shared" si="4"/>
        <v>66.95999999999998</v>
      </c>
      <c r="T110" s="396">
        <f t="shared" si="4"/>
        <v>45.010000000000048</v>
      </c>
      <c r="U110" s="396">
        <f t="shared" si="4"/>
        <v>21.75</v>
      </c>
      <c r="V110" s="396">
        <f t="shared" si="4"/>
        <v>-11.099999999999966</v>
      </c>
      <c r="W110" s="396">
        <f t="shared" si="4"/>
        <v>-20.260000000000048</v>
      </c>
      <c r="X110" s="396">
        <f t="shared" si="4"/>
        <v>-48.169999999999959</v>
      </c>
      <c r="Y110" s="396">
        <f t="shared" si="4"/>
        <v>77.410000000000025</v>
      </c>
      <c r="Z110" s="396">
        <f t="shared" si="4"/>
        <v>44.590000000000032</v>
      </c>
    </row>
    <row r="112" spans="1:26" x14ac:dyDescent="0.2">
      <c r="B112" s="1"/>
    </row>
    <row r="113" spans="3:26" x14ac:dyDescent="0.2">
      <c r="C113" s="408">
        <v>1</v>
      </c>
      <c r="D113" s="408">
        <v>2</v>
      </c>
      <c r="E113" s="408">
        <v>3</v>
      </c>
      <c r="F113" s="408">
        <v>4</v>
      </c>
      <c r="G113" s="408">
        <v>5</v>
      </c>
      <c r="H113" s="408">
        <v>6</v>
      </c>
      <c r="I113" s="408">
        <v>7</v>
      </c>
      <c r="J113" s="408">
        <v>8</v>
      </c>
      <c r="K113" s="408">
        <v>9</v>
      </c>
      <c r="L113" s="408">
        <v>10</v>
      </c>
      <c r="M113" s="408">
        <v>11</v>
      </c>
      <c r="N113" s="408">
        <v>12</v>
      </c>
      <c r="O113" s="408">
        <v>13</v>
      </c>
      <c r="P113" s="408">
        <v>14</v>
      </c>
      <c r="Q113" s="408">
        <v>15</v>
      </c>
      <c r="R113" s="408">
        <v>16</v>
      </c>
      <c r="S113" s="408">
        <v>17</v>
      </c>
      <c r="T113" s="408">
        <v>18</v>
      </c>
      <c r="U113" s="408">
        <v>19</v>
      </c>
      <c r="V113" s="408">
        <v>20</v>
      </c>
      <c r="W113" s="408">
        <v>21</v>
      </c>
      <c r="X113" s="408">
        <v>22</v>
      </c>
      <c r="Y113" s="408">
        <v>23</v>
      </c>
      <c r="Z113" s="408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F207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13.5" customHeight="1" x14ac:dyDescent="0.2">
      <c r="A1" s="397" t="s">
        <v>379</v>
      </c>
      <c r="B1" s="397" t="s">
        <v>380</v>
      </c>
      <c r="C1" s="397" t="s">
        <v>381</v>
      </c>
      <c r="D1" s="397" t="s">
        <v>382</v>
      </c>
      <c r="E1" s="386" t="s">
        <v>350</v>
      </c>
      <c r="F1" s="397" t="s">
        <v>383</v>
      </c>
      <c r="G1" s="397" t="s">
        <v>384</v>
      </c>
      <c r="H1" s="397" t="s">
        <v>385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x14ac:dyDescent="0.2">
      <c r="A2" s="398"/>
      <c r="B2" s="399"/>
      <c r="C2" s="399"/>
      <c r="D2" s="399"/>
    </row>
    <row r="3" spans="1:32" x14ac:dyDescent="0.2">
      <c r="A3" s="398"/>
      <c r="B3" s="399"/>
      <c r="C3" s="399"/>
      <c r="D3" s="399"/>
    </row>
    <row r="4" spans="1:32" x14ac:dyDescent="0.2">
      <c r="A4" s="398"/>
      <c r="B4" s="399"/>
      <c r="C4" s="399"/>
      <c r="D4" s="399"/>
    </row>
    <row r="5" spans="1:32" x14ac:dyDescent="0.2">
      <c r="A5" s="398"/>
      <c r="B5" s="399"/>
      <c r="C5" s="399"/>
      <c r="D5" s="399"/>
    </row>
    <row r="6" spans="1:32" x14ac:dyDescent="0.2">
      <c r="A6" s="398"/>
      <c r="B6" s="399"/>
      <c r="C6" s="399"/>
      <c r="D6" s="399"/>
    </row>
    <row r="7" spans="1:32" x14ac:dyDescent="0.2">
      <c r="A7" s="398"/>
      <c r="B7" s="399"/>
      <c r="C7" s="399"/>
      <c r="D7" s="399"/>
    </row>
    <row r="8" spans="1:32" x14ac:dyDescent="0.2">
      <c r="A8" s="398"/>
      <c r="B8" s="399"/>
      <c r="C8" s="399"/>
      <c r="D8" s="399"/>
    </row>
    <row r="9" spans="1:32" x14ac:dyDescent="0.2">
      <c r="A9" s="398"/>
      <c r="B9" s="399"/>
      <c r="C9" s="399"/>
      <c r="D9" s="399"/>
    </row>
    <row r="10" spans="1:32" x14ac:dyDescent="0.2">
      <c r="A10" s="398"/>
      <c r="B10" s="399"/>
      <c r="C10" s="399"/>
      <c r="D10" s="399"/>
    </row>
    <row r="11" spans="1:32" x14ac:dyDescent="0.2">
      <c r="A11" s="398"/>
      <c r="B11" s="399"/>
      <c r="C11" s="399"/>
      <c r="D11" s="399"/>
    </row>
    <row r="12" spans="1:32" x14ac:dyDescent="0.2">
      <c r="A12" s="398"/>
      <c r="B12" s="399"/>
      <c r="C12" s="399"/>
      <c r="D12" s="399"/>
    </row>
    <row r="13" spans="1:32" x14ac:dyDescent="0.2">
      <c r="A13" s="398"/>
      <c r="B13" s="399"/>
      <c r="C13" s="399"/>
      <c r="D13" s="399"/>
    </row>
    <row r="14" spans="1:32" x14ac:dyDescent="0.2">
      <c r="A14" s="398"/>
      <c r="B14" s="399"/>
      <c r="C14" s="399"/>
      <c r="D14" s="399"/>
    </row>
    <row r="15" spans="1:32" x14ac:dyDescent="0.2">
      <c r="A15" s="398"/>
      <c r="B15" s="399"/>
      <c r="C15" s="399"/>
      <c r="D15" s="399"/>
    </row>
    <row r="16" spans="1:32" x14ac:dyDescent="0.2">
      <c r="A16" s="398"/>
      <c r="B16" s="399"/>
      <c r="C16" s="399"/>
      <c r="D16" s="399"/>
    </row>
    <row r="17" spans="1:4" x14ac:dyDescent="0.2">
      <c r="A17" s="398"/>
      <c r="B17" s="399"/>
      <c r="C17" s="399"/>
      <c r="D17" s="399"/>
    </row>
    <row r="18" spans="1:4" x14ac:dyDescent="0.2">
      <c r="A18" s="398"/>
      <c r="B18" s="399"/>
      <c r="C18" s="399"/>
      <c r="D18" s="399"/>
    </row>
    <row r="19" spans="1:4" x14ac:dyDescent="0.2">
      <c r="A19" s="398"/>
      <c r="B19" s="399"/>
      <c r="C19" s="399"/>
      <c r="D19" s="399"/>
    </row>
    <row r="20" spans="1:4" x14ac:dyDescent="0.2">
      <c r="A20" s="398"/>
      <c r="B20" s="399"/>
      <c r="C20" s="399"/>
      <c r="D20" s="399"/>
    </row>
    <row r="21" spans="1:4" x14ac:dyDescent="0.2">
      <c r="A21" s="398"/>
      <c r="B21" s="399"/>
      <c r="C21" s="399"/>
      <c r="D21" s="399"/>
    </row>
    <row r="22" spans="1:4" x14ac:dyDescent="0.2">
      <c r="A22" s="398"/>
      <c r="B22" s="399"/>
      <c r="C22" s="399"/>
      <c r="D22" s="399"/>
    </row>
    <row r="23" spans="1:4" x14ac:dyDescent="0.2">
      <c r="A23" s="398"/>
      <c r="B23" s="399"/>
      <c r="C23" s="399"/>
      <c r="D23" s="399"/>
    </row>
    <row r="24" spans="1:4" x14ac:dyDescent="0.2">
      <c r="A24" s="398"/>
      <c r="B24" s="399"/>
      <c r="C24" s="399"/>
      <c r="D24" s="399"/>
    </row>
    <row r="25" spans="1:4" x14ac:dyDescent="0.2">
      <c r="A25" s="398"/>
      <c r="B25" s="399"/>
      <c r="C25" s="399"/>
      <c r="D25" s="399"/>
    </row>
    <row r="26" spans="1:4" x14ac:dyDescent="0.2">
      <c r="A26" s="398"/>
      <c r="B26" s="399"/>
      <c r="C26" s="399"/>
      <c r="D26" s="399"/>
    </row>
    <row r="27" spans="1:4" x14ac:dyDescent="0.2">
      <c r="A27" s="398"/>
      <c r="B27" s="399"/>
      <c r="C27" s="399"/>
      <c r="D27" s="399"/>
    </row>
    <row r="28" spans="1:4" x14ac:dyDescent="0.2">
      <c r="A28" s="398"/>
      <c r="B28" s="399"/>
      <c r="C28" s="399"/>
      <c r="D28" s="399"/>
    </row>
    <row r="29" spans="1:4" x14ac:dyDescent="0.2">
      <c r="A29" s="398"/>
      <c r="B29" s="399"/>
      <c r="C29" s="399"/>
      <c r="D29" s="399"/>
    </row>
    <row r="30" spans="1:4" x14ac:dyDescent="0.2">
      <c r="A30" s="398"/>
      <c r="B30" s="399"/>
      <c r="C30" s="399"/>
      <c r="D30" s="399"/>
    </row>
    <row r="31" spans="1:4" x14ac:dyDescent="0.2">
      <c r="A31" s="398"/>
      <c r="B31" s="399"/>
      <c r="C31" s="399"/>
      <c r="D31" s="399"/>
    </row>
    <row r="32" spans="1:4" x14ac:dyDescent="0.2">
      <c r="A32" s="398"/>
      <c r="B32" s="399"/>
      <c r="C32" s="399"/>
      <c r="D32" s="399"/>
    </row>
    <row r="33" spans="1:4" x14ac:dyDescent="0.2">
      <c r="A33" s="398"/>
      <c r="B33" s="399"/>
      <c r="C33" s="399"/>
      <c r="D33" s="399"/>
    </row>
    <row r="34" spans="1:4" x14ac:dyDescent="0.2">
      <c r="A34" s="398"/>
      <c r="B34" s="399"/>
      <c r="C34" s="399"/>
      <c r="D34" s="399"/>
    </row>
    <row r="35" spans="1:4" x14ac:dyDescent="0.2">
      <c r="A35" s="398"/>
      <c r="B35" s="399"/>
      <c r="C35" s="399"/>
      <c r="D35" s="399"/>
    </row>
    <row r="36" spans="1:4" x14ac:dyDescent="0.2">
      <c r="A36" s="398"/>
      <c r="B36" s="399"/>
      <c r="C36" s="399"/>
      <c r="D36" s="399"/>
    </row>
    <row r="37" spans="1:4" x14ac:dyDescent="0.2">
      <c r="A37" s="398"/>
      <c r="B37" s="399"/>
      <c r="C37" s="399"/>
      <c r="D37" s="399"/>
    </row>
    <row r="38" spans="1:4" x14ac:dyDescent="0.2">
      <c r="A38" s="398"/>
      <c r="B38" s="399"/>
      <c r="C38" s="399"/>
      <c r="D38" s="399"/>
    </row>
    <row r="39" spans="1:4" x14ac:dyDescent="0.2">
      <c r="A39" s="398"/>
      <c r="B39" s="399"/>
      <c r="C39" s="399"/>
      <c r="D39" s="399"/>
    </row>
    <row r="40" spans="1:4" x14ac:dyDescent="0.2">
      <c r="A40" s="398"/>
      <c r="B40" s="399"/>
      <c r="C40" s="399"/>
      <c r="D40" s="399"/>
    </row>
    <row r="41" spans="1:4" x14ac:dyDescent="0.2">
      <c r="A41" s="398"/>
      <c r="B41" s="399"/>
      <c r="C41" s="399"/>
      <c r="D41" s="399"/>
    </row>
    <row r="42" spans="1:4" x14ac:dyDescent="0.2">
      <c r="A42" s="398"/>
      <c r="B42" s="399"/>
      <c r="C42" s="399"/>
      <c r="D42" s="399"/>
    </row>
    <row r="43" spans="1:4" x14ac:dyDescent="0.2">
      <c r="A43" s="398"/>
      <c r="B43" s="399"/>
      <c r="C43" s="399"/>
      <c r="D43" s="399"/>
    </row>
    <row r="44" spans="1:4" x14ac:dyDescent="0.2">
      <c r="A44" s="398"/>
      <c r="B44" s="399"/>
      <c r="C44" s="399"/>
      <c r="D44" s="399"/>
    </row>
    <row r="45" spans="1:4" x14ac:dyDescent="0.2">
      <c r="A45" s="398"/>
      <c r="B45" s="399"/>
      <c r="C45" s="399"/>
      <c r="D45" s="399"/>
    </row>
    <row r="46" spans="1:4" x14ac:dyDescent="0.2">
      <c r="A46" s="398"/>
      <c r="B46" s="399"/>
      <c r="C46" s="399"/>
      <c r="D46" s="399"/>
    </row>
    <row r="47" spans="1:4" x14ac:dyDescent="0.2">
      <c r="A47" s="398"/>
      <c r="B47" s="399"/>
      <c r="C47" s="399"/>
      <c r="D47" s="399"/>
    </row>
    <row r="48" spans="1:4" x14ac:dyDescent="0.2">
      <c r="A48" s="398"/>
      <c r="B48" s="399"/>
      <c r="C48" s="399"/>
      <c r="D48" s="399"/>
    </row>
    <row r="49" spans="1:4" x14ac:dyDescent="0.2">
      <c r="A49" s="398"/>
      <c r="B49" s="399"/>
      <c r="C49" s="399"/>
      <c r="D49" s="399"/>
    </row>
    <row r="50" spans="1:4" x14ac:dyDescent="0.2">
      <c r="A50" s="398"/>
      <c r="B50" s="399"/>
      <c r="C50" s="399"/>
      <c r="D50" s="399"/>
    </row>
    <row r="51" spans="1:4" x14ac:dyDescent="0.2">
      <c r="A51" s="398"/>
      <c r="B51" s="399"/>
      <c r="C51" s="399"/>
      <c r="D51" s="399"/>
    </row>
    <row r="52" spans="1:4" x14ac:dyDescent="0.2">
      <c r="A52" s="398"/>
      <c r="B52" s="399"/>
      <c r="C52" s="399"/>
      <c r="D52" s="399"/>
    </row>
    <row r="53" spans="1:4" x14ac:dyDescent="0.2">
      <c r="A53" s="398"/>
      <c r="B53" s="399"/>
      <c r="C53" s="399"/>
      <c r="D53" s="399"/>
    </row>
    <row r="54" spans="1:4" x14ac:dyDescent="0.2">
      <c r="A54" s="398"/>
      <c r="B54" s="399"/>
      <c r="C54" s="399"/>
      <c r="D54" s="399"/>
    </row>
    <row r="55" spans="1:4" x14ac:dyDescent="0.2">
      <c r="A55" s="398"/>
      <c r="B55" s="399"/>
      <c r="C55" s="399"/>
      <c r="D55" s="399"/>
    </row>
    <row r="56" spans="1:4" x14ac:dyDescent="0.2">
      <c r="A56" s="398"/>
      <c r="B56" s="399"/>
      <c r="C56" s="399"/>
      <c r="D56" s="399"/>
    </row>
    <row r="57" spans="1:4" x14ac:dyDescent="0.2">
      <c r="A57" s="398"/>
      <c r="B57" s="399"/>
      <c r="C57" s="399"/>
      <c r="D57" s="399"/>
    </row>
    <row r="58" spans="1:4" x14ac:dyDescent="0.2">
      <c r="A58" s="398"/>
      <c r="B58" s="399"/>
      <c r="C58" s="399"/>
      <c r="D58" s="399"/>
    </row>
    <row r="59" spans="1:4" x14ac:dyDescent="0.2">
      <c r="A59" s="398"/>
      <c r="B59" s="399"/>
      <c r="C59" s="399"/>
      <c r="D59" s="399"/>
    </row>
    <row r="60" spans="1:4" x14ac:dyDescent="0.2">
      <c r="A60" s="398"/>
      <c r="B60" s="399"/>
      <c r="C60" s="399"/>
      <c r="D60" s="399"/>
    </row>
    <row r="61" spans="1:4" x14ac:dyDescent="0.2">
      <c r="A61" s="398"/>
      <c r="B61" s="399"/>
      <c r="C61" s="399"/>
      <c r="D61" s="399"/>
    </row>
    <row r="62" spans="1:4" x14ac:dyDescent="0.2">
      <c r="A62" s="398"/>
      <c r="B62" s="399"/>
      <c r="C62" s="399"/>
      <c r="D62" s="399"/>
    </row>
    <row r="63" spans="1:4" x14ac:dyDescent="0.2">
      <c r="A63" s="398"/>
      <c r="B63" s="399"/>
      <c r="C63" s="399"/>
      <c r="D63" s="399"/>
    </row>
    <row r="64" spans="1:4" x14ac:dyDescent="0.2">
      <c r="A64" s="398"/>
      <c r="B64" s="399"/>
      <c r="C64" s="399"/>
      <c r="D64" s="399"/>
    </row>
    <row r="65" spans="1:4" x14ac:dyDescent="0.2">
      <c r="A65" s="398"/>
      <c r="B65" s="399"/>
      <c r="C65" s="399"/>
      <c r="D65" s="399"/>
    </row>
    <row r="66" spans="1:4" x14ac:dyDescent="0.2">
      <c r="A66" s="398"/>
      <c r="B66" s="399"/>
      <c r="C66" s="399"/>
      <c r="D66" s="399"/>
    </row>
    <row r="67" spans="1:4" x14ac:dyDescent="0.2">
      <c r="A67" s="398"/>
      <c r="B67" s="399"/>
      <c r="C67" s="399"/>
      <c r="D67" s="399"/>
    </row>
    <row r="68" spans="1:4" x14ac:dyDescent="0.2">
      <c r="A68" s="398"/>
      <c r="B68" s="399"/>
      <c r="C68" s="399"/>
      <c r="D68" s="399"/>
    </row>
    <row r="69" spans="1:4" x14ac:dyDescent="0.2">
      <c r="A69" s="398"/>
      <c r="B69" s="399"/>
      <c r="C69" s="399"/>
      <c r="D69" s="399"/>
    </row>
    <row r="70" spans="1:4" x14ac:dyDescent="0.2">
      <c r="A70" s="398"/>
      <c r="B70" s="399"/>
      <c r="C70" s="399"/>
      <c r="D70" s="399"/>
    </row>
    <row r="71" spans="1:4" x14ac:dyDescent="0.2">
      <c r="A71" s="398"/>
      <c r="B71" s="399"/>
      <c r="C71" s="399"/>
      <c r="D71" s="399"/>
    </row>
    <row r="72" spans="1:4" x14ac:dyDescent="0.2">
      <c r="A72" s="398"/>
      <c r="B72" s="399"/>
      <c r="C72" s="399"/>
      <c r="D72" s="399"/>
    </row>
    <row r="73" spans="1:4" x14ac:dyDescent="0.2">
      <c r="A73" s="398"/>
      <c r="B73" s="399"/>
      <c r="C73" s="399"/>
      <c r="D73" s="399"/>
    </row>
    <row r="74" spans="1:4" x14ac:dyDescent="0.2">
      <c r="A74" s="398"/>
      <c r="B74" s="399"/>
      <c r="C74" s="399"/>
      <c r="D74" s="399"/>
    </row>
    <row r="75" spans="1:4" x14ac:dyDescent="0.2">
      <c r="A75" s="398"/>
      <c r="B75" s="399"/>
      <c r="C75" s="399"/>
      <c r="D75" s="399"/>
    </row>
    <row r="76" spans="1:4" x14ac:dyDescent="0.2">
      <c r="A76" s="398"/>
      <c r="B76" s="399"/>
      <c r="C76" s="399"/>
      <c r="D76" s="399"/>
    </row>
    <row r="77" spans="1:4" x14ac:dyDescent="0.2">
      <c r="A77" s="398"/>
      <c r="B77" s="399"/>
      <c r="C77" s="399"/>
      <c r="D77" s="399"/>
    </row>
    <row r="78" spans="1:4" x14ac:dyDescent="0.2">
      <c r="A78" s="398"/>
      <c r="B78" s="399"/>
      <c r="C78" s="399"/>
      <c r="D78" s="399"/>
    </row>
    <row r="79" spans="1:4" x14ac:dyDescent="0.2">
      <c r="A79" s="398"/>
      <c r="B79" s="399"/>
      <c r="C79" s="399"/>
      <c r="D79" s="399"/>
    </row>
    <row r="80" spans="1:4" x14ac:dyDescent="0.2">
      <c r="A80" s="398"/>
      <c r="B80" s="399"/>
      <c r="C80" s="399"/>
      <c r="D80" s="399"/>
    </row>
    <row r="81" spans="1:4" x14ac:dyDescent="0.2">
      <c r="A81" s="398"/>
      <c r="B81" s="399"/>
      <c r="C81" s="399"/>
      <c r="D81" s="399"/>
    </row>
    <row r="82" spans="1:4" x14ac:dyDescent="0.2">
      <c r="A82" s="398"/>
      <c r="B82" s="399"/>
      <c r="C82" s="399"/>
      <c r="D82" s="399"/>
    </row>
    <row r="83" spans="1:4" x14ac:dyDescent="0.2">
      <c r="A83" s="398"/>
      <c r="B83" s="399"/>
      <c r="C83" s="399"/>
      <c r="D83" s="399"/>
    </row>
    <row r="84" spans="1:4" x14ac:dyDescent="0.2">
      <c r="A84" s="398"/>
      <c r="B84" s="399"/>
      <c r="C84" s="399"/>
      <c r="D84" s="399"/>
    </row>
    <row r="85" spans="1:4" x14ac:dyDescent="0.2">
      <c r="A85" s="398"/>
      <c r="B85" s="399"/>
      <c r="C85" s="399"/>
      <c r="D85" s="399"/>
    </row>
    <row r="86" spans="1:4" x14ac:dyDescent="0.2">
      <c r="A86" s="398"/>
      <c r="B86" s="399"/>
      <c r="C86" s="399"/>
      <c r="D86" s="399"/>
    </row>
    <row r="87" spans="1:4" x14ac:dyDescent="0.2">
      <c r="A87" s="398"/>
      <c r="B87" s="399"/>
      <c r="C87" s="399"/>
      <c r="D87" s="399"/>
    </row>
    <row r="88" spans="1:4" x14ac:dyDescent="0.2">
      <c r="A88" s="398"/>
      <c r="B88" s="399"/>
      <c r="C88" s="399"/>
      <c r="D88" s="399"/>
    </row>
    <row r="89" spans="1:4" x14ac:dyDescent="0.2">
      <c r="A89" s="398"/>
      <c r="B89" s="399"/>
      <c r="C89" s="399"/>
      <c r="D89" s="399"/>
    </row>
    <row r="90" spans="1:4" x14ac:dyDescent="0.2">
      <c r="A90" s="398"/>
      <c r="B90" s="399"/>
      <c r="C90" s="399"/>
      <c r="D90" s="399"/>
    </row>
    <row r="91" spans="1:4" x14ac:dyDescent="0.2">
      <c r="A91" s="398"/>
      <c r="B91" s="399"/>
      <c r="C91" s="399"/>
      <c r="D91" s="399"/>
    </row>
    <row r="92" spans="1:4" x14ac:dyDescent="0.2">
      <c r="A92" s="398"/>
      <c r="B92" s="399"/>
      <c r="C92" s="399"/>
      <c r="D92" s="399"/>
    </row>
    <row r="93" spans="1:4" x14ac:dyDescent="0.2">
      <c r="A93" s="398"/>
      <c r="B93" s="399"/>
      <c r="C93" s="399"/>
      <c r="D93" s="399"/>
    </row>
    <row r="94" spans="1:4" x14ac:dyDescent="0.2">
      <c r="A94" s="398"/>
      <c r="B94" s="399"/>
      <c r="C94" s="399"/>
      <c r="D94" s="399"/>
    </row>
    <row r="95" spans="1:4" x14ac:dyDescent="0.2">
      <c r="A95" s="398"/>
      <c r="B95" s="399"/>
      <c r="C95" s="399"/>
      <c r="D95" s="399"/>
    </row>
    <row r="96" spans="1:4" x14ac:dyDescent="0.2">
      <c r="A96" s="398"/>
      <c r="B96" s="399"/>
      <c r="C96" s="399"/>
      <c r="D96" s="399"/>
    </row>
    <row r="97" spans="1:4" x14ac:dyDescent="0.2">
      <c r="A97" s="398"/>
      <c r="B97" s="399"/>
      <c r="C97" s="399"/>
      <c r="D97" s="399"/>
    </row>
    <row r="98" spans="1:4" x14ac:dyDescent="0.2">
      <c r="A98" s="398"/>
      <c r="B98" s="399"/>
      <c r="C98" s="399"/>
      <c r="D98" s="399"/>
    </row>
    <row r="99" spans="1:4" x14ac:dyDescent="0.2">
      <c r="A99" s="398"/>
      <c r="B99" s="399"/>
      <c r="C99" s="399"/>
      <c r="D99" s="399"/>
    </row>
    <row r="100" spans="1:4" x14ac:dyDescent="0.2">
      <c r="A100" s="398"/>
      <c r="B100" s="399"/>
      <c r="C100" s="399"/>
      <c r="D100" s="399"/>
    </row>
    <row r="101" spans="1:4" x14ac:dyDescent="0.2">
      <c r="A101" s="398"/>
      <c r="B101" s="399"/>
      <c r="C101" s="399"/>
      <c r="D101" s="399"/>
    </row>
    <row r="102" spans="1:4" x14ac:dyDescent="0.2">
      <c r="A102" s="398"/>
      <c r="B102" s="399"/>
      <c r="C102" s="399"/>
      <c r="D102" s="399"/>
    </row>
    <row r="103" spans="1:4" x14ac:dyDescent="0.2">
      <c r="A103" s="398"/>
      <c r="B103" s="399"/>
      <c r="C103" s="399"/>
      <c r="D103" s="399"/>
    </row>
    <row r="104" spans="1:4" x14ac:dyDescent="0.2">
      <c r="A104" s="398"/>
      <c r="B104" s="399"/>
      <c r="C104" s="399"/>
      <c r="D104" s="399"/>
    </row>
    <row r="105" spans="1:4" x14ac:dyDescent="0.2">
      <c r="A105" s="398"/>
      <c r="B105" s="399"/>
      <c r="C105" s="399"/>
      <c r="D105" s="399"/>
    </row>
    <row r="106" spans="1:4" x14ac:dyDescent="0.2">
      <c r="A106" s="398"/>
      <c r="B106" s="399"/>
      <c r="C106" s="399"/>
      <c r="D106" s="399"/>
    </row>
    <row r="107" spans="1:4" x14ac:dyDescent="0.2">
      <c r="A107" s="398"/>
      <c r="B107" s="399"/>
      <c r="C107" s="399"/>
      <c r="D107" s="399"/>
    </row>
    <row r="108" spans="1:4" x14ac:dyDescent="0.2">
      <c r="A108" s="398"/>
      <c r="B108" s="399"/>
      <c r="C108" s="399"/>
      <c r="D108" s="399"/>
    </row>
    <row r="109" spans="1:4" x14ac:dyDescent="0.2">
      <c r="A109" s="398"/>
      <c r="B109" s="399"/>
      <c r="C109" s="399"/>
      <c r="D109" s="399"/>
    </row>
    <row r="110" spans="1:4" x14ac:dyDescent="0.2">
      <c r="A110" s="398"/>
      <c r="B110" s="399"/>
      <c r="C110" s="399"/>
      <c r="D110" s="399"/>
    </row>
    <row r="111" spans="1:4" x14ac:dyDescent="0.2">
      <c r="A111" s="398"/>
      <c r="B111" s="399"/>
      <c r="C111" s="399"/>
      <c r="D111" s="399"/>
    </row>
    <row r="112" spans="1:4" x14ac:dyDescent="0.2">
      <c r="A112" s="398"/>
      <c r="B112" s="399"/>
      <c r="C112" s="399"/>
      <c r="D112" s="399"/>
    </row>
    <row r="113" spans="1:4" x14ac:dyDescent="0.2">
      <c r="A113" s="398"/>
      <c r="B113" s="399"/>
      <c r="C113" s="399"/>
      <c r="D113" s="399"/>
    </row>
    <row r="114" spans="1:4" x14ac:dyDescent="0.2">
      <c r="A114" s="398"/>
      <c r="B114" s="399"/>
      <c r="C114" s="399"/>
      <c r="D114" s="399"/>
    </row>
    <row r="115" spans="1:4" x14ac:dyDescent="0.2">
      <c r="A115" s="398"/>
      <c r="B115" s="399"/>
      <c r="C115" s="399"/>
      <c r="D115" s="399"/>
    </row>
    <row r="116" spans="1:4" x14ac:dyDescent="0.2">
      <c r="A116" s="398"/>
      <c r="B116" s="399"/>
      <c r="C116" s="399"/>
      <c r="D116" s="399"/>
    </row>
    <row r="117" spans="1:4" x14ac:dyDescent="0.2">
      <c r="A117" s="398"/>
      <c r="B117" s="399"/>
      <c r="C117" s="399"/>
      <c r="D117" s="399"/>
    </row>
    <row r="118" spans="1:4" x14ac:dyDescent="0.2">
      <c r="A118" s="398"/>
      <c r="B118" s="399"/>
      <c r="C118" s="399"/>
      <c r="D118" s="399"/>
    </row>
    <row r="119" spans="1:4" x14ac:dyDescent="0.2">
      <c r="A119" s="398"/>
      <c r="B119" s="399"/>
      <c r="C119" s="399"/>
      <c r="D119" s="399"/>
    </row>
    <row r="120" spans="1:4" x14ac:dyDescent="0.2">
      <c r="A120" s="398"/>
      <c r="B120" s="399"/>
      <c r="C120" s="399"/>
      <c r="D120" s="399"/>
    </row>
    <row r="121" spans="1:4" x14ac:dyDescent="0.2">
      <c r="A121" s="398"/>
      <c r="B121" s="399"/>
      <c r="C121" s="399"/>
      <c r="D121" s="399"/>
    </row>
    <row r="122" spans="1:4" x14ac:dyDescent="0.2">
      <c r="A122" s="398"/>
      <c r="B122" s="399"/>
      <c r="C122" s="399"/>
      <c r="D122" s="399"/>
    </row>
    <row r="123" spans="1:4" x14ac:dyDescent="0.2">
      <c r="A123" s="398"/>
      <c r="B123" s="399"/>
      <c r="C123" s="399"/>
      <c r="D123" s="399"/>
    </row>
    <row r="124" spans="1:4" x14ac:dyDescent="0.2">
      <c r="A124" s="398"/>
      <c r="B124" s="399"/>
      <c r="C124" s="399"/>
      <c r="D124" s="399"/>
    </row>
    <row r="125" spans="1:4" x14ac:dyDescent="0.2">
      <c r="A125" s="398"/>
      <c r="B125" s="399"/>
      <c r="C125" s="399"/>
      <c r="D125" s="399"/>
    </row>
    <row r="126" spans="1:4" x14ac:dyDescent="0.2">
      <c r="A126" s="398"/>
      <c r="B126" s="399"/>
      <c r="C126" s="399"/>
      <c r="D126" s="399"/>
    </row>
    <row r="127" spans="1:4" x14ac:dyDescent="0.2">
      <c r="A127" s="398"/>
      <c r="B127" s="399"/>
      <c r="C127" s="399"/>
      <c r="D127" s="399"/>
    </row>
    <row r="128" spans="1:4" x14ac:dyDescent="0.2">
      <c r="A128" s="398"/>
      <c r="B128" s="399"/>
      <c r="C128" s="399"/>
      <c r="D128" s="399"/>
    </row>
    <row r="129" spans="1:4" x14ac:dyDescent="0.2">
      <c r="A129" s="398"/>
      <c r="B129" s="399"/>
      <c r="C129" s="399"/>
      <c r="D129" s="399"/>
    </row>
    <row r="130" spans="1:4" x14ac:dyDescent="0.2">
      <c r="A130" s="398"/>
      <c r="B130" s="399"/>
      <c r="C130" s="399"/>
      <c r="D130" s="399"/>
    </row>
    <row r="131" spans="1:4" x14ac:dyDescent="0.2">
      <c r="A131" s="398"/>
      <c r="B131" s="399"/>
      <c r="C131" s="399"/>
      <c r="D131" s="399"/>
    </row>
    <row r="132" spans="1:4" x14ac:dyDescent="0.2">
      <c r="A132" s="398"/>
      <c r="B132" s="399"/>
      <c r="C132" s="399"/>
      <c r="D132" s="399"/>
    </row>
    <row r="133" spans="1:4" x14ac:dyDescent="0.2">
      <c r="A133" s="398"/>
      <c r="B133" s="399"/>
      <c r="C133" s="399"/>
      <c r="D133" s="399"/>
    </row>
    <row r="134" spans="1:4" x14ac:dyDescent="0.2">
      <c r="A134" s="398"/>
      <c r="B134" s="399"/>
      <c r="C134" s="399"/>
      <c r="D134" s="399"/>
    </row>
    <row r="135" spans="1:4" x14ac:dyDescent="0.2">
      <c r="A135" s="398"/>
      <c r="B135" s="399"/>
      <c r="C135" s="399"/>
      <c r="D135" s="399"/>
    </row>
    <row r="136" spans="1:4" x14ac:dyDescent="0.2">
      <c r="A136" s="398"/>
      <c r="B136" s="399"/>
      <c r="C136" s="399"/>
      <c r="D136" s="399"/>
    </row>
    <row r="137" spans="1:4" x14ac:dyDescent="0.2">
      <c r="A137" s="398"/>
      <c r="B137" s="399"/>
      <c r="C137" s="399"/>
      <c r="D137" s="399"/>
    </row>
    <row r="138" spans="1:4" x14ac:dyDescent="0.2">
      <c r="A138" s="398"/>
      <c r="B138" s="399"/>
      <c r="C138" s="399"/>
      <c r="D138" s="399"/>
    </row>
    <row r="139" spans="1:4" x14ac:dyDescent="0.2">
      <c r="A139" s="398"/>
      <c r="B139" s="399"/>
      <c r="C139" s="399"/>
      <c r="D139" s="399"/>
    </row>
    <row r="140" spans="1:4" x14ac:dyDescent="0.2">
      <c r="A140" s="398"/>
      <c r="B140" s="399"/>
      <c r="C140" s="399"/>
      <c r="D140" s="399"/>
    </row>
    <row r="141" spans="1:4" x14ac:dyDescent="0.2">
      <c r="A141" s="398"/>
      <c r="B141" s="399"/>
      <c r="C141" s="399"/>
      <c r="D141" s="399"/>
    </row>
    <row r="142" spans="1:4" x14ac:dyDescent="0.2">
      <c r="A142" s="398"/>
      <c r="B142" s="399"/>
      <c r="C142" s="399"/>
      <c r="D142" s="399"/>
    </row>
    <row r="143" spans="1:4" x14ac:dyDescent="0.2">
      <c r="A143" s="398"/>
      <c r="B143" s="399"/>
      <c r="C143" s="399"/>
      <c r="D143" s="399"/>
    </row>
    <row r="144" spans="1:4" x14ac:dyDescent="0.2">
      <c r="A144" s="398"/>
      <c r="B144" s="399"/>
      <c r="C144" s="399"/>
      <c r="D144" s="399"/>
    </row>
    <row r="145" spans="1:4" x14ac:dyDescent="0.2">
      <c r="A145" s="398"/>
      <c r="B145" s="399"/>
      <c r="C145" s="399"/>
      <c r="D145" s="399"/>
    </row>
    <row r="146" spans="1:4" x14ac:dyDescent="0.2">
      <c r="A146" s="398"/>
      <c r="B146" s="399"/>
      <c r="C146" s="399"/>
      <c r="D146" s="399"/>
    </row>
    <row r="147" spans="1:4" x14ac:dyDescent="0.2">
      <c r="A147" s="398"/>
      <c r="B147" s="399"/>
      <c r="C147" s="399"/>
      <c r="D147" s="399"/>
    </row>
    <row r="148" spans="1:4" x14ac:dyDescent="0.2">
      <c r="A148" s="398"/>
      <c r="B148" s="399"/>
      <c r="C148" s="399"/>
      <c r="D148" s="399"/>
    </row>
    <row r="149" spans="1:4" x14ac:dyDescent="0.2">
      <c r="A149" s="398"/>
      <c r="B149" s="399"/>
      <c r="C149" s="399"/>
      <c r="D149" s="399"/>
    </row>
    <row r="150" spans="1:4" x14ac:dyDescent="0.2">
      <c r="A150" s="398"/>
      <c r="B150" s="399"/>
      <c r="C150" s="399"/>
      <c r="D150" s="399"/>
    </row>
    <row r="151" spans="1:4" x14ac:dyDescent="0.2">
      <c r="A151" s="398"/>
      <c r="B151" s="399"/>
      <c r="C151" s="399"/>
      <c r="D151" s="399"/>
    </row>
    <row r="152" spans="1:4" x14ac:dyDescent="0.2">
      <c r="A152" s="398"/>
      <c r="B152" s="399"/>
      <c r="C152" s="399"/>
      <c r="D152" s="399"/>
    </row>
    <row r="153" spans="1:4" x14ac:dyDescent="0.2">
      <c r="A153" s="398"/>
      <c r="B153" s="399"/>
      <c r="C153" s="399"/>
      <c r="D153" s="399"/>
    </row>
    <row r="154" spans="1:4" x14ac:dyDescent="0.2">
      <c r="A154" s="398"/>
      <c r="B154" s="399"/>
      <c r="C154" s="399"/>
      <c r="D154" s="399"/>
    </row>
    <row r="155" spans="1:4" x14ac:dyDescent="0.2">
      <c r="A155" s="398"/>
      <c r="B155" s="399"/>
      <c r="C155" s="399"/>
      <c r="D155" s="399"/>
    </row>
    <row r="156" spans="1:4" x14ac:dyDescent="0.2">
      <c r="A156" s="398"/>
      <c r="B156" s="399"/>
      <c r="C156" s="399"/>
      <c r="D156" s="399"/>
    </row>
    <row r="157" spans="1:4" x14ac:dyDescent="0.2">
      <c r="A157" s="398"/>
      <c r="B157" s="399"/>
      <c r="C157" s="399"/>
      <c r="D157" s="399"/>
    </row>
    <row r="158" spans="1:4" x14ac:dyDescent="0.2">
      <c r="A158" s="398"/>
      <c r="B158" s="399"/>
      <c r="C158" s="399"/>
      <c r="D158" s="399"/>
    </row>
    <row r="159" spans="1:4" x14ac:dyDescent="0.2">
      <c r="A159" s="398"/>
      <c r="B159" s="399"/>
      <c r="C159" s="399"/>
      <c r="D159" s="399"/>
    </row>
    <row r="160" spans="1:4" x14ac:dyDescent="0.2">
      <c r="A160" s="398"/>
      <c r="B160" s="399"/>
      <c r="C160" s="399"/>
      <c r="D160" s="399"/>
    </row>
    <row r="161" spans="1:4" x14ac:dyDescent="0.2">
      <c r="A161" s="398"/>
      <c r="B161" s="399"/>
      <c r="C161" s="399"/>
      <c r="D161" s="399"/>
    </row>
    <row r="162" spans="1:4" x14ac:dyDescent="0.2">
      <c r="A162" s="398"/>
      <c r="B162" s="399"/>
      <c r="C162" s="399"/>
      <c r="D162" s="399"/>
    </row>
    <row r="163" spans="1:4" x14ac:dyDescent="0.2">
      <c r="A163" s="398"/>
      <c r="B163" s="399"/>
      <c r="C163" s="399"/>
      <c r="D163" s="399"/>
    </row>
    <row r="164" spans="1:4" x14ac:dyDescent="0.2">
      <c r="A164" s="398"/>
      <c r="B164" s="399"/>
      <c r="C164" s="399"/>
      <c r="D164" s="399"/>
    </row>
    <row r="165" spans="1:4" x14ac:dyDescent="0.2">
      <c r="A165" s="398"/>
      <c r="B165" s="399"/>
      <c r="C165" s="399"/>
      <c r="D165" s="399"/>
    </row>
    <row r="166" spans="1:4" x14ac:dyDescent="0.2">
      <c r="A166" s="398"/>
      <c r="B166" s="399"/>
      <c r="C166" s="399"/>
      <c r="D166" s="399"/>
    </row>
    <row r="167" spans="1:4" x14ac:dyDescent="0.2">
      <c r="A167" s="398"/>
      <c r="B167" s="399"/>
      <c r="C167" s="399"/>
      <c r="D167" s="399"/>
    </row>
    <row r="168" spans="1:4" x14ac:dyDescent="0.2">
      <c r="A168" s="398"/>
      <c r="B168" s="399"/>
      <c r="C168" s="399"/>
      <c r="D168" s="399"/>
    </row>
    <row r="169" spans="1:4" x14ac:dyDescent="0.2">
      <c r="A169" s="398"/>
      <c r="B169" s="399"/>
      <c r="C169" s="399"/>
      <c r="D169" s="399"/>
    </row>
    <row r="170" spans="1:4" x14ac:dyDescent="0.2">
      <c r="A170" s="398"/>
      <c r="B170" s="399"/>
      <c r="C170" s="399"/>
      <c r="D170" s="399"/>
    </row>
    <row r="171" spans="1:4" x14ac:dyDescent="0.2">
      <c r="A171" s="398"/>
      <c r="B171" s="399"/>
      <c r="C171" s="399"/>
      <c r="D171" s="399"/>
    </row>
    <row r="172" spans="1:4" x14ac:dyDescent="0.2">
      <c r="A172" s="398"/>
      <c r="B172" s="399"/>
      <c r="C172" s="399"/>
      <c r="D172" s="399"/>
    </row>
    <row r="173" spans="1:4" x14ac:dyDescent="0.2">
      <c r="A173" s="398"/>
      <c r="B173" s="399"/>
      <c r="C173" s="399"/>
      <c r="D173" s="399"/>
    </row>
    <row r="174" spans="1:4" x14ac:dyDescent="0.2">
      <c r="A174" s="398"/>
      <c r="B174" s="399"/>
      <c r="C174" s="399"/>
      <c r="D174" s="399"/>
    </row>
    <row r="175" spans="1:4" x14ac:dyDescent="0.2">
      <c r="A175" s="398"/>
      <c r="B175" s="399"/>
      <c r="C175" s="399"/>
      <c r="D175" s="399"/>
    </row>
    <row r="176" spans="1:4" x14ac:dyDescent="0.2">
      <c r="A176" s="398"/>
      <c r="B176" s="399"/>
      <c r="C176" s="399"/>
      <c r="D176" s="399"/>
    </row>
    <row r="177" spans="1:4" x14ac:dyDescent="0.2">
      <c r="A177" s="398"/>
      <c r="B177" s="399"/>
      <c r="C177" s="399"/>
      <c r="D177" s="399"/>
    </row>
    <row r="178" spans="1:4" x14ac:dyDescent="0.2">
      <c r="A178" s="398"/>
      <c r="B178" s="399"/>
      <c r="C178" s="399"/>
      <c r="D178" s="399"/>
    </row>
    <row r="179" spans="1:4" x14ac:dyDescent="0.2">
      <c r="A179" s="398"/>
      <c r="B179" s="399"/>
      <c r="C179" s="399"/>
      <c r="D179" s="399"/>
    </row>
    <row r="180" spans="1:4" x14ac:dyDescent="0.2">
      <c r="A180" s="398"/>
      <c r="B180" s="399"/>
      <c r="C180" s="399"/>
      <c r="D180" s="399"/>
    </row>
    <row r="181" spans="1:4" x14ac:dyDescent="0.2">
      <c r="A181" s="398"/>
      <c r="B181" s="399"/>
      <c r="C181" s="399"/>
      <c r="D181" s="399"/>
    </row>
    <row r="182" spans="1:4" x14ac:dyDescent="0.2">
      <c r="A182" s="398"/>
      <c r="B182" s="399"/>
      <c r="C182" s="399"/>
      <c r="D182" s="399"/>
    </row>
    <row r="183" spans="1:4" x14ac:dyDescent="0.2">
      <c r="A183" s="398"/>
      <c r="B183" s="399"/>
      <c r="C183" s="399"/>
      <c r="D183" s="399"/>
    </row>
    <row r="184" spans="1:4" x14ac:dyDescent="0.2">
      <c r="A184" s="398"/>
      <c r="B184" s="399"/>
      <c r="C184" s="399"/>
      <c r="D184" s="399"/>
    </row>
    <row r="185" spans="1:4" x14ac:dyDescent="0.2">
      <c r="A185" s="398"/>
      <c r="B185" s="399"/>
      <c r="C185" s="399"/>
      <c r="D185" s="399"/>
    </row>
    <row r="186" spans="1:4" x14ac:dyDescent="0.2">
      <c r="A186" s="398"/>
      <c r="B186" s="399"/>
      <c r="C186" s="399"/>
      <c r="D186" s="399"/>
    </row>
    <row r="187" spans="1:4" x14ac:dyDescent="0.2">
      <c r="A187" s="398"/>
      <c r="B187" s="399"/>
      <c r="C187" s="399"/>
      <c r="D187" s="399"/>
    </row>
    <row r="188" spans="1:4" x14ac:dyDescent="0.2">
      <c r="A188" s="398"/>
      <c r="B188" s="399"/>
      <c r="C188" s="399"/>
      <c r="D188" s="399"/>
    </row>
    <row r="189" spans="1:4" x14ac:dyDescent="0.2">
      <c r="A189" s="398"/>
      <c r="B189" s="399"/>
      <c r="C189" s="399"/>
      <c r="D189" s="399"/>
    </row>
    <row r="190" spans="1:4" x14ac:dyDescent="0.2">
      <c r="A190" s="398"/>
      <c r="B190" s="399"/>
      <c r="C190" s="399"/>
      <c r="D190" s="399"/>
    </row>
    <row r="191" spans="1:4" x14ac:dyDescent="0.2">
      <c r="A191" s="398"/>
      <c r="B191" s="399"/>
      <c r="C191" s="399"/>
      <c r="D191" s="399"/>
    </row>
    <row r="192" spans="1:4" x14ac:dyDescent="0.2">
      <c r="A192" s="398"/>
      <c r="B192" s="399"/>
      <c r="C192" s="399"/>
      <c r="D192" s="399"/>
    </row>
    <row r="193" spans="1:4" x14ac:dyDescent="0.2">
      <c r="A193" s="398"/>
      <c r="B193" s="399"/>
      <c r="C193" s="399"/>
      <c r="D193" s="399"/>
    </row>
    <row r="194" spans="1:4" x14ac:dyDescent="0.2">
      <c r="A194" s="398"/>
      <c r="B194" s="399"/>
      <c r="C194" s="399"/>
      <c r="D194" s="399"/>
    </row>
    <row r="195" spans="1:4" x14ac:dyDescent="0.2">
      <c r="A195" s="398"/>
      <c r="B195" s="399"/>
      <c r="C195" s="399"/>
      <c r="D195" s="399"/>
    </row>
    <row r="196" spans="1:4" x14ac:dyDescent="0.2">
      <c r="A196" s="398"/>
      <c r="B196" s="399"/>
      <c r="C196" s="399"/>
      <c r="D196" s="399"/>
    </row>
    <row r="197" spans="1:4" x14ac:dyDescent="0.2">
      <c r="A197" s="398"/>
      <c r="B197" s="399"/>
      <c r="C197" s="399"/>
      <c r="D197" s="399"/>
    </row>
    <row r="198" spans="1:4" x14ac:dyDescent="0.2">
      <c r="A198" s="398"/>
      <c r="B198" s="399"/>
      <c r="C198" s="399"/>
      <c r="D198" s="399"/>
    </row>
    <row r="199" spans="1:4" x14ac:dyDescent="0.2">
      <c r="A199" s="398"/>
      <c r="B199" s="399"/>
      <c r="C199" s="399"/>
      <c r="D199" s="399"/>
    </row>
    <row r="200" spans="1:4" x14ac:dyDescent="0.2">
      <c r="A200" s="398"/>
      <c r="B200" s="399"/>
      <c r="C200" s="399"/>
      <c r="D200" s="399"/>
    </row>
    <row r="201" spans="1:4" x14ac:dyDescent="0.2">
      <c r="A201" s="398"/>
      <c r="B201" s="399"/>
      <c r="C201" s="399"/>
      <c r="D201" s="399"/>
    </row>
    <row r="202" spans="1:4" x14ac:dyDescent="0.2">
      <c r="A202" s="398"/>
      <c r="B202" s="399"/>
      <c r="C202" s="399"/>
      <c r="D202" s="399"/>
    </row>
    <row r="203" spans="1:4" x14ac:dyDescent="0.2">
      <c r="A203" s="398"/>
      <c r="B203" s="399"/>
      <c r="C203" s="399"/>
      <c r="D203" s="399"/>
    </row>
    <row r="204" spans="1:4" x14ac:dyDescent="0.2">
      <c r="A204" s="398"/>
      <c r="B204" s="399"/>
      <c r="C204" s="399"/>
      <c r="D204" s="399"/>
    </row>
    <row r="205" spans="1:4" x14ac:dyDescent="0.2">
      <c r="A205" s="398"/>
      <c r="B205" s="399"/>
      <c r="C205" s="399"/>
      <c r="D205" s="399"/>
    </row>
    <row r="206" spans="1:4" x14ac:dyDescent="0.2">
      <c r="A206" s="398"/>
      <c r="B206" s="399"/>
      <c r="C206" s="399"/>
      <c r="D206" s="399"/>
    </row>
    <row r="207" spans="1:4" x14ac:dyDescent="0.2">
      <c r="A207" s="398"/>
      <c r="B207" s="399"/>
      <c r="C207" s="399"/>
      <c r="D207" s="399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F1222"/>
  <sheetViews>
    <sheetView zoomScale="75" workbookViewId="0">
      <selection activeCell="C6" sqref="B6:C8"/>
    </sheetView>
  </sheetViews>
  <sheetFormatPr defaultRowHeight="12.75" x14ac:dyDescent="0.2"/>
  <cols>
    <col min="1" max="1" width="15.7109375" style="400" customWidth="1"/>
    <col min="2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x14ac:dyDescent="0.2">
      <c r="A1" s="401" t="s">
        <v>379</v>
      </c>
      <c r="B1" s="397" t="s">
        <v>380</v>
      </c>
      <c r="C1" s="397" t="s">
        <v>381</v>
      </c>
      <c r="D1" s="397" t="s">
        <v>382</v>
      </c>
      <c r="E1" s="386" t="s">
        <v>350</v>
      </c>
      <c r="F1" s="397" t="s">
        <v>383</v>
      </c>
      <c r="G1" s="397" t="s">
        <v>384</v>
      </c>
      <c r="H1" s="397" t="s">
        <v>385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x14ac:dyDescent="0.2">
      <c r="B2" s="399"/>
      <c r="C2" s="399"/>
      <c r="D2" s="399"/>
      <c r="E2" s="399"/>
    </row>
    <row r="3" spans="1:32" x14ac:dyDescent="0.2">
      <c r="B3" s="399"/>
      <c r="C3" s="399"/>
      <c r="D3" s="399"/>
      <c r="E3" s="399"/>
    </row>
    <row r="4" spans="1:32" x14ac:dyDescent="0.2">
      <c r="A4" s="400">
        <v>37033.673611111109</v>
      </c>
      <c r="B4" s="399">
        <v>37124</v>
      </c>
      <c r="C4" s="399">
        <v>37073</v>
      </c>
      <c r="D4" s="399">
        <v>37164</v>
      </c>
      <c r="E4" s="399" t="s">
        <v>386</v>
      </c>
      <c r="F4">
        <v>617021</v>
      </c>
      <c r="G4">
        <v>1</v>
      </c>
      <c r="H4">
        <v>3374516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0</v>
      </c>
      <c r="AF4">
        <v>0</v>
      </c>
    </row>
    <row r="5" spans="1:32" x14ac:dyDescent="0.2">
      <c r="A5" s="400">
        <v>36987.407638888886</v>
      </c>
      <c r="B5" s="399">
        <v>37124</v>
      </c>
      <c r="C5" s="399">
        <v>37073</v>
      </c>
      <c r="D5" s="399">
        <v>37164</v>
      </c>
      <c r="E5" s="399" t="s">
        <v>386</v>
      </c>
      <c r="F5">
        <v>571935</v>
      </c>
      <c r="G5">
        <v>1</v>
      </c>
      <c r="H5">
        <v>3061449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50</v>
      </c>
      <c r="AF5">
        <v>50</v>
      </c>
    </row>
    <row r="6" spans="1:32" x14ac:dyDescent="0.2">
      <c r="A6" s="400">
        <v>36993.459027777775</v>
      </c>
      <c r="B6" s="399">
        <v>37124</v>
      </c>
      <c r="C6" s="399">
        <v>37073</v>
      </c>
      <c r="D6" s="399">
        <v>37164</v>
      </c>
      <c r="E6" s="399" t="s">
        <v>386</v>
      </c>
      <c r="F6">
        <v>579000</v>
      </c>
      <c r="G6">
        <v>1</v>
      </c>
      <c r="H6">
        <v>3080698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-25</v>
      </c>
      <c r="AF6">
        <v>-25</v>
      </c>
    </row>
    <row r="7" spans="1:32" x14ac:dyDescent="0.2">
      <c r="A7" s="400">
        <v>37027.537499999999</v>
      </c>
      <c r="B7" s="399">
        <v>37124</v>
      </c>
      <c r="C7" s="399">
        <v>37104</v>
      </c>
      <c r="D7" s="399">
        <v>37134</v>
      </c>
      <c r="E7" s="399" t="s">
        <v>386</v>
      </c>
      <c r="F7">
        <v>606274</v>
      </c>
      <c r="G7">
        <v>1</v>
      </c>
      <c r="H7">
        <v>3261843</v>
      </c>
      <c r="I7">
        <v>-25</v>
      </c>
      <c r="J7">
        <v>-25</v>
      </c>
      <c r="K7">
        <v>-25</v>
      </c>
      <c r="L7">
        <v>-25</v>
      </c>
      <c r="M7">
        <v>-25</v>
      </c>
      <c r="N7">
        <v>-25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400">
        <v>37049.6875</v>
      </c>
      <c r="B8" s="399">
        <v>37124</v>
      </c>
      <c r="C8" s="399">
        <v>37104</v>
      </c>
      <c r="D8" s="399">
        <v>37134</v>
      </c>
      <c r="E8" s="399" t="s">
        <v>386</v>
      </c>
      <c r="F8">
        <v>637101</v>
      </c>
      <c r="G8">
        <v>1</v>
      </c>
      <c r="H8">
        <v>3437452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s="400">
        <v>37071.417361111111</v>
      </c>
      <c r="B9" s="399">
        <v>37124</v>
      </c>
      <c r="C9" s="399">
        <v>37104</v>
      </c>
      <c r="D9" s="399">
        <v>37134</v>
      </c>
      <c r="E9" s="399" t="s">
        <v>386</v>
      </c>
      <c r="F9">
        <v>668105</v>
      </c>
      <c r="G9">
        <v>1</v>
      </c>
      <c r="H9">
        <v>3527681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400">
        <v>37085.495833333334</v>
      </c>
      <c r="B10" s="399">
        <v>37124</v>
      </c>
      <c r="C10" s="399">
        <v>37104</v>
      </c>
      <c r="D10" s="399">
        <v>37134</v>
      </c>
      <c r="E10" s="399" t="s">
        <v>386</v>
      </c>
      <c r="F10">
        <v>683416</v>
      </c>
      <c r="G10">
        <v>1</v>
      </c>
      <c r="H10">
        <v>3581150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400">
        <v>37098.431250000001</v>
      </c>
      <c r="B11" s="399">
        <v>37124</v>
      </c>
      <c r="C11" s="399">
        <v>37104</v>
      </c>
      <c r="D11" s="399">
        <v>37134</v>
      </c>
      <c r="E11" s="399" t="s">
        <v>386</v>
      </c>
      <c r="F11">
        <v>702923</v>
      </c>
      <c r="G11">
        <v>1</v>
      </c>
      <c r="H11">
        <v>3637538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400">
        <v>37102.466666666667</v>
      </c>
      <c r="B12" s="399">
        <v>37124</v>
      </c>
      <c r="C12" s="399">
        <v>37104</v>
      </c>
      <c r="D12" s="399">
        <v>37134</v>
      </c>
      <c r="E12" s="399" t="s">
        <v>386</v>
      </c>
      <c r="F12">
        <v>707477</v>
      </c>
      <c r="G12">
        <v>1</v>
      </c>
      <c r="H12">
        <v>3683782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400">
        <v>37053.56527777778</v>
      </c>
      <c r="B13" s="399">
        <v>37124</v>
      </c>
      <c r="C13" s="399">
        <v>37104</v>
      </c>
      <c r="D13" s="399">
        <v>37134</v>
      </c>
      <c r="E13" s="399" t="s">
        <v>386</v>
      </c>
      <c r="F13">
        <v>638940</v>
      </c>
      <c r="G13">
        <v>1</v>
      </c>
      <c r="H13">
        <v>3441346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-25</v>
      </c>
      <c r="P13">
        <v>-25</v>
      </c>
      <c r="Q13">
        <v>-25</v>
      </c>
      <c r="R13">
        <v>-25</v>
      </c>
      <c r="S13">
        <v>-25</v>
      </c>
      <c r="T13">
        <v>-25</v>
      </c>
      <c r="U13">
        <v>-25</v>
      </c>
      <c r="V13">
        <v>-25</v>
      </c>
      <c r="W13">
        <v>-25</v>
      </c>
      <c r="X13">
        <v>-25</v>
      </c>
      <c r="Y13">
        <v>-25</v>
      </c>
      <c r="Z13">
        <v>-25</v>
      </c>
      <c r="AA13">
        <v>-25</v>
      </c>
      <c r="AB13">
        <v>-25</v>
      </c>
      <c r="AC13">
        <v>-25</v>
      </c>
      <c r="AD13">
        <v>-25</v>
      </c>
      <c r="AE13">
        <v>0</v>
      </c>
      <c r="AF13">
        <v>0</v>
      </c>
    </row>
    <row r="14" spans="1:32" x14ac:dyDescent="0.2">
      <c r="A14" s="400">
        <v>37097.432638888888</v>
      </c>
      <c r="B14" s="399">
        <v>37124</v>
      </c>
      <c r="C14" s="399">
        <v>37104</v>
      </c>
      <c r="D14" s="399">
        <v>37134</v>
      </c>
      <c r="E14" s="399" t="s">
        <v>386</v>
      </c>
      <c r="F14">
        <v>700581</v>
      </c>
      <c r="G14">
        <v>1</v>
      </c>
      <c r="H14">
        <v>3631453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-25</v>
      </c>
      <c r="P14">
        <v>-25</v>
      </c>
      <c r="Q14">
        <v>-25</v>
      </c>
      <c r="R14">
        <v>-25</v>
      </c>
      <c r="S14">
        <v>-25</v>
      </c>
      <c r="T14">
        <v>-25</v>
      </c>
      <c r="U14">
        <v>-25</v>
      </c>
      <c r="V14">
        <v>-25</v>
      </c>
      <c r="W14">
        <v>-25</v>
      </c>
      <c r="X14">
        <v>-25</v>
      </c>
      <c r="Y14">
        <v>-25</v>
      </c>
      <c r="Z14">
        <v>-25</v>
      </c>
      <c r="AA14">
        <v>-25</v>
      </c>
      <c r="AB14">
        <v>-25</v>
      </c>
      <c r="AC14">
        <v>-25</v>
      </c>
      <c r="AD14">
        <v>-25</v>
      </c>
      <c r="AE14">
        <v>0</v>
      </c>
      <c r="AF14">
        <v>0</v>
      </c>
    </row>
    <row r="15" spans="1:32" x14ac:dyDescent="0.2">
      <c r="A15" s="400">
        <v>37025.716666666667</v>
      </c>
      <c r="B15" s="399">
        <v>37124</v>
      </c>
      <c r="C15" s="399">
        <v>36983</v>
      </c>
      <c r="D15" s="399">
        <v>37191</v>
      </c>
      <c r="E15" s="399" t="s">
        <v>386</v>
      </c>
      <c r="F15">
        <v>413147</v>
      </c>
      <c r="G15">
        <v>1</v>
      </c>
      <c r="H15">
        <v>2276593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-25</v>
      </c>
      <c r="AF15">
        <v>-25</v>
      </c>
    </row>
    <row r="16" spans="1:32" x14ac:dyDescent="0.2">
      <c r="A16" s="400">
        <v>37025.716666666667</v>
      </c>
      <c r="B16" s="399">
        <v>37124</v>
      </c>
      <c r="C16" s="399">
        <v>36983</v>
      </c>
      <c r="D16" s="399">
        <v>37191</v>
      </c>
      <c r="E16" s="399" t="s">
        <v>386</v>
      </c>
      <c r="F16">
        <v>413150</v>
      </c>
      <c r="G16">
        <v>1</v>
      </c>
      <c r="H16">
        <v>2276610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25</v>
      </c>
      <c r="AF16">
        <v>25</v>
      </c>
    </row>
    <row r="17" spans="1:32" x14ac:dyDescent="0.2">
      <c r="A17" s="400">
        <v>37027.537499999999</v>
      </c>
      <c r="B17" s="399">
        <v>37124</v>
      </c>
      <c r="C17" s="399">
        <v>37104</v>
      </c>
      <c r="D17" s="399">
        <v>37134</v>
      </c>
      <c r="E17" s="399" t="s">
        <v>386</v>
      </c>
      <c r="F17">
        <v>606274</v>
      </c>
      <c r="G17">
        <v>1</v>
      </c>
      <c r="H17">
        <v>3261844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-25</v>
      </c>
      <c r="AF17">
        <v>-25</v>
      </c>
    </row>
    <row r="18" spans="1:32" x14ac:dyDescent="0.2">
      <c r="A18" s="400">
        <v>37069.526388888888</v>
      </c>
      <c r="B18" s="399">
        <v>37124</v>
      </c>
      <c r="C18" s="399">
        <v>37104</v>
      </c>
      <c r="D18" s="399">
        <v>37134</v>
      </c>
      <c r="E18" s="399" t="s">
        <v>386</v>
      </c>
      <c r="F18">
        <v>663604</v>
      </c>
      <c r="G18">
        <v>1</v>
      </c>
      <c r="H18">
        <v>3514867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25</v>
      </c>
      <c r="AF18">
        <v>25</v>
      </c>
    </row>
    <row r="19" spans="1:32" x14ac:dyDescent="0.2">
      <c r="A19" s="400">
        <v>37071.417361111111</v>
      </c>
      <c r="B19" s="399">
        <v>37124</v>
      </c>
      <c r="C19" s="399">
        <v>37104</v>
      </c>
      <c r="D19" s="399">
        <v>37134</v>
      </c>
      <c r="E19" s="399" t="s">
        <v>386</v>
      </c>
      <c r="F19">
        <v>668105</v>
      </c>
      <c r="G19">
        <v>1</v>
      </c>
      <c r="H19">
        <v>3527682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</v>
      </c>
      <c r="AF19">
        <v>25</v>
      </c>
    </row>
    <row r="20" spans="1:32" x14ac:dyDescent="0.2">
      <c r="A20" s="400">
        <v>37098.431250000001</v>
      </c>
      <c r="B20" s="399">
        <v>37124</v>
      </c>
      <c r="C20" s="399">
        <v>37104</v>
      </c>
      <c r="D20" s="399">
        <v>37134</v>
      </c>
      <c r="E20" s="399" t="s">
        <v>386</v>
      </c>
      <c r="F20">
        <v>702923</v>
      </c>
      <c r="G20">
        <v>1</v>
      </c>
      <c r="H20">
        <v>3637539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50</v>
      </c>
      <c r="AF20">
        <v>50</v>
      </c>
    </row>
    <row r="21" spans="1:32" x14ac:dyDescent="0.2">
      <c r="A21" s="400">
        <v>36971.734027777777</v>
      </c>
      <c r="B21" s="399">
        <v>37124</v>
      </c>
      <c r="C21" s="399">
        <v>37073</v>
      </c>
      <c r="D21" s="399">
        <v>37164</v>
      </c>
      <c r="E21" s="399" t="s">
        <v>386</v>
      </c>
      <c r="F21">
        <v>502372</v>
      </c>
      <c r="G21">
        <v>1</v>
      </c>
      <c r="H21">
        <v>2590499</v>
      </c>
      <c r="I21">
        <v>-25</v>
      </c>
      <c r="J21">
        <v>-25</v>
      </c>
      <c r="K21">
        <v>-25</v>
      </c>
      <c r="L21">
        <v>-25</v>
      </c>
      <c r="M21">
        <v>-25</v>
      </c>
      <c r="N21">
        <v>-25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s="400">
        <v>36971.734027777777</v>
      </c>
      <c r="B22" s="399">
        <v>37124</v>
      </c>
      <c r="C22" s="399">
        <v>37073</v>
      </c>
      <c r="D22" s="399">
        <v>37164</v>
      </c>
      <c r="E22" s="399" t="s">
        <v>386</v>
      </c>
      <c r="F22">
        <v>502394</v>
      </c>
      <c r="G22">
        <v>1</v>
      </c>
      <c r="H22">
        <v>2590581</v>
      </c>
      <c r="I22">
        <v>-25</v>
      </c>
      <c r="J22">
        <v>-25</v>
      </c>
      <c r="K22">
        <v>-25</v>
      </c>
      <c r="L22">
        <v>-25</v>
      </c>
      <c r="M22">
        <v>-25</v>
      </c>
      <c r="N22">
        <v>-25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400">
        <v>36971.734027777777</v>
      </c>
      <c r="B23" s="399">
        <v>37124</v>
      </c>
      <c r="C23" s="399">
        <v>37073</v>
      </c>
      <c r="D23" s="399">
        <v>37164</v>
      </c>
      <c r="E23" s="399" t="s">
        <v>386</v>
      </c>
      <c r="F23">
        <v>502932</v>
      </c>
      <c r="G23">
        <v>1</v>
      </c>
      <c r="H23">
        <v>2591716</v>
      </c>
      <c r="I23">
        <v>-25</v>
      </c>
      <c r="J23">
        <v>-25</v>
      </c>
      <c r="K23">
        <v>-25</v>
      </c>
      <c r="L23">
        <v>-25</v>
      </c>
      <c r="M23">
        <v>-25</v>
      </c>
      <c r="N23">
        <v>-25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400">
        <v>36993.459027777775</v>
      </c>
      <c r="B24" s="399">
        <v>37124</v>
      </c>
      <c r="C24" s="399">
        <v>37073</v>
      </c>
      <c r="D24" s="399">
        <v>37164</v>
      </c>
      <c r="E24" s="399" t="s">
        <v>386</v>
      </c>
      <c r="F24">
        <v>579000</v>
      </c>
      <c r="G24">
        <v>1</v>
      </c>
      <c r="H24">
        <v>3080697</v>
      </c>
      <c r="I24">
        <v>-25</v>
      </c>
      <c r="J24">
        <v>-25</v>
      </c>
      <c r="K24">
        <v>-25</v>
      </c>
      <c r="L24">
        <v>-25</v>
      </c>
      <c r="M24">
        <v>-25</v>
      </c>
      <c r="N24">
        <v>-25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400">
        <v>36971.734027777777</v>
      </c>
      <c r="B25" s="399">
        <v>37124</v>
      </c>
      <c r="C25" s="399">
        <v>37073</v>
      </c>
      <c r="D25" s="399">
        <v>37164</v>
      </c>
      <c r="E25" s="399" t="s">
        <v>386</v>
      </c>
      <c r="F25">
        <v>337722</v>
      </c>
      <c r="G25">
        <v>1</v>
      </c>
      <c r="H25">
        <v>2004650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0</v>
      </c>
      <c r="AF25">
        <v>0</v>
      </c>
    </row>
    <row r="26" spans="1:32" x14ac:dyDescent="0.2">
      <c r="A26" s="400">
        <v>36971.734027777777</v>
      </c>
      <c r="B26" s="399">
        <v>37124</v>
      </c>
      <c r="C26" s="399">
        <v>37073</v>
      </c>
      <c r="D26" s="399">
        <v>37164</v>
      </c>
      <c r="E26" s="399" t="s">
        <v>386</v>
      </c>
      <c r="F26">
        <v>346903</v>
      </c>
      <c r="G26">
        <v>1</v>
      </c>
      <c r="H26">
        <v>2067958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0</v>
      </c>
      <c r="AF26">
        <v>0</v>
      </c>
    </row>
    <row r="27" spans="1:32" x14ac:dyDescent="0.2">
      <c r="A27" s="400">
        <v>36971.734027777777</v>
      </c>
      <c r="B27" s="399">
        <v>37124</v>
      </c>
      <c r="C27" s="399">
        <v>37073</v>
      </c>
      <c r="D27" s="399">
        <v>37164</v>
      </c>
      <c r="E27" s="399" t="s">
        <v>386</v>
      </c>
      <c r="F27">
        <v>388086</v>
      </c>
      <c r="G27">
        <v>1</v>
      </c>
      <c r="H27">
        <v>2191712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0</v>
      </c>
      <c r="AF27">
        <v>0</v>
      </c>
    </row>
    <row r="28" spans="1:32" x14ac:dyDescent="0.2">
      <c r="A28" s="400">
        <v>36971.734027777777</v>
      </c>
      <c r="B28" s="399">
        <v>37124</v>
      </c>
      <c r="C28" s="399">
        <v>37073</v>
      </c>
      <c r="D28" s="399">
        <v>37164</v>
      </c>
      <c r="E28" s="399" t="s">
        <v>386</v>
      </c>
      <c r="F28">
        <v>388151</v>
      </c>
      <c r="G28">
        <v>1</v>
      </c>
      <c r="H28">
        <v>2191921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-25</v>
      </c>
      <c r="P28">
        <v>-25</v>
      </c>
      <c r="Q28">
        <v>-25</v>
      </c>
      <c r="R28">
        <v>-25</v>
      </c>
      <c r="S28">
        <v>-25</v>
      </c>
      <c r="T28">
        <v>-25</v>
      </c>
      <c r="U28">
        <v>-25</v>
      </c>
      <c r="V28">
        <v>-25</v>
      </c>
      <c r="W28">
        <v>-25</v>
      </c>
      <c r="X28">
        <v>-25</v>
      </c>
      <c r="Y28">
        <v>-25</v>
      </c>
      <c r="Z28">
        <v>-25</v>
      </c>
      <c r="AA28">
        <v>-25</v>
      </c>
      <c r="AB28">
        <v>-25</v>
      </c>
      <c r="AC28">
        <v>-25</v>
      </c>
      <c r="AD28">
        <v>-25</v>
      </c>
      <c r="AE28">
        <v>0</v>
      </c>
      <c r="AF28">
        <v>0</v>
      </c>
    </row>
    <row r="29" spans="1:32" x14ac:dyDescent="0.2">
      <c r="A29" s="400">
        <v>37110.664583333331</v>
      </c>
      <c r="B29" s="399">
        <v>37124</v>
      </c>
      <c r="C29" s="399">
        <v>37111</v>
      </c>
      <c r="D29" s="399">
        <v>37134</v>
      </c>
      <c r="E29" s="399" t="s">
        <v>386</v>
      </c>
      <c r="F29">
        <v>720302</v>
      </c>
      <c r="G29">
        <v>1</v>
      </c>
      <c r="H29">
        <v>3742000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s="400">
        <v>37112.695833333331</v>
      </c>
      <c r="B30" s="399">
        <v>37124</v>
      </c>
      <c r="C30" s="399">
        <v>37116</v>
      </c>
      <c r="D30" s="399">
        <v>37134</v>
      </c>
      <c r="E30" s="399" t="s">
        <v>386</v>
      </c>
      <c r="F30">
        <v>725556</v>
      </c>
      <c r="G30">
        <v>1</v>
      </c>
      <c r="H30">
        <v>3757952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-25</v>
      </c>
      <c r="P30">
        <v>-25</v>
      </c>
      <c r="Q30">
        <v>-25</v>
      </c>
      <c r="R30">
        <v>-25</v>
      </c>
      <c r="S30">
        <v>-25</v>
      </c>
      <c r="T30">
        <v>-25</v>
      </c>
      <c r="U30">
        <v>-25</v>
      </c>
      <c r="V30">
        <v>-25</v>
      </c>
      <c r="W30">
        <v>-25</v>
      </c>
      <c r="X30">
        <v>-25</v>
      </c>
      <c r="Y30">
        <v>-25</v>
      </c>
      <c r="Z30">
        <v>-25</v>
      </c>
      <c r="AA30">
        <v>-25</v>
      </c>
      <c r="AB30">
        <v>-25</v>
      </c>
      <c r="AC30">
        <v>-25</v>
      </c>
      <c r="AD30">
        <v>-25</v>
      </c>
      <c r="AE30">
        <v>0</v>
      </c>
      <c r="AF30">
        <v>0</v>
      </c>
    </row>
    <row r="31" spans="1:32" x14ac:dyDescent="0.2">
      <c r="A31" s="400">
        <v>36971.734027777777</v>
      </c>
      <c r="B31" s="399">
        <v>37124</v>
      </c>
      <c r="C31" s="399">
        <v>37073</v>
      </c>
      <c r="D31" s="399">
        <v>37164</v>
      </c>
      <c r="E31" s="399" t="s">
        <v>386</v>
      </c>
      <c r="F31">
        <v>428845</v>
      </c>
      <c r="G31">
        <v>1</v>
      </c>
      <c r="H31">
        <v>2328367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</v>
      </c>
      <c r="P31">
        <v>25</v>
      </c>
      <c r="Q31">
        <v>25</v>
      </c>
      <c r="R31">
        <v>25</v>
      </c>
      <c r="S31">
        <v>25</v>
      </c>
      <c r="T31">
        <v>25</v>
      </c>
      <c r="U31">
        <v>25</v>
      </c>
      <c r="V31">
        <v>25</v>
      </c>
      <c r="W31">
        <v>25</v>
      </c>
      <c r="X31">
        <v>25</v>
      </c>
      <c r="Y31">
        <v>25</v>
      </c>
      <c r="Z31">
        <v>25</v>
      </c>
      <c r="AA31">
        <v>25</v>
      </c>
      <c r="AB31">
        <v>25</v>
      </c>
      <c r="AC31">
        <v>25</v>
      </c>
      <c r="AD31">
        <v>25</v>
      </c>
      <c r="AE31">
        <v>0</v>
      </c>
      <c r="AF31">
        <v>0</v>
      </c>
    </row>
    <row r="32" spans="1:32" x14ac:dyDescent="0.2">
      <c r="A32" s="400">
        <v>36971.734027777777</v>
      </c>
      <c r="B32" s="399">
        <v>37124</v>
      </c>
      <c r="C32" s="399">
        <v>37073</v>
      </c>
      <c r="D32" s="399">
        <v>37164</v>
      </c>
      <c r="E32" s="399" t="s">
        <v>386</v>
      </c>
      <c r="F32">
        <v>529247</v>
      </c>
      <c r="G32">
        <v>1</v>
      </c>
      <c r="H32">
        <v>2717888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25</v>
      </c>
      <c r="P32">
        <v>25</v>
      </c>
      <c r="Q32">
        <v>25</v>
      </c>
      <c r="R32">
        <v>25</v>
      </c>
      <c r="S32">
        <v>25</v>
      </c>
      <c r="T32">
        <v>25</v>
      </c>
      <c r="U32">
        <v>25</v>
      </c>
      <c r="V32">
        <v>25</v>
      </c>
      <c r="W32">
        <v>25</v>
      </c>
      <c r="X32">
        <v>25</v>
      </c>
      <c r="Y32">
        <v>25</v>
      </c>
      <c r="Z32">
        <v>25</v>
      </c>
      <c r="AA32">
        <v>25</v>
      </c>
      <c r="AB32">
        <v>25</v>
      </c>
      <c r="AC32">
        <v>25</v>
      </c>
      <c r="AD32">
        <v>25</v>
      </c>
      <c r="AE32">
        <v>0</v>
      </c>
      <c r="AF32">
        <v>0</v>
      </c>
    </row>
    <row r="33" spans="1:32" x14ac:dyDescent="0.2">
      <c r="A33" s="400">
        <v>37025.716666666667</v>
      </c>
      <c r="B33" s="399">
        <v>37124</v>
      </c>
      <c r="C33" s="399">
        <v>36983</v>
      </c>
      <c r="D33" s="399">
        <v>37191</v>
      </c>
      <c r="E33" s="399" t="s">
        <v>386</v>
      </c>
      <c r="F33">
        <v>375065</v>
      </c>
      <c r="G33">
        <v>1</v>
      </c>
      <c r="H33">
        <v>2152122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 s="400">
        <v>37042.40902777778</v>
      </c>
      <c r="B34" s="399">
        <v>37124</v>
      </c>
      <c r="C34" s="399">
        <v>37073</v>
      </c>
      <c r="D34" s="399">
        <v>37164</v>
      </c>
      <c r="E34" s="399" t="s">
        <v>386</v>
      </c>
      <c r="F34">
        <v>626426</v>
      </c>
      <c r="G34">
        <v>1</v>
      </c>
      <c r="H34">
        <v>3401433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25</v>
      </c>
      <c r="P34">
        <v>25</v>
      </c>
      <c r="Q34">
        <v>25</v>
      </c>
      <c r="R34">
        <v>25</v>
      </c>
      <c r="S34">
        <v>25</v>
      </c>
      <c r="T34">
        <v>25</v>
      </c>
      <c r="U34">
        <v>25</v>
      </c>
      <c r="V34">
        <v>25</v>
      </c>
      <c r="W34">
        <v>25</v>
      </c>
      <c r="X34">
        <v>25</v>
      </c>
      <c r="Y34">
        <v>25</v>
      </c>
      <c r="Z34">
        <v>25</v>
      </c>
      <c r="AA34">
        <v>25</v>
      </c>
      <c r="AB34">
        <v>25</v>
      </c>
      <c r="AC34">
        <v>25</v>
      </c>
      <c r="AD34">
        <v>25</v>
      </c>
      <c r="AE34">
        <v>0</v>
      </c>
      <c r="AF34">
        <v>0</v>
      </c>
    </row>
    <row r="35" spans="1:32" x14ac:dyDescent="0.2">
      <c r="A35" s="400">
        <v>36971.734027777777</v>
      </c>
      <c r="B35" s="399">
        <v>37124</v>
      </c>
      <c r="C35" s="399">
        <v>37073</v>
      </c>
      <c r="D35" s="399">
        <v>37164</v>
      </c>
      <c r="E35" s="399" t="s">
        <v>386</v>
      </c>
      <c r="F35">
        <v>502372</v>
      </c>
      <c r="G35">
        <v>1</v>
      </c>
      <c r="H35">
        <v>2590500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-25</v>
      </c>
      <c r="AF35">
        <v>-25</v>
      </c>
    </row>
    <row r="36" spans="1:32" x14ac:dyDescent="0.2">
      <c r="A36" s="400">
        <v>36971.734027777777</v>
      </c>
      <c r="B36" s="399">
        <v>37124</v>
      </c>
      <c r="C36" s="399">
        <v>37073</v>
      </c>
      <c r="D36" s="399">
        <v>37164</v>
      </c>
      <c r="E36" s="399" t="s">
        <v>386</v>
      </c>
      <c r="F36">
        <v>502394</v>
      </c>
      <c r="G36">
        <v>1</v>
      </c>
      <c r="H36">
        <v>2590582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-25</v>
      </c>
      <c r="AF36">
        <v>-25</v>
      </c>
    </row>
    <row r="37" spans="1:32" x14ac:dyDescent="0.2">
      <c r="A37" s="400">
        <v>36971.734027777777</v>
      </c>
      <c r="B37" s="399">
        <v>37124</v>
      </c>
      <c r="C37" s="399">
        <v>37073</v>
      </c>
      <c r="D37" s="399">
        <v>37164</v>
      </c>
      <c r="E37" s="399" t="s">
        <v>386</v>
      </c>
      <c r="F37">
        <v>502932</v>
      </c>
      <c r="G37">
        <v>1</v>
      </c>
      <c r="H37">
        <v>2591717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-25</v>
      </c>
      <c r="AF37">
        <v>-25</v>
      </c>
    </row>
    <row r="38" spans="1:32" x14ac:dyDescent="0.2">
      <c r="A38" s="400">
        <v>36971.734027777777</v>
      </c>
      <c r="B38" s="399">
        <v>37124</v>
      </c>
      <c r="C38" s="399">
        <v>37073</v>
      </c>
      <c r="D38" s="399">
        <v>37164</v>
      </c>
      <c r="E38" s="399" t="s">
        <v>386</v>
      </c>
      <c r="F38">
        <v>503250</v>
      </c>
      <c r="G38">
        <v>1</v>
      </c>
      <c r="H38">
        <v>2592649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-25</v>
      </c>
      <c r="AF38">
        <v>-25</v>
      </c>
    </row>
    <row r="39" spans="1:32" x14ac:dyDescent="0.2">
      <c r="A39" s="400">
        <v>36971.734027777777</v>
      </c>
      <c r="B39" s="399">
        <v>37124</v>
      </c>
      <c r="C39" s="399">
        <v>37073</v>
      </c>
      <c r="D39" s="399">
        <v>37164</v>
      </c>
      <c r="E39" s="399" t="s">
        <v>386</v>
      </c>
      <c r="F39">
        <v>503417</v>
      </c>
      <c r="G39">
        <v>1</v>
      </c>
      <c r="H39">
        <v>2593274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-50</v>
      </c>
      <c r="AF39">
        <v>-50</v>
      </c>
    </row>
    <row r="40" spans="1:32" x14ac:dyDescent="0.2">
      <c r="A40" s="400">
        <v>36971.734027777777</v>
      </c>
      <c r="B40" s="399">
        <v>37124</v>
      </c>
      <c r="C40" s="399">
        <v>37073</v>
      </c>
      <c r="D40" s="399">
        <v>37164</v>
      </c>
      <c r="E40" s="399" t="s">
        <v>386</v>
      </c>
      <c r="F40">
        <v>508774</v>
      </c>
      <c r="G40">
        <v>1</v>
      </c>
      <c r="H40">
        <v>2609167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-25</v>
      </c>
      <c r="AF40">
        <v>-25</v>
      </c>
    </row>
    <row r="41" spans="1:32" x14ac:dyDescent="0.2">
      <c r="A41" s="400">
        <v>36971.734027777777</v>
      </c>
      <c r="B41" s="399">
        <v>37124</v>
      </c>
      <c r="C41" s="399">
        <v>37073</v>
      </c>
      <c r="D41" s="399">
        <v>37164</v>
      </c>
      <c r="E41" s="399" t="s">
        <v>386</v>
      </c>
      <c r="F41">
        <v>514108</v>
      </c>
      <c r="G41">
        <v>1</v>
      </c>
      <c r="H41">
        <v>2629902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-25</v>
      </c>
      <c r="AF41">
        <v>-25</v>
      </c>
    </row>
    <row r="42" spans="1:32" x14ac:dyDescent="0.2">
      <c r="A42" s="400">
        <v>36971.734027777777</v>
      </c>
      <c r="B42" s="399">
        <v>37124</v>
      </c>
      <c r="C42" s="399">
        <v>37073</v>
      </c>
      <c r="D42" s="399">
        <v>37164</v>
      </c>
      <c r="E42" s="399" t="s">
        <v>386</v>
      </c>
      <c r="F42">
        <v>515769</v>
      </c>
      <c r="G42">
        <v>1</v>
      </c>
      <c r="H42">
        <v>2634422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-25</v>
      </c>
      <c r="AF42">
        <v>-25</v>
      </c>
    </row>
    <row r="43" spans="1:32" x14ac:dyDescent="0.2">
      <c r="A43" s="400">
        <v>36971.734027777777</v>
      </c>
      <c r="B43" s="399">
        <v>37124</v>
      </c>
      <c r="C43" s="399">
        <v>37073</v>
      </c>
      <c r="D43" s="399">
        <v>37164</v>
      </c>
      <c r="E43" s="399" t="s">
        <v>386</v>
      </c>
      <c r="F43">
        <v>551698</v>
      </c>
      <c r="G43">
        <v>1</v>
      </c>
      <c r="H43">
        <v>2891969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-25</v>
      </c>
      <c r="AF43">
        <v>-25</v>
      </c>
    </row>
    <row r="44" spans="1:32" x14ac:dyDescent="0.2">
      <c r="A44" s="400">
        <v>37053.703472222223</v>
      </c>
      <c r="B44" s="399">
        <v>37124</v>
      </c>
      <c r="C44" s="399">
        <v>37104</v>
      </c>
      <c r="D44" s="399">
        <v>37134</v>
      </c>
      <c r="E44" s="399" t="s">
        <v>386</v>
      </c>
      <c r="F44">
        <v>642186</v>
      </c>
      <c r="G44">
        <v>1</v>
      </c>
      <c r="H44">
        <v>3449321</v>
      </c>
      <c r="I44">
        <v>25</v>
      </c>
      <c r="J44">
        <v>25</v>
      </c>
      <c r="K44">
        <v>25</v>
      </c>
      <c r="L44">
        <v>25</v>
      </c>
      <c r="M44">
        <v>25</v>
      </c>
      <c r="N44">
        <v>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s="400">
        <v>37069.526388888888</v>
      </c>
      <c r="B45" s="399">
        <v>37124</v>
      </c>
      <c r="C45" s="399">
        <v>37104</v>
      </c>
      <c r="D45" s="399">
        <v>37134</v>
      </c>
      <c r="E45" s="399" t="s">
        <v>386</v>
      </c>
      <c r="F45">
        <v>663604</v>
      </c>
      <c r="G45">
        <v>1</v>
      </c>
      <c r="H45">
        <v>3514865</v>
      </c>
      <c r="I45">
        <v>25</v>
      </c>
      <c r="J45">
        <v>25</v>
      </c>
      <c r="K45">
        <v>25</v>
      </c>
      <c r="L45">
        <v>25</v>
      </c>
      <c r="M45">
        <v>25</v>
      </c>
      <c r="N45">
        <v>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s="400">
        <v>37032.585416666669</v>
      </c>
      <c r="B46" s="399">
        <v>37124</v>
      </c>
      <c r="C46" s="399">
        <v>37104</v>
      </c>
      <c r="D46" s="399">
        <v>37134</v>
      </c>
      <c r="E46" s="399" t="s">
        <v>386</v>
      </c>
      <c r="F46">
        <v>615679</v>
      </c>
      <c r="G46">
        <v>1</v>
      </c>
      <c r="H46">
        <v>3369501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25</v>
      </c>
      <c r="P46">
        <v>25</v>
      </c>
      <c r="Q46">
        <v>25</v>
      </c>
      <c r="R46">
        <v>25</v>
      </c>
      <c r="S46">
        <v>25</v>
      </c>
      <c r="T46">
        <v>25</v>
      </c>
      <c r="U46">
        <v>25</v>
      </c>
      <c r="V46">
        <v>25</v>
      </c>
      <c r="W46">
        <v>25</v>
      </c>
      <c r="X46">
        <v>25</v>
      </c>
      <c r="Y46">
        <v>25</v>
      </c>
      <c r="Z46">
        <v>25</v>
      </c>
      <c r="AA46">
        <v>25</v>
      </c>
      <c r="AB46">
        <v>25</v>
      </c>
      <c r="AC46">
        <v>25</v>
      </c>
      <c r="AD46">
        <v>25</v>
      </c>
      <c r="AE46">
        <v>0</v>
      </c>
      <c r="AF46">
        <v>0</v>
      </c>
    </row>
    <row r="47" spans="1:32" x14ac:dyDescent="0.2">
      <c r="A47" s="400">
        <v>37046.548611111109</v>
      </c>
      <c r="B47" s="399">
        <v>37124</v>
      </c>
      <c r="C47" s="399">
        <v>37104</v>
      </c>
      <c r="D47" s="399">
        <v>37134</v>
      </c>
      <c r="E47" s="399" t="s">
        <v>386</v>
      </c>
      <c r="F47">
        <v>629465</v>
      </c>
      <c r="G47">
        <v>1</v>
      </c>
      <c r="H47">
        <v>3418958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</v>
      </c>
      <c r="P47">
        <v>25</v>
      </c>
      <c r="Q47">
        <v>25</v>
      </c>
      <c r="R47">
        <v>25</v>
      </c>
      <c r="S47">
        <v>25</v>
      </c>
      <c r="T47">
        <v>25</v>
      </c>
      <c r="U47">
        <v>25</v>
      </c>
      <c r="V47">
        <v>25</v>
      </c>
      <c r="W47">
        <v>25</v>
      </c>
      <c r="X47">
        <v>25</v>
      </c>
      <c r="Y47">
        <v>25</v>
      </c>
      <c r="Z47">
        <v>25</v>
      </c>
      <c r="AA47">
        <v>25</v>
      </c>
      <c r="AB47">
        <v>25</v>
      </c>
      <c r="AC47">
        <v>25</v>
      </c>
      <c r="AD47">
        <v>25</v>
      </c>
      <c r="AE47">
        <v>0</v>
      </c>
      <c r="AF47">
        <v>0</v>
      </c>
    </row>
    <row r="48" spans="1:32" x14ac:dyDescent="0.2">
      <c r="A48" s="400">
        <v>37047.409722222219</v>
      </c>
      <c r="B48" s="399">
        <v>37124</v>
      </c>
      <c r="C48" s="399">
        <v>37104</v>
      </c>
      <c r="D48" s="399">
        <v>37134</v>
      </c>
      <c r="E48" s="399" t="s">
        <v>386</v>
      </c>
      <c r="F48">
        <v>630954</v>
      </c>
      <c r="G48">
        <v>1</v>
      </c>
      <c r="H48">
        <v>3422962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  <c r="U48">
        <v>25</v>
      </c>
      <c r="V48">
        <v>25</v>
      </c>
      <c r="W48">
        <v>25</v>
      </c>
      <c r="X48">
        <v>25</v>
      </c>
      <c r="Y48">
        <v>25</v>
      </c>
      <c r="Z48">
        <v>25</v>
      </c>
      <c r="AA48">
        <v>25</v>
      </c>
      <c r="AB48">
        <v>25</v>
      </c>
      <c r="AC48">
        <v>25</v>
      </c>
      <c r="AD48">
        <v>25</v>
      </c>
      <c r="AE48">
        <v>0</v>
      </c>
      <c r="AF48">
        <v>0</v>
      </c>
    </row>
    <row r="49" spans="1:32" x14ac:dyDescent="0.2">
      <c r="A49" s="400">
        <v>37048.582638888889</v>
      </c>
      <c r="B49" s="399">
        <v>37124</v>
      </c>
      <c r="C49" s="399">
        <v>37104</v>
      </c>
      <c r="D49" s="399">
        <v>37134</v>
      </c>
      <c r="E49" s="399" t="s">
        <v>386</v>
      </c>
      <c r="F49">
        <v>632958</v>
      </c>
      <c r="G49">
        <v>1</v>
      </c>
      <c r="H49">
        <v>3428026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25</v>
      </c>
      <c r="P49">
        <v>25</v>
      </c>
      <c r="Q49">
        <v>25</v>
      </c>
      <c r="R49">
        <v>25</v>
      </c>
      <c r="S49">
        <v>25</v>
      </c>
      <c r="T49">
        <v>25</v>
      </c>
      <c r="U49">
        <v>25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25</v>
      </c>
      <c r="AE49">
        <v>0</v>
      </c>
      <c r="AF49">
        <v>0</v>
      </c>
    </row>
    <row r="50" spans="1:32" x14ac:dyDescent="0.2">
      <c r="A50" s="400">
        <v>37048.583333333336</v>
      </c>
      <c r="B50" s="399">
        <v>37124</v>
      </c>
      <c r="C50" s="399">
        <v>37104</v>
      </c>
      <c r="D50" s="399">
        <v>37134</v>
      </c>
      <c r="E50" s="399" t="s">
        <v>386</v>
      </c>
      <c r="F50">
        <v>634852</v>
      </c>
      <c r="G50">
        <v>1</v>
      </c>
      <c r="H50">
        <v>3433031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25</v>
      </c>
      <c r="U50">
        <v>25</v>
      </c>
      <c r="V50">
        <v>25</v>
      </c>
      <c r="W50">
        <v>25</v>
      </c>
      <c r="X50">
        <v>25</v>
      </c>
      <c r="Y50">
        <v>25</v>
      </c>
      <c r="Z50">
        <v>25</v>
      </c>
      <c r="AA50">
        <v>25</v>
      </c>
      <c r="AB50">
        <v>25</v>
      </c>
      <c r="AC50">
        <v>25</v>
      </c>
      <c r="AD50">
        <v>25</v>
      </c>
      <c r="AE50">
        <v>0</v>
      </c>
      <c r="AF50">
        <v>0</v>
      </c>
    </row>
    <row r="51" spans="1:32" x14ac:dyDescent="0.2">
      <c r="A51" s="400">
        <v>37048.586111111108</v>
      </c>
      <c r="B51" s="399">
        <v>37124</v>
      </c>
      <c r="C51" s="399">
        <v>37104</v>
      </c>
      <c r="D51" s="399">
        <v>37134</v>
      </c>
      <c r="E51" s="399" t="s">
        <v>386</v>
      </c>
      <c r="F51">
        <v>635498</v>
      </c>
      <c r="G51">
        <v>1</v>
      </c>
      <c r="H51">
        <v>3434572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0</v>
      </c>
      <c r="AF51">
        <v>0</v>
      </c>
    </row>
    <row r="52" spans="1:32" x14ac:dyDescent="0.2">
      <c r="A52" s="400">
        <v>37084.522222222222</v>
      </c>
      <c r="B52" s="399">
        <v>37124</v>
      </c>
      <c r="C52" s="399">
        <v>37104</v>
      </c>
      <c r="D52" s="399">
        <v>37134</v>
      </c>
      <c r="E52" s="399" t="s">
        <v>386</v>
      </c>
      <c r="F52">
        <v>682084</v>
      </c>
      <c r="G52">
        <v>1</v>
      </c>
      <c r="H52">
        <v>3577961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-25</v>
      </c>
      <c r="P52">
        <v>-25</v>
      </c>
      <c r="Q52">
        <v>-25</v>
      </c>
      <c r="R52">
        <v>-25</v>
      </c>
      <c r="S52">
        <v>-25</v>
      </c>
      <c r="T52">
        <v>-25</v>
      </c>
      <c r="U52">
        <v>-25</v>
      </c>
      <c r="V52">
        <v>-25</v>
      </c>
      <c r="W52">
        <v>-25</v>
      </c>
      <c r="X52">
        <v>-25</v>
      </c>
      <c r="Y52">
        <v>-25</v>
      </c>
      <c r="Z52">
        <v>-25</v>
      </c>
      <c r="AA52">
        <v>-25</v>
      </c>
      <c r="AB52">
        <v>-25</v>
      </c>
      <c r="AC52">
        <v>-25</v>
      </c>
      <c r="AD52">
        <v>-25</v>
      </c>
      <c r="AE52">
        <v>0</v>
      </c>
      <c r="AF52">
        <v>0</v>
      </c>
    </row>
    <row r="53" spans="1:32" x14ac:dyDescent="0.2">
      <c r="A53" s="400">
        <v>37088.428472222222</v>
      </c>
      <c r="B53" s="399">
        <v>37124</v>
      </c>
      <c r="C53" s="399">
        <v>37104</v>
      </c>
      <c r="D53" s="399">
        <v>37134</v>
      </c>
      <c r="E53" s="399" t="s">
        <v>386</v>
      </c>
      <c r="F53">
        <v>685728</v>
      </c>
      <c r="G53">
        <v>1</v>
      </c>
      <c r="H53">
        <v>3589532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25</v>
      </c>
      <c r="P53">
        <v>25</v>
      </c>
      <c r="Q53">
        <v>25</v>
      </c>
      <c r="R53">
        <v>25</v>
      </c>
      <c r="S53">
        <v>25</v>
      </c>
      <c r="T53">
        <v>25</v>
      </c>
      <c r="U53">
        <v>25</v>
      </c>
      <c r="V53">
        <v>25</v>
      </c>
      <c r="W53">
        <v>25</v>
      </c>
      <c r="X53">
        <v>25</v>
      </c>
      <c r="Y53">
        <v>25</v>
      </c>
      <c r="Z53">
        <v>25</v>
      </c>
      <c r="AA53">
        <v>25</v>
      </c>
      <c r="AB53">
        <v>25</v>
      </c>
      <c r="AC53">
        <v>25</v>
      </c>
      <c r="AD53">
        <v>25</v>
      </c>
      <c r="AE53">
        <v>0</v>
      </c>
      <c r="AF53">
        <v>0</v>
      </c>
    </row>
    <row r="54" spans="1:32" x14ac:dyDescent="0.2">
      <c r="A54" s="400">
        <v>37025.716666666667</v>
      </c>
      <c r="B54" s="399">
        <v>37124</v>
      </c>
      <c r="C54" s="399">
        <v>36983</v>
      </c>
      <c r="D54" s="399">
        <v>37191</v>
      </c>
      <c r="E54" s="399" t="s">
        <v>386</v>
      </c>
      <c r="F54">
        <v>333869</v>
      </c>
      <c r="G54">
        <v>1</v>
      </c>
      <c r="H54">
        <v>1995520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25</v>
      </c>
      <c r="AF54">
        <v>25</v>
      </c>
    </row>
    <row r="55" spans="1:32" x14ac:dyDescent="0.2">
      <c r="A55" s="400">
        <v>37025.716666666667</v>
      </c>
      <c r="B55" s="399">
        <v>37124</v>
      </c>
      <c r="C55" s="399">
        <v>36983</v>
      </c>
      <c r="D55" s="399">
        <v>37191</v>
      </c>
      <c r="E55" s="399" t="s">
        <v>386</v>
      </c>
      <c r="F55">
        <v>360180</v>
      </c>
      <c r="G55">
        <v>1</v>
      </c>
      <c r="H55">
        <v>2108767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50</v>
      </c>
      <c r="AF55">
        <v>50</v>
      </c>
    </row>
    <row r="56" spans="1:32" x14ac:dyDescent="0.2">
      <c r="A56" s="400">
        <v>37025.716666666667</v>
      </c>
      <c r="B56" s="399">
        <v>37124</v>
      </c>
      <c r="C56" s="399">
        <v>36983</v>
      </c>
      <c r="D56" s="399">
        <v>37191</v>
      </c>
      <c r="E56" s="399" t="s">
        <v>386</v>
      </c>
      <c r="F56">
        <v>375065</v>
      </c>
      <c r="G56">
        <v>1</v>
      </c>
      <c r="H56">
        <v>2152123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25</v>
      </c>
      <c r="AF56">
        <v>25</v>
      </c>
    </row>
    <row r="57" spans="1:32" x14ac:dyDescent="0.2">
      <c r="A57" s="400">
        <v>37049.6875</v>
      </c>
      <c r="B57" s="399">
        <v>37124</v>
      </c>
      <c r="C57" s="399">
        <v>37104</v>
      </c>
      <c r="D57" s="399">
        <v>37134</v>
      </c>
      <c r="E57" s="399" t="s">
        <v>386</v>
      </c>
      <c r="F57">
        <v>637101</v>
      </c>
      <c r="G57">
        <v>1</v>
      </c>
      <c r="H57">
        <v>3437453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25</v>
      </c>
      <c r="AF57">
        <v>25</v>
      </c>
    </row>
    <row r="58" spans="1:32" x14ac:dyDescent="0.2">
      <c r="A58" s="400">
        <v>37053.703472222223</v>
      </c>
      <c r="B58" s="399">
        <v>37124</v>
      </c>
      <c r="C58" s="399">
        <v>37104</v>
      </c>
      <c r="D58" s="399">
        <v>37134</v>
      </c>
      <c r="E58" s="399" t="s">
        <v>386</v>
      </c>
      <c r="F58">
        <v>642186</v>
      </c>
      <c r="G58">
        <v>1</v>
      </c>
      <c r="H58">
        <v>3449322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</v>
      </c>
      <c r="AF58">
        <v>25</v>
      </c>
    </row>
    <row r="59" spans="1:32" x14ac:dyDescent="0.2">
      <c r="A59" s="400">
        <v>37085.495833333334</v>
      </c>
      <c r="B59" s="399">
        <v>37124</v>
      </c>
      <c r="C59" s="399">
        <v>37104</v>
      </c>
      <c r="D59" s="399">
        <v>37134</v>
      </c>
      <c r="E59" s="399" t="s">
        <v>386</v>
      </c>
      <c r="F59">
        <v>683416</v>
      </c>
      <c r="G59">
        <v>1</v>
      </c>
      <c r="H59">
        <v>3581151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25</v>
      </c>
      <c r="AF59">
        <v>25</v>
      </c>
    </row>
    <row r="60" spans="1:32" x14ac:dyDescent="0.2">
      <c r="A60" s="400">
        <v>37102.466666666667</v>
      </c>
      <c r="B60" s="399">
        <v>37124</v>
      </c>
      <c r="C60" s="399">
        <v>37104</v>
      </c>
      <c r="D60" s="399">
        <v>37134</v>
      </c>
      <c r="E60" s="399" t="s">
        <v>386</v>
      </c>
      <c r="F60">
        <v>707477</v>
      </c>
      <c r="G60">
        <v>1</v>
      </c>
      <c r="H60">
        <v>3683783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25</v>
      </c>
      <c r="AF60">
        <v>25</v>
      </c>
    </row>
    <row r="61" spans="1:32" x14ac:dyDescent="0.2">
      <c r="A61" s="400">
        <v>36971.734027777777</v>
      </c>
      <c r="B61" s="399">
        <v>37124</v>
      </c>
      <c r="C61" s="399">
        <v>37073</v>
      </c>
      <c r="D61" s="399">
        <v>37164</v>
      </c>
      <c r="E61" s="399" t="s">
        <v>386</v>
      </c>
      <c r="F61">
        <v>503250</v>
      </c>
      <c r="G61">
        <v>1</v>
      </c>
      <c r="H61">
        <v>2592648</v>
      </c>
      <c r="I61">
        <v>-25</v>
      </c>
      <c r="J61">
        <v>-25</v>
      </c>
      <c r="K61">
        <v>-25</v>
      </c>
      <c r="L61">
        <v>-25</v>
      </c>
      <c r="M61">
        <v>-25</v>
      </c>
      <c r="N61">
        <v>-25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 s="400">
        <v>36971.734027777777</v>
      </c>
      <c r="B62" s="399">
        <v>37124</v>
      </c>
      <c r="C62" s="399">
        <v>37073</v>
      </c>
      <c r="D62" s="399">
        <v>37164</v>
      </c>
      <c r="E62" s="399" t="s">
        <v>386</v>
      </c>
      <c r="F62">
        <v>503417</v>
      </c>
      <c r="G62">
        <v>1</v>
      </c>
      <c r="H62">
        <v>2593273</v>
      </c>
      <c r="I62">
        <v>-50</v>
      </c>
      <c r="J62">
        <v>-50</v>
      </c>
      <c r="K62">
        <v>-50</v>
      </c>
      <c r="L62">
        <v>-50</v>
      </c>
      <c r="M62">
        <v>-50</v>
      </c>
      <c r="N62">
        <v>-50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s="400">
        <v>36971.734027777777</v>
      </c>
      <c r="B63" s="399">
        <v>37124</v>
      </c>
      <c r="C63" s="399">
        <v>37073</v>
      </c>
      <c r="D63" s="399">
        <v>37164</v>
      </c>
      <c r="E63" s="399" t="s">
        <v>386</v>
      </c>
      <c r="F63">
        <v>508774</v>
      </c>
      <c r="G63">
        <v>1</v>
      </c>
      <c r="H63">
        <v>2609166</v>
      </c>
      <c r="I63">
        <v>-25</v>
      </c>
      <c r="J63">
        <v>-25</v>
      </c>
      <c r="K63">
        <v>-25</v>
      </c>
      <c r="L63">
        <v>-25</v>
      </c>
      <c r="M63">
        <v>-25</v>
      </c>
      <c r="N63">
        <v>-25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 s="400">
        <v>36971.734027777777</v>
      </c>
      <c r="B64" s="399">
        <v>37124</v>
      </c>
      <c r="C64" s="399">
        <v>37073</v>
      </c>
      <c r="D64" s="399">
        <v>37164</v>
      </c>
      <c r="E64" s="399" t="s">
        <v>386</v>
      </c>
      <c r="F64">
        <v>514108</v>
      </c>
      <c r="G64">
        <v>1</v>
      </c>
      <c r="H64">
        <v>2629901</v>
      </c>
      <c r="I64">
        <v>-25</v>
      </c>
      <c r="J64">
        <v>-25</v>
      </c>
      <c r="K64">
        <v>-25</v>
      </c>
      <c r="L64">
        <v>-25</v>
      </c>
      <c r="M64">
        <v>-25</v>
      </c>
      <c r="N64">
        <v>-25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 s="400">
        <v>36971.734027777777</v>
      </c>
      <c r="B65" s="399">
        <v>37124</v>
      </c>
      <c r="C65" s="399">
        <v>37073</v>
      </c>
      <c r="D65" s="399">
        <v>37164</v>
      </c>
      <c r="E65" s="399" t="s">
        <v>386</v>
      </c>
      <c r="F65">
        <v>515769</v>
      </c>
      <c r="G65">
        <v>1</v>
      </c>
      <c r="H65">
        <v>2634421</v>
      </c>
      <c r="I65">
        <v>-25</v>
      </c>
      <c r="J65">
        <v>-25</v>
      </c>
      <c r="K65">
        <v>-25</v>
      </c>
      <c r="L65">
        <v>-25</v>
      </c>
      <c r="M65">
        <v>-25</v>
      </c>
      <c r="N65">
        <v>-25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s="400">
        <v>36971.734027777777</v>
      </c>
      <c r="B66" s="399">
        <v>37124</v>
      </c>
      <c r="C66" s="399">
        <v>37073</v>
      </c>
      <c r="D66" s="399">
        <v>37164</v>
      </c>
      <c r="E66" s="399" t="s">
        <v>386</v>
      </c>
      <c r="F66">
        <v>551698</v>
      </c>
      <c r="G66">
        <v>1</v>
      </c>
      <c r="H66">
        <v>2891968</v>
      </c>
      <c r="I66">
        <v>-25</v>
      </c>
      <c r="J66">
        <v>-25</v>
      </c>
      <c r="K66">
        <v>-25</v>
      </c>
      <c r="L66">
        <v>-25</v>
      </c>
      <c r="M66">
        <v>-25</v>
      </c>
      <c r="N66">
        <v>-25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s="400">
        <v>36987.407638888886</v>
      </c>
      <c r="B67" s="399">
        <v>37124</v>
      </c>
      <c r="C67" s="399">
        <v>37073</v>
      </c>
      <c r="D67" s="399">
        <v>37164</v>
      </c>
      <c r="E67" s="399" t="s">
        <v>386</v>
      </c>
      <c r="F67">
        <v>571935</v>
      </c>
      <c r="G67">
        <v>1</v>
      </c>
      <c r="H67">
        <v>3061448</v>
      </c>
      <c r="I67">
        <v>50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s="400">
        <v>37110.664583333331</v>
      </c>
      <c r="B68" s="399">
        <v>37124</v>
      </c>
      <c r="C68" s="399">
        <v>37111</v>
      </c>
      <c r="D68" s="399">
        <v>37134</v>
      </c>
      <c r="E68" s="399" t="s">
        <v>386</v>
      </c>
      <c r="F68">
        <v>720302</v>
      </c>
      <c r="G68">
        <v>1</v>
      </c>
      <c r="H68">
        <v>3742014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25</v>
      </c>
      <c r="AF68">
        <v>25</v>
      </c>
    </row>
    <row r="69" spans="1:32" x14ac:dyDescent="0.2">
      <c r="A69" s="400">
        <v>37111.538194444445</v>
      </c>
      <c r="B69" s="399">
        <v>37124</v>
      </c>
      <c r="C69" s="399">
        <v>37113</v>
      </c>
      <c r="D69" s="399">
        <v>37134</v>
      </c>
      <c r="E69" s="399" t="s">
        <v>386</v>
      </c>
      <c r="F69">
        <v>723714</v>
      </c>
      <c r="G69">
        <v>1</v>
      </c>
      <c r="H69">
        <v>3753301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  <c r="X69">
        <v>25</v>
      </c>
      <c r="Y69">
        <v>25</v>
      </c>
      <c r="Z69">
        <v>25</v>
      </c>
      <c r="AA69">
        <v>25</v>
      </c>
      <c r="AB69">
        <v>25</v>
      </c>
      <c r="AC69">
        <v>25</v>
      </c>
      <c r="AD69">
        <v>25</v>
      </c>
      <c r="AE69">
        <v>0</v>
      </c>
      <c r="AF69">
        <v>0</v>
      </c>
    </row>
    <row r="70" spans="1:32" x14ac:dyDescent="0.2">
      <c r="A70" s="400">
        <v>36971.734027777777</v>
      </c>
      <c r="B70" s="399">
        <v>37124</v>
      </c>
      <c r="C70" s="399">
        <v>37073</v>
      </c>
      <c r="D70" s="399">
        <v>37164</v>
      </c>
      <c r="E70" s="399" t="s">
        <v>386</v>
      </c>
      <c r="F70">
        <v>474421</v>
      </c>
      <c r="G70">
        <v>1</v>
      </c>
      <c r="H70">
        <v>2479907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-25</v>
      </c>
      <c r="P70">
        <v>-25</v>
      </c>
      <c r="Q70">
        <v>-25</v>
      </c>
      <c r="R70">
        <v>-25</v>
      </c>
      <c r="S70">
        <v>-25</v>
      </c>
      <c r="T70">
        <v>-25</v>
      </c>
      <c r="U70">
        <v>-25</v>
      </c>
      <c r="V70">
        <v>-25</v>
      </c>
      <c r="W70">
        <v>-25</v>
      </c>
      <c r="X70">
        <v>-25</v>
      </c>
      <c r="Y70">
        <v>-25</v>
      </c>
      <c r="Z70">
        <v>-25</v>
      </c>
      <c r="AA70">
        <v>-25</v>
      </c>
      <c r="AB70">
        <v>-25</v>
      </c>
      <c r="AC70">
        <v>-25</v>
      </c>
      <c r="AD70">
        <v>-25</v>
      </c>
      <c r="AE70">
        <v>0</v>
      </c>
      <c r="AF70">
        <v>0</v>
      </c>
    </row>
    <row r="71" spans="1:32" x14ac:dyDescent="0.2">
      <c r="A71" s="400">
        <v>36971.734027777777</v>
      </c>
      <c r="B71" s="399">
        <v>37124</v>
      </c>
      <c r="C71" s="399">
        <v>37073</v>
      </c>
      <c r="D71" s="399">
        <v>37164</v>
      </c>
      <c r="E71" s="399" t="s">
        <v>386</v>
      </c>
      <c r="F71">
        <v>510368</v>
      </c>
      <c r="G71">
        <v>1</v>
      </c>
      <c r="H71">
        <v>2613634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-25</v>
      </c>
      <c r="P71">
        <v>-25</v>
      </c>
      <c r="Q71">
        <v>-25</v>
      </c>
      <c r="R71">
        <v>-25</v>
      </c>
      <c r="S71">
        <v>-25</v>
      </c>
      <c r="T71">
        <v>-25</v>
      </c>
      <c r="U71">
        <v>-25</v>
      </c>
      <c r="V71">
        <v>-25</v>
      </c>
      <c r="W71">
        <v>-25</v>
      </c>
      <c r="X71">
        <v>-25</v>
      </c>
      <c r="Y71">
        <v>-25</v>
      </c>
      <c r="Z71">
        <v>-25</v>
      </c>
      <c r="AA71">
        <v>-25</v>
      </c>
      <c r="AB71">
        <v>-25</v>
      </c>
      <c r="AC71">
        <v>-25</v>
      </c>
      <c r="AD71">
        <v>-25</v>
      </c>
      <c r="AE71">
        <v>0</v>
      </c>
      <c r="AF71">
        <v>0</v>
      </c>
    </row>
    <row r="72" spans="1:32" x14ac:dyDescent="0.2">
      <c r="A72" s="400">
        <v>36971.734027777777</v>
      </c>
      <c r="B72" s="399">
        <v>37124</v>
      </c>
      <c r="C72" s="399">
        <v>37073</v>
      </c>
      <c r="D72" s="399">
        <v>37164</v>
      </c>
      <c r="E72" s="399" t="s">
        <v>386</v>
      </c>
      <c r="F72">
        <v>523713</v>
      </c>
      <c r="G72">
        <v>1</v>
      </c>
      <c r="H72">
        <v>2702865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-25</v>
      </c>
      <c r="P72">
        <v>-25</v>
      </c>
      <c r="Q72">
        <v>-25</v>
      </c>
      <c r="R72">
        <v>-25</v>
      </c>
      <c r="S72">
        <v>-25</v>
      </c>
      <c r="T72">
        <v>-25</v>
      </c>
      <c r="U72">
        <v>-25</v>
      </c>
      <c r="V72">
        <v>-25</v>
      </c>
      <c r="W72">
        <v>-25</v>
      </c>
      <c r="X72">
        <v>-25</v>
      </c>
      <c r="Y72">
        <v>-25</v>
      </c>
      <c r="Z72">
        <v>-25</v>
      </c>
      <c r="AA72">
        <v>-25</v>
      </c>
      <c r="AB72">
        <v>-25</v>
      </c>
      <c r="AC72">
        <v>-25</v>
      </c>
      <c r="AD72">
        <v>-25</v>
      </c>
      <c r="AE72">
        <v>0</v>
      </c>
      <c r="AF72">
        <v>0</v>
      </c>
    </row>
    <row r="73" spans="1:32" x14ac:dyDescent="0.2">
      <c r="A73" s="400">
        <v>37025.716666666667</v>
      </c>
      <c r="B73" s="399">
        <v>37124</v>
      </c>
      <c r="C73" s="399">
        <v>36983</v>
      </c>
      <c r="D73" s="399">
        <v>37191</v>
      </c>
      <c r="E73" s="399" t="s">
        <v>386</v>
      </c>
      <c r="F73">
        <v>413147</v>
      </c>
      <c r="G73">
        <v>1</v>
      </c>
      <c r="H73">
        <v>2276592</v>
      </c>
      <c r="I73">
        <v>-25</v>
      </c>
      <c r="J73">
        <v>-25</v>
      </c>
      <c r="K73">
        <v>-25</v>
      </c>
      <c r="L73">
        <v>-25</v>
      </c>
      <c r="M73">
        <v>-25</v>
      </c>
      <c r="N73">
        <v>-25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 s="400">
        <v>37025.716666666667</v>
      </c>
      <c r="B74" s="399">
        <v>37124</v>
      </c>
      <c r="C74" s="399">
        <v>36983</v>
      </c>
      <c r="D74" s="399">
        <v>37191</v>
      </c>
      <c r="E74" s="399" t="s">
        <v>386</v>
      </c>
      <c r="F74">
        <v>413150</v>
      </c>
      <c r="G74">
        <v>1</v>
      </c>
      <c r="H74">
        <v>2276609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s="400">
        <v>37025.716666666667</v>
      </c>
      <c r="B75" s="399">
        <v>37124</v>
      </c>
      <c r="C75" s="399">
        <v>36983</v>
      </c>
      <c r="D75" s="399">
        <v>37191</v>
      </c>
      <c r="E75" s="399" t="s">
        <v>386</v>
      </c>
      <c r="F75">
        <v>333869</v>
      </c>
      <c r="G75">
        <v>1</v>
      </c>
      <c r="H75">
        <v>1995519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s="400">
        <v>37025.716666666667</v>
      </c>
      <c r="B76" s="399">
        <v>37124</v>
      </c>
      <c r="C76" s="399">
        <v>36983</v>
      </c>
      <c r="D76" s="399">
        <v>37191</v>
      </c>
      <c r="E76" s="399" t="s">
        <v>386</v>
      </c>
      <c r="F76">
        <v>360180</v>
      </c>
      <c r="G76">
        <v>1</v>
      </c>
      <c r="H76">
        <v>2108766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s="400">
        <v>36840.480555555558</v>
      </c>
      <c r="B77" s="399">
        <v>37124</v>
      </c>
      <c r="C77" s="399">
        <v>36983</v>
      </c>
      <c r="D77" s="399">
        <v>37191</v>
      </c>
      <c r="E77" s="399" t="s">
        <v>387</v>
      </c>
      <c r="F77">
        <v>455577</v>
      </c>
      <c r="G77">
        <v>1</v>
      </c>
      <c r="H77">
        <v>2412637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0</v>
      </c>
      <c r="AF77">
        <v>0</v>
      </c>
    </row>
    <row r="78" spans="1:32" x14ac:dyDescent="0.2">
      <c r="A78" s="400">
        <v>36847.51666666667</v>
      </c>
      <c r="B78" s="399">
        <v>37124</v>
      </c>
      <c r="C78" s="399">
        <v>36983</v>
      </c>
      <c r="D78" s="399">
        <v>37191</v>
      </c>
      <c r="E78" s="399" t="s">
        <v>387</v>
      </c>
      <c r="F78">
        <v>461079</v>
      </c>
      <c r="G78">
        <v>1</v>
      </c>
      <c r="H78">
        <v>2436173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0</v>
      </c>
      <c r="AF78">
        <v>0</v>
      </c>
    </row>
    <row r="79" spans="1:32" x14ac:dyDescent="0.2">
      <c r="A79" s="400">
        <v>36958.564583333333</v>
      </c>
      <c r="B79" s="399">
        <v>37124</v>
      </c>
      <c r="C79" s="399">
        <v>37073</v>
      </c>
      <c r="D79" s="399">
        <v>37164</v>
      </c>
      <c r="E79" s="399" t="s">
        <v>387</v>
      </c>
      <c r="F79">
        <v>525270</v>
      </c>
      <c r="G79">
        <v>1</v>
      </c>
      <c r="H79">
        <v>2707112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-25</v>
      </c>
      <c r="AF79">
        <v>-25</v>
      </c>
    </row>
    <row r="80" spans="1:32" x14ac:dyDescent="0.2">
      <c r="A80" s="400">
        <v>37061.338194444441</v>
      </c>
      <c r="B80" s="399">
        <v>37124</v>
      </c>
      <c r="C80" s="399">
        <v>37104</v>
      </c>
      <c r="D80" s="399">
        <v>37134</v>
      </c>
      <c r="E80" s="399" t="s">
        <v>387</v>
      </c>
      <c r="F80">
        <v>653084</v>
      </c>
      <c r="G80">
        <v>1</v>
      </c>
      <c r="H80">
        <v>3477476</v>
      </c>
      <c r="I80">
        <v>-25</v>
      </c>
      <c r="J80">
        <v>-25</v>
      </c>
      <c r="K80">
        <v>-25</v>
      </c>
      <c r="L80">
        <v>-25</v>
      </c>
      <c r="M80">
        <v>-25</v>
      </c>
      <c r="N80">
        <v>-25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s="400">
        <v>37061.523611111108</v>
      </c>
      <c r="B81" s="399">
        <v>37124</v>
      </c>
      <c r="C81" s="399">
        <v>37104</v>
      </c>
      <c r="D81" s="399">
        <v>37134</v>
      </c>
      <c r="E81" s="399" t="s">
        <v>387</v>
      </c>
      <c r="F81">
        <v>653959</v>
      </c>
      <c r="G81">
        <v>1</v>
      </c>
      <c r="H81">
        <v>3479163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s="400">
        <v>37047.5</v>
      </c>
      <c r="B82" s="399">
        <v>37124</v>
      </c>
      <c r="C82" s="399">
        <v>37104</v>
      </c>
      <c r="D82" s="399">
        <v>37134</v>
      </c>
      <c r="E82" s="399" t="s">
        <v>387</v>
      </c>
      <c r="F82">
        <v>633290</v>
      </c>
      <c r="G82">
        <v>1</v>
      </c>
      <c r="H82">
        <v>3429693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-25</v>
      </c>
      <c r="P82">
        <v>-25</v>
      </c>
      <c r="Q82">
        <v>-25</v>
      </c>
      <c r="R82">
        <v>-25</v>
      </c>
      <c r="S82">
        <v>-25</v>
      </c>
      <c r="T82">
        <v>-25</v>
      </c>
      <c r="U82">
        <v>-25</v>
      </c>
      <c r="V82">
        <v>-25</v>
      </c>
      <c r="W82">
        <v>-25</v>
      </c>
      <c r="X82">
        <v>-25</v>
      </c>
      <c r="Y82">
        <v>-25</v>
      </c>
      <c r="Z82">
        <v>-25</v>
      </c>
      <c r="AA82">
        <v>-25</v>
      </c>
      <c r="AB82">
        <v>-25</v>
      </c>
      <c r="AC82">
        <v>-25</v>
      </c>
      <c r="AD82">
        <v>-25</v>
      </c>
      <c r="AE82">
        <v>0</v>
      </c>
      <c r="AF82">
        <v>0</v>
      </c>
    </row>
    <row r="83" spans="1:32" x14ac:dyDescent="0.2">
      <c r="A83" s="400">
        <v>37049.363194444442</v>
      </c>
      <c r="B83" s="399">
        <v>37124</v>
      </c>
      <c r="C83" s="399">
        <v>37104</v>
      </c>
      <c r="D83" s="399">
        <v>37134</v>
      </c>
      <c r="E83" s="399" t="s">
        <v>387</v>
      </c>
      <c r="F83">
        <v>636861</v>
      </c>
      <c r="G83">
        <v>1</v>
      </c>
      <c r="H83">
        <v>3436911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-25</v>
      </c>
      <c r="P83">
        <v>-25</v>
      </c>
      <c r="Q83">
        <v>-25</v>
      </c>
      <c r="R83">
        <v>-25</v>
      </c>
      <c r="S83">
        <v>-25</v>
      </c>
      <c r="T83">
        <v>-25</v>
      </c>
      <c r="U83">
        <v>-25</v>
      </c>
      <c r="V83">
        <v>-25</v>
      </c>
      <c r="W83">
        <v>-25</v>
      </c>
      <c r="X83">
        <v>-25</v>
      </c>
      <c r="Y83">
        <v>-25</v>
      </c>
      <c r="Z83">
        <v>-25</v>
      </c>
      <c r="AA83">
        <v>-25</v>
      </c>
      <c r="AB83">
        <v>-25</v>
      </c>
      <c r="AC83">
        <v>-25</v>
      </c>
      <c r="AD83">
        <v>-25</v>
      </c>
      <c r="AE83">
        <v>0</v>
      </c>
      <c r="AF83">
        <v>0</v>
      </c>
    </row>
    <row r="84" spans="1:32" x14ac:dyDescent="0.2">
      <c r="A84" s="400">
        <v>37070.569444444445</v>
      </c>
      <c r="B84" s="399">
        <v>37124</v>
      </c>
      <c r="C84" s="399">
        <v>37104</v>
      </c>
      <c r="D84" s="399">
        <v>37134</v>
      </c>
      <c r="E84" s="399" t="s">
        <v>387</v>
      </c>
      <c r="F84">
        <v>667839</v>
      </c>
      <c r="G84">
        <v>1</v>
      </c>
      <c r="H84">
        <v>3524999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25</v>
      </c>
      <c r="P84">
        <v>25</v>
      </c>
      <c r="Q84">
        <v>25</v>
      </c>
      <c r="R84">
        <v>25</v>
      </c>
      <c r="S84">
        <v>25</v>
      </c>
      <c r="T84">
        <v>25</v>
      </c>
      <c r="U84">
        <v>25</v>
      </c>
      <c r="V84">
        <v>25</v>
      </c>
      <c r="W84">
        <v>25</v>
      </c>
      <c r="X84">
        <v>25</v>
      </c>
      <c r="Y84">
        <v>25</v>
      </c>
      <c r="Z84">
        <v>25</v>
      </c>
      <c r="AA84">
        <v>25</v>
      </c>
      <c r="AB84">
        <v>25</v>
      </c>
      <c r="AC84">
        <v>25</v>
      </c>
      <c r="AD84">
        <v>25</v>
      </c>
      <c r="AE84">
        <v>0</v>
      </c>
      <c r="AF84">
        <v>0</v>
      </c>
    </row>
    <row r="85" spans="1:32" x14ac:dyDescent="0.2">
      <c r="A85" s="400">
        <v>37074.340277777781</v>
      </c>
      <c r="B85" s="399">
        <v>37124</v>
      </c>
      <c r="C85" s="399">
        <v>37104</v>
      </c>
      <c r="D85" s="399">
        <v>37134</v>
      </c>
      <c r="E85" s="399" t="s">
        <v>387</v>
      </c>
      <c r="F85">
        <v>670517</v>
      </c>
      <c r="G85">
        <v>1</v>
      </c>
      <c r="H85">
        <v>3539135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-25</v>
      </c>
      <c r="P85">
        <v>-25</v>
      </c>
      <c r="Q85">
        <v>-25</v>
      </c>
      <c r="R85">
        <v>-25</v>
      </c>
      <c r="S85">
        <v>-25</v>
      </c>
      <c r="T85">
        <v>-25</v>
      </c>
      <c r="U85">
        <v>-25</v>
      </c>
      <c r="V85">
        <v>-25</v>
      </c>
      <c r="W85">
        <v>-25</v>
      </c>
      <c r="X85">
        <v>-25</v>
      </c>
      <c r="Y85">
        <v>-25</v>
      </c>
      <c r="Z85">
        <v>-25</v>
      </c>
      <c r="AA85">
        <v>-25</v>
      </c>
      <c r="AB85">
        <v>-25</v>
      </c>
      <c r="AC85">
        <v>-25</v>
      </c>
      <c r="AD85">
        <v>-25</v>
      </c>
      <c r="AE85">
        <v>0</v>
      </c>
      <c r="AF85">
        <v>0</v>
      </c>
    </row>
    <row r="86" spans="1:32" x14ac:dyDescent="0.2">
      <c r="A86" s="400">
        <v>37090.445833333331</v>
      </c>
      <c r="B86" s="399">
        <v>37124</v>
      </c>
      <c r="C86" s="399">
        <v>37104</v>
      </c>
      <c r="D86" s="399">
        <v>37134</v>
      </c>
      <c r="E86" s="399" t="s">
        <v>387</v>
      </c>
      <c r="F86">
        <v>690104</v>
      </c>
      <c r="G86">
        <v>1</v>
      </c>
      <c r="H86">
        <v>3601903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25</v>
      </c>
      <c r="P86">
        <v>25</v>
      </c>
      <c r="Q86">
        <v>25</v>
      </c>
      <c r="R86">
        <v>25</v>
      </c>
      <c r="S86">
        <v>25</v>
      </c>
      <c r="T86">
        <v>25</v>
      </c>
      <c r="U86">
        <v>25</v>
      </c>
      <c r="V86">
        <v>25</v>
      </c>
      <c r="W86">
        <v>25</v>
      </c>
      <c r="X86">
        <v>25</v>
      </c>
      <c r="Y86">
        <v>25</v>
      </c>
      <c r="Z86">
        <v>25</v>
      </c>
      <c r="AA86">
        <v>25</v>
      </c>
      <c r="AB86">
        <v>25</v>
      </c>
      <c r="AC86">
        <v>25</v>
      </c>
      <c r="AD86">
        <v>25</v>
      </c>
      <c r="AE86">
        <v>0</v>
      </c>
      <c r="AF86">
        <v>0</v>
      </c>
    </row>
    <row r="87" spans="1:32" x14ac:dyDescent="0.2">
      <c r="A87" s="400">
        <v>37091.556250000001</v>
      </c>
      <c r="B87" s="399">
        <v>37124</v>
      </c>
      <c r="C87" s="399">
        <v>37104</v>
      </c>
      <c r="D87" s="399">
        <v>37134</v>
      </c>
      <c r="E87" s="399" t="s">
        <v>387</v>
      </c>
      <c r="F87">
        <v>692225</v>
      </c>
      <c r="G87">
        <v>1</v>
      </c>
      <c r="H87">
        <v>3606956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-25</v>
      </c>
      <c r="P87">
        <v>-25</v>
      </c>
      <c r="Q87">
        <v>-25</v>
      </c>
      <c r="R87">
        <v>-25</v>
      </c>
      <c r="S87">
        <v>-25</v>
      </c>
      <c r="T87">
        <v>-25</v>
      </c>
      <c r="U87">
        <v>-25</v>
      </c>
      <c r="V87">
        <v>-25</v>
      </c>
      <c r="W87">
        <v>-25</v>
      </c>
      <c r="X87">
        <v>-25</v>
      </c>
      <c r="Y87">
        <v>-25</v>
      </c>
      <c r="Z87">
        <v>-25</v>
      </c>
      <c r="AA87">
        <v>-25</v>
      </c>
      <c r="AB87">
        <v>-25</v>
      </c>
      <c r="AC87">
        <v>-25</v>
      </c>
      <c r="AD87">
        <v>-25</v>
      </c>
      <c r="AE87">
        <v>0</v>
      </c>
      <c r="AF87">
        <v>0</v>
      </c>
    </row>
    <row r="88" spans="1:32" x14ac:dyDescent="0.2">
      <c r="A88" s="400">
        <v>37091.519444444442</v>
      </c>
      <c r="B88" s="399">
        <v>37124</v>
      </c>
      <c r="C88" s="399">
        <v>37104</v>
      </c>
      <c r="D88" s="399">
        <v>37134</v>
      </c>
      <c r="E88" s="399" t="s">
        <v>387</v>
      </c>
      <c r="F88">
        <v>694357</v>
      </c>
      <c r="G88">
        <v>1</v>
      </c>
      <c r="H88">
        <v>3613851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0</v>
      </c>
      <c r="AF88">
        <v>0</v>
      </c>
    </row>
    <row r="89" spans="1:32" x14ac:dyDescent="0.2">
      <c r="A89" s="400">
        <v>37102.456944444442</v>
      </c>
      <c r="B89" s="399">
        <v>37124</v>
      </c>
      <c r="C89" s="399">
        <v>37104</v>
      </c>
      <c r="D89" s="399">
        <v>37134</v>
      </c>
      <c r="E89" s="399" t="s">
        <v>387</v>
      </c>
      <c r="F89">
        <v>706932</v>
      </c>
      <c r="G89">
        <v>1</v>
      </c>
      <c r="H89">
        <v>3682779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-25</v>
      </c>
      <c r="P89">
        <v>-25</v>
      </c>
      <c r="Q89">
        <v>-25</v>
      </c>
      <c r="R89">
        <v>-25</v>
      </c>
      <c r="S89">
        <v>-25</v>
      </c>
      <c r="T89">
        <v>-25</v>
      </c>
      <c r="U89">
        <v>-25</v>
      </c>
      <c r="V89">
        <v>-25</v>
      </c>
      <c r="W89">
        <v>-25</v>
      </c>
      <c r="X89">
        <v>-25</v>
      </c>
      <c r="Y89">
        <v>-25</v>
      </c>
      <c r="Z89">
        <v>-25</v>
      </c>
      <c r="AA89">
        <v>-25</v>
      </c>
      <c r="AB89">
        <v>-25</v>
      </c>
      <c r="AC89">
        <v>-25</v>
      </c>
      <c r="AD89">
        <v>-25</v>
      </c>
      <c r="AE89">
        <v>0</v>
      </c>
      <c r="AF89">
        <v>0</v>
      </c>
    </row>
    <row r="90" spans="1:32" x14ac:dyDescent="0.2">
      <c r="A90" s="400">
        <v>37099.593055555553</v>
      </c>
      <c r="B90" s="399">
        <v>37124</v>
      </c>
      <c r="C90" s="399">
        <v>37104</v>
      </c>
      <c r="D90" s="399">
        <v>37134</v>
      </c>
      <c r="E90" s="399" t="s">
        <v>387</v>
      </c>
      <c r="F90">
        <v>707452</v>
      </c>
      <c r="G90">
        <v>1</v>
      </c>
      <c r="H90">
        <v>3683553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-25</v>
      </c>
      <c r="P90">
        <v>-25</v>
      </c>
      <c r="Q90">
        <v>-25</v>
      </c>
      <c r="R90">
        <v>-25</v>
      </c>
      <c r="S90">
        <v>-25</v>
      </c>
      <c r="T90">
        <v>-25</v>
      </c>
      <c r="U90">
        <v>-25</v>
      </c>
      <c r="V90">
        <v>-25</v>
      </c>
      <c r="W90">
        <v>-25</v>
      </c>
      <c r="X90">
        <v>-25</v>
      </c>
      <c r="Y90">
        <v>-25</v>
      </c>
      <c r="Z90">
        <v>-25</v>
      </c>
      <c r="AA90">
        <v>-25</v>
      </c>
      <c r="AB90">
        <v>-25</v>
      </c>
      <c r="AC90">
        <v>-25</v>
      </c>
      <c r="AD90">
        <v>-25</v>
      </c>
      <c r="AE90">
        <v>0</v>
      </c>
      <c r="AF90">
        <v>0</v>
      </c>
    </row>
    <row r="91" spans="1:32" x14ac:dyDescent="0.2">
      <c r="A91" s="400">
        <v>37102.456250000003</v>
      </c>
      <c r="B91" s="399">
        <v>37124</v>
      </c>
      <c r="C91" s="399">
        <v>37104</v>
      </c>
      <c r="D91" s="399">
        <v>37134</v>
      </c>
      <c r="E91" s="399" t="s">
        <v>387</v>
      </c>
      <c r="F91">
        <v>707453</v>
      </c>
      <c r="G91">
        <v>1</v>
      </c>
      <c r="H91">
        <v>3683554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-25</v>
      </c>
      <c r="P91">
        <v>-25</v>
      </c>
      <c r="Q91">
        <v>-25</v>
      </c>
      <c r="R91">
        <v>-25</v>
      </c>
      <c r="S91">
        <v>-25</v>
      </c>
      <c r="T91">
        <v>-25</v>
      </c>
      <c r="U91">
        <v>-25</v>
      </c>
      <c r="V91">
        <v>-25</v>
      </c>
      <c r="W91">
        <v>-25</v>
      </c>
      <c r="X91">
        <v>-25</v>
      </c>
      <c r="Y91">
        <v>-25</v>
      </c>
      <c r="Z91">
        <v>-25</v>
      </c>
      <c r="AA91">
        <v>-25</v>
      </c>
      <c r="AB91">
        <v>-25</v>
      </c>
      <c r="AC91">
        <v>-25</v>
      </c>
      <c r="AD91">
        <v>-25</v>
      </c>
      <c r="AE91">
        <v>0</v>
      </c>
      <c r="AF91">
        <v>0</v>
      </c>
    </row>
    <row r="92" spans="1:32" x14ac:dyDescent="0.2">
      <c r="A92" s="400">
        <v>37102.357638888891</v>
      </c>
      <c r="B92" s="399">
        <v>37124</v>
      </c>
      <c r="C92" s="399">
        <v>37104</v>
      </c>
      <c r="D92" s="399">
        <v>37134</v>
      </c>
      <c r="E92" s="399" t="s">
        <v>387</v>
      </c>
      <c r="F92">
        <v>708788</v>
      </c>
      <c r="G92">
        <v>1</v>
      </c>
      <c r="H92">
        <v>3694198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  <c r="U92">
        <v>25</v>
      </c>
      <c r="V92">
        <v>25</v>
      </c>
      <c r="W92">
        <v>25</v>
      </c>
      <c r="X92">
        <v>25</v>
      </c>
      <c r="Y92">
        <v>25</v>
      </c>
      <c r="Z92">
        <v>25</v>
      </c>
      <c r="AA92">
        <v>25</v>
      </c>
      <c r="AB92">
        <v>25</v>
      </c>
      <c r="AC92">
        <v>25</v>
      </c>
      <c r="AD92">
        <v>25</v>
      </c>
      <c r="AE92">
        <v>0</v>
      </c>
      <c r="AF92">
        <v>0</v>
      </c>
    </row>
    <row r="93" spans="1:32" x14ac:dyDescent="0.2">
      <c r="A93" s="400">
        <v>37102.414583333331</v>
      </c>
      <c r="B93" s="399">
        <v>37124</v>
      </c>
      <c r="C93" s="399">
        <v>37104</v>
      </c>
      <c r="D93" s="399">
        <v>37134</v>
      </c>
      <c r="E93" s="399" t="s">
        <v>387</v>
      </c>
      <c r="F93">
        <v>709065</v>
      </c>
      <c r="G93">
        <v>1</v>
      </c>
      <c r="H93">
        <v>3696982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0</v>
      </c>
      <c r="AF93">
        <v>0</v>
      </c>
    </row>
    <row r="94" spans="1:32" x14ac:dyDescent="0.2">
      <c r="A94" s="400">
        <v>36735.509722222225</v>
      </c>
      <c r="B94" s="399">
        <v>37124</v>
      </c>
      <c r="C94" s="399">
        <v>36983</v>
      </c>
      <c r="D94" s="399">
        <v>37191</v>
      </c>
      <c r="E94" s="399" t="s">
        <v>387</v>
      </c>
      <c r="F94">
        <v>381332</v>
      </c>
      <c r="G94">
        <v>1</v>
      </c>
      <c r="H94">
        <v>2171624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-25</v>
      </c>
      <c r="AF94">
        <v>-25</v>
      </c>
    </row>
    <row r="95" spans="1:32" x14ac:dyDescent="0.2">
      <c r="A95" s="400">
        <v>37061.338194444441</v>
      </c>
      <c r="B95" s="399">
        <v>37124</v>
      </c>
      <c r="C95" s="399">
        <v>37104</v>
      </c>
      <c r="D95" s="399">
        <v>37134</v>
      </c>
      <c r="E95" s="399" t="s">
        <v>387</v>
      </c>
      <c r="F95">
        <v>653084</v>
      </c>
      <c r="G95">
        <v>1</v>
      </c>
      <c r="H95">
        <v>3477477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-25</v>
      </c>
      <c r="AF95">
        <v>-25</v>
      </c>
    </row>
    <row r="96" spans="1:32" x14ac:dyDescent="0.2">
      <c r="A96" s="400">
        <v>36958.564583333333</v>
      </c>
      <c r="B96" s="399">
        <v>37124</v>
      </c>
      <c r="C96" s="399">
        <v>37073</v>
      </c>
      <c r="D96" s="399">
        <v>37164</v>
      </c>
      <c r="E96" s="399" t="s">
        <v>387</v>
      </c>
      <c r="F96">
        <v>525270</v>
      </c>
      <c r="G96">
        <v>1</v>
      </c>
      <c r="H96">
        <v>2707111</v>
      </c>
      <c r="I96">
        <v>-25</v>
      </c>
      <c r="J96">
        <v>-25</v>
      </c>
      <c r="K96">
        <v>-25</v>
      </c>
      <c r="L96">
        <v>-25</v>
      </c>
      <c r="M96">
        <v>-25</v>
      </c>
      <c r="N96">
        <v>-25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s="400">
        <v>36731.418055555558</v>
      </c>
      <c r="B97" s="399">
        <v>37124</v>
      </c>
      <c r="C97" s="399">
        <v>37073</v>
      </c>
      <c r="D97" s="399">
        <v>37164</v>
      </c>
      <c r="E97" s="399" t="s">
        <v>387</v>
      </c>
      <c r="F97">
        <v>377512</v>
      </c>
      <c r="G97">
        <v>1</v>
      </c>
      <c r="H97">
        <v>2159504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25</v>
      </c>
      <c r="AA97">
        <v>25</v>
      </c>
      <c r="AB97">
        <v>25</v>
      </c>
      <c r="AC97">
        <v>25</v>
      </c>
      <c r="AD97">
        <v>25</v>
      </c>
      <c r="AE97">
        <v>0</v>
      </c>
      <c r="AF97">
        <v>0</v>
      </c>
    </row>
    <row r="98" spans="1:32" x14ac:dyDescent="0.2">
      <c r="A98" s="400">
        <v>36731.554861111108</v>
      </c>
      <c r="B98" s="399">
        <v>37124</v>
      </c>
      <c r="C98" s="399">
        <v>37073</v>
      </c>
      <c r="D98" s="399">
        <v>37164</v>
      </c>
      <c r="E98" s="399" t="s">
        <v>387</v>
      </c>
      <c r="F98">
        <v>377514</v>
      </c>
      <c r="G98">
        <v>1</v>
      </c>
      <c r="H98">
        <v>2159506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0</v>
      </c>
      <c r="AF98">
        <v>0</v>
      </c>
    </row>
    <row r="99" spans="1:32" x14ac:dyDescent="0.2">
      <c r="A99" s="400">
        <v>36739.557638888888</v>
      </c>
      <c r="B99" s="399">
        <v>37124</v>
      </c>
      <c r="C99" s="399">
        <v>37073</v>
      </c>
      <c r="D99" s="399">
        <v>37164</v>
      </c>
      <c r="E99" s="399" t="s">
        <v>387</v>
      </c>
      <c r="F99">
        <v>383313</v>
      </c>
      <c r="G99">
        <v>1</v>
      </c>
      <c r="H99">
        <v>2177743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</v>
      </c>
      <c r="P99">
        <v>25</v>
      </c>
      <c r="Q99">
        <v>25</v>
      </c>
      <c r="R99">
        <v>25</v>
      </c>
      <c r="S99">
        <v>25</v>
      </c>
      <c r="T99">
        <v>25</v>
      </c>
      <c r="U99">
        <v>25</v>
      </c>
      <c r="V99">
        <v>25</v>
      </c>
      <c r="W99">
        <v>25</v>
      </c>
      <c r="X99">
        <v>25</v>
      </c>
      <c r="Y99">
        <v>25</v>
      </c>
      <c r="Z99">
        <v>25</v>
      </c>
      <c r="AA99">
        <v>25</v>
      </c>
      <c r="AB99">
        <v>25</v>
      </c>
      <c r="AC99">
        <v>25</v>
      </c>
      <c r="AD99">
        <v>25</v>
      </c>
      <c r="AE99">
        <v>0</v>
      </c>
      <c r="AF99">
        <v>0</v>
      </c>
    </row>
    <row r="100" spans="1:32" x14ac:dyDescent="0.2">
      <c r="A100" s="400">
        <v>36867.71597222222</v>
      </c>
      <c r="B100" s="399">
        <v>37124</v>
      </c>
      <c r="C100" s="399">
        <v>37073</v>
      </c>
      <c r="D100" s="399">
        <v>37164</v>
      </c>
      <c r="E100" s="399" t="s">
        <v>387</v>
      </c>
      <c r="F100">
        <v>475184</v>
      </c>
      <c r="G100">
        <v>1</v>
      </c>
      <c r="H100">
        <v>2481753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-25</v>
      </c>
      <c r="P100">
        <v>-25</v>
      </c>
      <c r="Q100">
        <v>-25</v>
      </c>
      <c r="R100">
        <v>-25</v>
      </c>
      <c r="S100">
        <v>-25</v>
      </c>
      <c r="T100">
        <v>-25</v>
      </c>
      <c r="U100">
        <v>-25</v>
      </c>
      <c r="V100">
        <v>-25</v>
      </c>
      <c r="W100">
        <v>-25</v>
      </c>
      <c r="X100">
        <v>-25</v>
      </c>
      <c r="Y100">
        <v>-25</v>
      </c>
      <c r="Z100">
        <v>-25</v>
      </c>
      <c r="AA100">
        <v>-25</v>
      </c>
      <c r="AB100">
        <v>-25</v>
      </c>
      <c r="AC100">
        <v>-25</v>
      </c>
      <c r="AD100">
        <v>-25</v>
      </c>
      <c r="AE100">
        <v>0</v>
      </c>
      <c r="AF100">
        <v>0</v>
      </c>
    </row>
    <row r="101" spans="1:32" x14ac:dyDescent="0.2">
      <c r="A101" s="400">
        <v>36867.71597222222</v>
      </c>
      <c r="B101" s="399">
        <v>37124</v>
      </c>
      <c r="C101" s="399">
        <v>37073</v>
      </c>
      <c r="D101" s="399">
        <v>37164</v>
      </c>
      <c r="E101" s="399" t="s">
        <v>387</v>
      </c>
      <c r="F101">
        <v>475197</v>
      </c>
      <c r="G101">
        <v>1</v>
      </c>
      <c r="H101">
        <v>2481772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-25</v>
      </c>
      <c r="P101">
        <v>-25</v>
      </c>
      <c r="Q101">
        <v>-25</v>
      </c>
      <c r="R101">
        <v>-25</v>
      </c>
      <c r="S101">
        <v>-25</v>
      </c>
      <c r="T101">
        <v>-25</v>
      </c>
      <c r="U101">
        <v>-25</v>
      </c>
      <c r="V101">
        <v>-25</v>
      </c>
      <c r="W101">
        <v>-25</v>
      </c>
      <c r="X101">
        <v>-25</v>
      </c>
      <c r="Y101">
        <v>-25</v>
      </c>
      <c r="Z101">
        <v>-25</v>
      </c>
      <c r="AA101">
        <v>-25</v>
      </c>
      <c r="AB101">
        <v>-25</v>
      </c>
      <c r="AC101">
        <v>-25</v>
      </c>
      <c r="AD101">
        <v>-25</v>
      </c>
      <c r="AE101">
        <v>0</v>
      </c>
      <c r="AF101">
        <v>0</v>
      </c>
    </row>
    <row r="102" spans="1:32" x14ac:dyDescent="0.2">
      <c r="A102" s="400">
        <v>36868.638194444444</v>
      </c>
      <c r="B102" s="399">
        <v>37124</v>
      </c>
      <c r="C102" s="399">
        <v>37073</v>
      </c>
      <c r="D102" s="399">
        <v>37164</v>
      </c>
      <c r="E102" s="399" t="s">
        <v>387</v>
      </c>
      <c r="F102">
        <v>476211</v>
      </c>
      <c r="G102">
        <v>1</v>
      </c>
      <c r="H102">
        <v>2485869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0</v>
      </c>
      <c r="AF102">
        <v>0</v>
      </c>
    </row>
    <row r="103" spans="1:32" x14ac:dyDescent="0.2">
      <c r="A103" s="400">
        <v>36868.638888888891</v>
      </c>
      <c r="B103" s="399">
        <v>37124</v>
      </c>
      <c r="C103" s="399">
        <v>37073</v>
      </c>
      <c r="D103" s="399">
        <v>37164</v>
      </c>
      <c r="E103" s="399" t="s">
        <v>387</v>
      </c>
      <c r="F103">
        <v>476213</v>
      </c>
      <c r="G103">
        <v>1</v>
      </c>
      <c r="H103">
        <v>2485875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  <c r="U103">
        <v>25</v>
      </c>
      <c r="V103">
        <v>25</v>
      </c>
      <c r="W103">
        <v>25</v>
      </c>
      <c r="X103">
        <v>25</v>
      </c>
      <c r="Y103">
        <v>25</v>
      </c>
      <c r="Z103">
        <v>25</v>
      </c>
      <c r="AA103">
        <v>25</v>
      </c>
      <c r="AB103">
        <v>25</v>
      </c>
      <c r="AC103">
        <v>25</v>
      </c>
      <c r="AD103">
        <v>25</v>
      </c>
      <c r="AE103">
        <v>0</v>
      </c>
      <c r="AF103">
        <v>0</v>
      </c>
    </row>
    <row r="104" spans="1:32" x14ac:dyDescent="0.2">
      <c r="A104" s="400">
        <v>36871.606944444444</v>
      </c>
      <c r="B104" s="399">
        <v>37124</v>
      </c>
      <c r="C104" s="399">
        <v>37073</v>
      </c>
      <c r="D104" s="399">
        <v>37164</v>
      </c>
      <c r="E104" s="399" t="s">
        <v>387</v>
      </c>
      <c r="F104">
        <v>477192</v>
      </c>
      <c r="G104">
        <v>1</v>
      </c>
      <c r="H104">
        <v>2489493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-25</v>
      </c>
      <c r="P104">
        <v>-25</v>
      </c>
      <c r="Q104">
        <v>-25</v>
      </c>
      <c r="R104">
        <v>-25</v>
      </c>
      <c r="S104">
        <v>-25</v>
      </c>
      <c r="T104">
        <v>-25</v>
      </c>
      <c r="U104">
        <v>-25</v>
      </c>
      <c r="V104">
        <v>-25</v>
      </c>
      <c r="W104">
        <v>-25</v>
      </c>
      <c r="X104">
        <v>-25</v>
      </c>
      <c r="Y104">
        <v>-25</v>
      </c>
      <c r="Z104">
        <v>-25</v>
      </c>
      <c r="AA104">
        <v>-25</v>
      </c>
      <c r="AB104">
        <v>-25</v>
      </c>
      <c r="AC104">
        <v>-25</v>
      </c>
      <c r="AD104">
        <v>-25</v>
      </c>
      <c r="AE104">
        <v>0</v>
      </c>
      <c r="AF104">
        <v>0</v>
      </c>
    </row>
    <row r="105" spans="1:32" x14ac:dyDescent="0.2">
      <c r="A105" s="400">
        <v>36935.546527777777</v>
      </c>
      <c r="B105" s="399">
        <v>37124</v>
      </c>
      <c r="C105" s="399">
        <v>37073</v>
      </c>
      <c r="D105" s="399">
        <v>37164</v>
      </c>
      <c r="E105" s="399" t="s">
        <v>387</v>
      </c>
      <c r="F105">
        <v>520279</v>
      </c>
      <c r="G105">
        <v>1</v>
      </c>
      <c r="H105">
        <v>2694640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-50</v>
      </c>
      <c r="P105">
        <v>-50</v>
      </c>
      <c r="Q105">
        <v>-50</v>
      </c>
      <c r="R105">
        <v>-50</v>
      </c>
      <c r="S105">
        <v>-50</v>
      </c>
      <c r="T105">
        <v>-50</v>
      </c>
      <c r="U105">
        <v>-50</v>
      </c>
      <c r="V105">
        <v>-50</v>
      </c>
      <c r="W105">
        <v>-50</v>
      </c>
      <c r="X105">
        <v>-50</v>
      </c>
      <c r="Y105">
        <v>-50</v>
      </c>
      <c r="Z105">
        <v>-50</v>
      </c>
      <c r="AA105">
        <v>-50</v>
      </c>
      <c r="AB105">
        <v>-50</v>
      </c>
      <c r="AC105">
        <v>-50</v>
      </c>
      <c r="AD105">
        <v>-50</v>
      </c>
      <c r="AE105">
        <v>0</v>
      </c>
      <c r="AF105">
        <v>0</v>
      </c>
    </row>
    <row r="106" spans="1:32" x14ac:dyDescent="0.2">
      <c r="A106" s="400">
        <v>36942.584722222222</v>
      </c>
      <c r="B106" s="399">
        <v>37124</v>
      </c>
      <c r="C106" s="399">
        <v>37073</v>
      </c>
      <c r="D106" s="399">
        <v>37164</v>
      </c>
      <c r="E106" s="399" t="s">
        <v>387</v>
      </c>
      <c r="F106">
        <v>523084</v>
      </c>
      <c r="G106">
        <v>1</v>
      </c>
      <c r="H106">
        <v>2701269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-25</v>
      </c>
      <c r="P106">
        <v>-25</v>
      </c>
      <c r="Q106">
        <v>-25</v>
      </c>
      <c r="R106">
        <v>-25</v>
      </c>
      <c r="S106">
        <v>-25</v>
      </c>
      <c r="T106">
        <v>-25</v>
      </c>
      <c r="U106">
        <v>-25</v>
      </c>
      <c r="V106">
        <v>-25</v>
      </c>
      <c r="W106">
        <v>-25</v>
      </c>
      <c r="X106">
        <v>-25</v>
      </c>
      <c r="Y106">
        <v>-25</v>
      </c>
      <c r="Z106">
        <v>-25</v>
      </c>
      <c r="AA106">
        <v>-25</v>
      </c>
      <c r="AB106">
        <v>-25</v>
      </c>
      <c r="AC106">
        <v>-25</v>
      </c>
      <c r="AD106">
        <v>-25</v>
      </c>
      <c r="AE106">
        <v>0</v>
      </c>
      <c r="AF106">
        <v>0</v>
      </c>
    </row>
    <row r="107" spans="1:32" x14ac:dyDescent="0.2">
      <c r="A107" s="400">
        <v>37027.555555555555</v>
      </c>
      <c r="B107" s="399">
        <v>37124</v>
      </c>
      <c r="C107" s="399">
        <v>37104</v>
      </c>
      <c r="D107" s="399">
        <v>37134</v>
      </c>
      <c r="E107" s="399" t="s">
        <v>387</v>
      </c>
      <c r="F107">
        <v>613215</v>
      </c>
      <c r="G107">
        <v>1</v>
      </c>
      <c r="H107">
        <v>3318040</v>
      </c>
      <c r="I107">
        <v>-25</v>
      </c>
      <c r="J107">
        <v>-25</v>
      </c>
      <c r="K107">
        <v>-25</v>
      </c>
      <c r="L107">
        <v>-25</v>
      </c>
      <c r="M107">
        <v>-25</v>
      </c>
      <c r="N107">
        <v>-25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s="400">
        <v>37042.350694444445</v>
      </c>
      <c r="B108" s="399">
        <v>37124</v>
      </c>
      <c r="C108" s="399">
        <v>37104</v>
      </c>
      <c r="D108" s="399">
        <v>37134</v>
      </c>
      <c r="E108" s="399" t="s">
        <v>387</v>
      </c>
      <c r="F108">
        <v>627624</v>
      </c>
      <c r="G108">
        <v>1</v>
      </c>
      <c r="H108">
        <v>3409436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 s="400">
        <v>37042.434027777781</v>
      </c>
      <c r="B109" s="399">
        <v>37124</v>
      </c>
      <c r="C109" s="399">
        <v>37104</v>
      </c>
      <c r="D109" s="399">
        <v>37134</v>
      </c>
      <c r="E109" s="399" t="s">
        <v>387</v>
      </c>
      <c r="F109">
        <v>627978</v>
      </c>
      <c r="G109">
        <v>1</v>
      </c>
      <c r="H109">
        <v>3411110</v>
      </c>
      <c r="I109">
        <v>-25</v>
      </c>
      <c r="J109">
        <v>-25</v>
      </c>
      <c r="K109">
        <v>-25</v>
      </c>
      <c r="L109">
        <v>-25</v>
      </c>
      <c r="M109">
        <v>-25</v>
      </c>
      <c r="N109">
        <v>-25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s="400">
        <v>37070.573611111111</v>
      </c>
      <c r="B110" s="399">
        <v>37124</v>
      </c>
      <c r="C110" s="399">
        <v>37104</v>
      </c>
      <c r="D110" s="399">
        <v>37134</v>
      </c>
      <c r="E110" s="399" t="s">
        <v>387</v>
      </c>
      <c r="F110">
        <v>667860</v>
      </c>
      <c r="G110">
        <v>1</v>
      </c>
      <c r="H110">
        <v>3525067</v>
      </c>
      <c r="I110">
        <v>25</v>
      </c>
      <c r="J110">
        <v>25</v>
      </c>
      <c r="K110">
        <v>25</v>
      </c>
      <c r="L110">
        <v>25</v>
      </c>
      <c r="M110">
        <v>25</v>
      </c>
      <c r="N110">
        <v>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s="400">
        <v>37074.57916666667</v>
      </c>
      <c r="B111" s="399">
        <v>37124</v>
      </c>
      <c r="C111" s="399">
        <v>37104</v>
      </c>
      <c r="D111" s="399">
        <v>37134</v>
      </c>
      <c r="E111" s="399" t="s">
        <v>387</v>
      </c>
      <c r="F111">
        <v>669343</v>
      </c>
      <c r="G111">
        <v>1</v>
      </c>
      <c r="H111">
        <v>3531761</v>
      </c>
      <c r="I111">
        <v>25</v>
      </c>
      <c r="J111">
        <v>25</v>
      </c>
      <c r="K111">
        <v>25</v>
      </c>
      <c r="L111">
        <v>25</v>
      </c>
      <c r="M111">
        <v>25</v>
      </c>
      <c r="N111">
        <v>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 s="400">
        <v>37075.462500000001</v>
      </c>
      <c r="B112" s="399">
        <v>37124</v>
      </c>
      <c r="C112" s="399">
        <v>37104</v>
      </c>
      <c r="D112" s="399">
        <v>37134</v>
      </c>
      <c r="E112" s="399" t="s">
        <v>387</v>
      </c>
      <c r="F112">
        <v>671429</v>
      </c>
      <c r="G112">
        <v>1</v>
      </c>
      <c r="H112">
        <v>3542496</v>
      </c>
      <c r="I112">
        <v>-25</v>
      </c>
      <c r="J112">
        <v>-25</v>
      </c>
      <c r="K112">
        <v>-25</v>
      </c>
      <c r="L112">
        <v>-25</v>
      </c>
      <c r="M112">
        <v>-25</v>
      </c>
      <c r="N112">
        <v>-25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 s="400">
        <v>37098.428472222222</v>
      </c>
      <c r="B113" s="399">
        <v>37124</v>
      </c>
      <c r="C113" s="399">
        <v>37104</v>
      </c>
      <c r="D113" s="399">
        <v>37134</v>
      </c>
      <c r="E113" s="399" t="s">
        <v>387</v>
      </c>
      <c r="F113">
        <v>702898</v>
      </c>
      <c r="G113">
        <v>1</v>
      </c>
      <c r="H113">
        <v>3637501</v>
      </c>
      <c r="I113">
        <v>25</v>
      </c>
      <c r="J113">
        <v>25</v>
      </c>
      <c r="K113">
        <v>25</v>
      </c>
      <c r="L113">
        <v>25</v>
      </c>
      <c r="M113">
        <v>25</v>
      </c>
      <c r="N113">
        <v>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 s="400">
        <v>37099.35</v>
      </c>
      <c r="B114" s="399">
        <v>37124</v>
      </c>
      <c r="C114" s="399">
        <v>37104</v>
      </c>
      <c r="D114" s="399">
        <v>37134</v>
      </c>
      <c r="E114" s="399" t="s">
        <v>387</v>
      </c>
      <c r="F114">
        <v>706444</v>
      </c>
      <c r="G114">
        <v>1</v>
      </c>
      <c r="H114">
        <v>3680430</v>
      </c>
      <c r="I114">
        <v>25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 s="400">
        <v>37049.371527777781</v>
      </c>
      <c r="B115" s="399">
        <v>37124</v>
      </c>
      <c r="C115" s="399">
        <v>37104</v>
      </c>
      <c r="D115" s="399">
        <v>37134</v>
      </c>
      <c r="E115" s="399" t="s">
        <v>387</v>
      </c>
      <c r="F115">
        <v>636910</v>
      </c>
      <c r="G115">
        <v>1</v>
      </c>
      <c r="H115">
        <v>3436978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0</v>
      </c>
      <c r="AF115">
        <v>0</v>
      </c>
    </row>
    <row r="116" spans="1:32" x14ac:dyDescent="0.2">
      <c r="A116" s="400">
        <v>37064.392361111109</v>
      </c>
      <c r="B116" s="399">
        <v>37124</v>
      </c>
      <c r="C116" s="399">
        <v>37104</v>
      </c>
      <c r="D116" s="399">
        <v>37134</v>
      </c>
      <c r="E116" s="399" t="s">
        <v>387</v>
      </c>
      <c r="F116">
        <v>658657</v>
      </c>
      <c r="G116">
        <v>1</v>
      </c>
      <c r="H116">
        <v>3495312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-25</v>
      </c>
      <c r="P116">
        <v>-25</v>
      </c>
      <c r="Q116">
        <v>-25</v>
      </c>
      <c r="R116">
        <v>-25</v>
      </c>
      <c r="S116">
        <v>-25</v>
      </c>
      <c r="T116">
        <v>-25</v>
      </c>
      <c r="U116">
        <v>-25</v>
      </c>
      <c r="V116">
        <v>-25</v>
      </c>
      <c r="W116">
        <v>-25</v>
      </c>
      <c r="X116">
        <v>-25</v>
      </c>
      <c r="Y116">
        <v>-25</v>
      </c>
      <c r="Z116">
        <v>-25</v>
      </c>
      <c r="AA116">
        <v>-25</v>
      </c>
      <c r="AB116">
        <v>-25</v>
      </c>
      <c r="AC116">
        <v>-25</v>
      </c>
      <c r="AD116">
        <v>-25</v>
      </c>
      <c r="AE116">
        <v>0</v>
      </c>
      <c r="AF116">
        <v>0</v>
      </c>
    </row>
    <row r="117" spans="1:32" x14ac:dyDescent="0.2">
      <c r="A117" s="400">
        <v>37067.366666666669</v>
      </c>
      <c r="B117" s="399">
        <v>37124</v>
      </c>
      <c r="C117" s="399">
        <v>37104</v>
      </c>
      <c r="D117" s="399">
        <v>37134</v>
      </c>
      <c r="E117" s="399" t="s">
        <v>387</v>
      </c>
      <c r="F117">
        <v>661371</v>
      </c>
      <c r="G117">
        <v>1</v>
      </c>
      <c r="H117">
        <v>3506490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25</v>
      </c>
      <c r="AB117">
        <v>25</v>
      </c>
      <c r="AC117">
        <v>25</v>
      </c>
      <c r="AD117">
        <v>25</v>
      </c>
      <c r="AE117">
        <v>0</v>
      </c>
      <c r="AF117">
        <v>0</v>
      </c>
    </row>
    <row r="118" spans="1:32" x14ac:dyDescent="0.2">
      <c r="A118" s="400">
        <v>37074.340277777781</v>
      </c>
      <c r="B118" s="399">
        <v>37124</v>
      </c>
      <c r="C118" s="399">
        <v>37104</v>
      </c>
      <c r="D118" s="399">
        <v>37134</v>
      </c>
      <c r="E118" s="399" t="s">
        <v>387</v>
      </c>
      <c r="F118">
        <v>670519</v>
      </c>
      <c r="G118">
        <v>1</v>
      </c>
      <c r="H118">
        <v>3539137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-25</v>
      </c>
      <c r="P118">
        <v>-25</v>
      </c>
      <c r="Q118">
        <v>-25</v>
      </c>
      <c r="R118">
        <v>-25</v>
      </c>
      <c r="S118">
        <v>-25</v>
      </c>
      <c r="T118">
        <v>-25</v>
      </c>
      <c r="U118">
        <v>-25</v>
      </c>
      <c r="V118">
        <v>-25</v>
      </c>
      <c r="W118">
        <v>-25</v>
      </c>
      <c r="X118">
        <v>-25</v>
      </c>
      <c r="Y118">
        <v>-25</v>
      </c>
      <c r="Z118">
        <v>-25</v>
      </c>
      <c r="AA118">
        <v>-25</v>
      </c>
      <c r="AB118">
        <v>-25</v>
      </c>
      <c r="AC118">
        <v>-25</v>
      </c>
      <c r="AD118">
        <v>-25</v>
      </c>
      <c r="AE118">
        <v>0</v>
      </c>
      <c r="AF118">
        <v>0</v>
      </c>
    </row>
    <row r="119" spans="1:32" x14ac:dyDescent="0.2">
      <c r="A119" s="400">
        <v>37074.351388888892</v>
      </c>
      <c r="B119" s="399">
        <v>37124</v>
      </c>
      <c r="C119" s="399">
        <v>37104</v>
      </c>
      <c r="D119" s="399">
        <v>37134</v>
      </c>
      <c r="E119" s="399" t="s">
        <v>387</v>
      </c>
      <c r="F119">
        <v>670601</v>
      </c>
      <c r="G119">
        <v>1</v>
      </c>
      <c r="H119">
        <v>3539295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25</v>
      </c>
      <c r="AA119">
        <v>25</v>
      </c>
      <c r="AB119">
        <v>25</v>
      </c>
      <c r="AC119">
        <v>25</v>
      </c>
      <c r="AD119">
        <v>25</v>
      </c>
      <c r="AE119">
        <v>0</v>
      </c>
      <c r="AF119">
        <v>0</v>
      </c>
    </row>
    <row r="120" spans="1:32" x14ac:dyDescent="0.2">
      <c r="A120" s="400">
        <v>37074.42083333333</v>
      </c>
      <c r="B120" s="399">
        <v>37124</v>
      </c>
      <c r="C120" s="399">
        <v>37104</v>
      </c>
      <c r="D120" s="399">
        <v>37134</v>
      </c>
      <c r="E120" s="399" t="s">
        <v>387</v>
      </c>
      <c r="F120">
        <v>670882</v>
      </c>
      <c r="G120">
        <v>1</v>
      </c>
      <c r="H120">
        <v>3540145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-25</v>
      </c>
      <c r="P120">
        <v>-25</v>
      </c>
      <c r="Q120">
        <v>-25</v>
      </c>
      <c r="R120">
        <v>-25</v>
      </c>
      <c r="S120">
        <v>-25</v>
      </c>
      <c r="T120">
        <v>-25</v>
      </c>
      <c r="U120">
        <v>-25</v>
      </c>
      <c r="V120">
        <v>-25</v>
      </c>
      <c r="W120">
        <v>-25</v>
      </c>
      <c r="X120">
        <v>-25</v>
      </c>
      <c r="Y120">
        <v>-25</v>
      </c>
      <c r="Z120">
        <v>-25</v>
      </c>
      <c r="AA120">
        <v>-25</v>
      </c>
      <c r="AB120">
        <v>-25</v>
      </c>
      <c r="AC120">
        <v>-25</v>
      </c>
      <c r="AD120">
        <v>-25</v>
      </c>
      <c r="AE120">
        <v>0</v>
      </c>
      <c r="AF120">
        <v>0</v>
      </c>
    </row>
    <row r="121" spans="1:32" x14ac:dyDescent="0.2">
      <c r="A121" s="400">
        <v>37091.529861111114</v>
      </c>
      <c r="B121" s="399">
        <v>37124</v>
      </c>
      <c r="C121" s="399">
        <v>37104</v>
      </c>
      <c r="D121" s="399">
        <v>37134</v>
      </c>
      <c r="E121" s="399" t="s">
        <v>387</v>
      </c>
      <c r="F121">
        <v>689721</v>
      </c>
      <c r="G121">
        <v>1</v>
      </c>
      <c r="H121">
        <v>3600805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-25</v>
      </c>
      <c r="P121">
        <v>-25</v>
      </c>
      <c r="Q121">
        <v>-25</v>
      </c>
      <c r="R121">
        <v>-25</v>
      </c>
      <c r="S121">
        <v>-25</v>
      </c>
      <c r="T121">
        <v>-25</v>
      </c>
      <c r="U121">
        <v>-25</v>
      </c>
      <c r="V121">
        <v>-25</v>
      </c>
      <c r="W121">
        <v>-25</v>
      </c>
      <c r="X121">
        <v>-25</v>
      </c>
      <c r="Y121">
        <v>-25</v>
      </c>
      <c r="Z121">
        <v>-25</v>
      </c>
      <c r="AA121">
        <v>-25</v>
      </c>
      <c r="AB121">
        <v>-25</v>
      </c>
      <c r="AC121">
        <v>-25</v>
      </c>
      <c r="AD121">
        <v>-25</v>
      </c>
      <c r="AE121">
        <v>0</v>
      </c>
      <c r="AF121">
        <v>0</v>
      </c>
    </row>
    <row r="122" spans="1:32" x14ac:dyDescent="0.2">
      <c r="A122" s="400">
        <v>37096.730555555558</v>
      </c>
      <c r="B122" s="399">
        <v>37124</v>
      </c>
      <c r="C122" s="399">
        <v>37104</v>
      </c>
      <c r="D122" s="399">
        <v>37134</v>
      </c>
      <c r="E122" s="399" t="s">
        <v>387</v>
      </c>
      <c r="F122">
        <v>700493</v>
      </c>
      <c r="G122">
        <v>1</v>
      </c>
      <c r="H122">
        <v>3631298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25</v>
      </c>
      <c r="P122">
        <v>25</v>
      </c>
      <c r="Q122">
        <v>25</v>
      </c>
      <c r="R122">
        <v>25</v>
      </c>
      <c r="S122">
        <v>25</v>
      </c>
      <c r="T122">
        <v>25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0</v>
      </c>
      <c r="AF122">
        <v>0</v>
      </c>
    </row>
    <row r="123" spans="1:32" x14ac:dyDescent="0.2">
      <c r="A123" s="400">
        <v>37098.431250000001</v>
      </c>
      <c r="B123" s="399">
        <v>37124</v>
      </c>
      <c r="C123" s="399">
        <v>37104</v>
      </c>
      <c r="D123" s="399">
        <v>37134</v>
      </c>
      <c r="E123" s="399" t="s">
        <v>387</v>
      </c>
      <c r="F123">
        <v>702919</v>
      </c>
      <c r="G123">
        <v>1</v>
      </c>
      <c r="H123">
        <v>3637531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25</v>
      </c>
      <c r="P123">
        <v>25</v>
      </c>
      <c r="Q123">
        <v>25</v>
      </c>
      <c r="R123">
        <v>25</v>
      </c>
      <c r="S123">
        <v>25</v>
      </c>
      <c r="T123">
        <v>25</v>
      </c>
      <c r="U123">
        <v>25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25</v>
      </c>
      <c r="AD123">
        <v>25</v>
      </c>
      <c r="AE123">
        <v>0</v>
      </c>
      <c r="AF123">
        <v>0</v>
      </c>
    </row>
    <row r="124" spans="1:32" x14ac:dyDescent="0.2">
      <c r="A124" s="400">
        <v>37027.555555555555</v>
      </c>
      <c r="B124" s="399">
        <v>37124</v>
      </c>
      <c r="C124" s="399">
        <v>37104</v>
      </c>
      <c r="D124" s="399">
        <v>37134</v>
      </c>
      <c r="E124" s="399" t="s">
        <v>387</v>
      </c>
      <c r="F124">
        <v>613215</v>
      </c>
      <c r="G124">
        <v>1</v>
      </c>
      <c r="H124">
        <v>3318042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-25</v>
      </c>
      <c r="AF124">
        <v>-25</v>
      </c>
    </row>
    <row r="125" spans="1:32" x14ac:dyDescent="0.2">
      <c r="A125" s="400">
        <v>37042.350694444445</v>
      </c>
      <c r="B125" s="399">
        <v>37124</v>
      </c>
      <c r="C125" s="399">
        <v>37104</v>
      </c>
      <c r="D125" s="399">
        <v>37134</v>
      </c>
      <c r="E125" s="399" t="s">
        <v>387</v>
      </c>
      <c r="F125">
        <v>627624</v>
      </c>
      <c r="G125">
        <v>1</v>
      </c>
      <c r="H125">
        <v>3409437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25</v>
      </c>
      <c r="AF125">
        <v>25</v>
      </c>
    </row>
    <row r="126" spans="1:32" x14ac:dyDescent="0.2">
      <c r="A126" s="400">
        <v>37042.434027777781</v>
      </c>
      <c r="B126" s="399">
        <v>37124</v>
      </c>
      <c r="C126" s="399">
        <v>37104</v>
      </c>
      <c r="D126" s="399">
        <v>37134</v>
      </c>
      <c r="E126" s="399" t="s">
        <v>387</v>
      </c>
      <c r="F126">
        <v>627978</v>
      </c>
      <c r="G126">
        <v>1</v>
      </c>
      <c r="H126">
        <v>3411111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-25</v>
      </c>
      <c r="AF126">
        <v>-25</v>
      </c>
    </row>
    <row r="127" spans="1:32" x14ac:dyDescent="0.2">
      <c r="A127" s="400">
        <v>37061.523611111108</v>
      </c>
      <c r="B127" s="399">
        <v>37124</v>
      </c>
      <c r="C127" s="399">
        <v>37104</v>
      </c>
      <c r="D127" s="399">
        <v>37134</v>
      </c>
      <c r="E127" s="399" t="s">
        <v>387</v>
      </c>
      <c r="F127">
        <v>653959</v>
      </c>
      <c r="G127">
        <v>1</v>
      </c>
      <c r="H127">
        <v>3479164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25</v>
      </c>
      <c r="AF127">
        <v>25</v>
      </c>
    </row>
    <row r="128" spans="1:32" x14ac:dyDescent="0.2">
      <c r="A128" s="400">
        <v>37070.573611111111</v>
      </c>
      <c r="B128" s="399">
        <v>37124</v>
      </c>
      <c r="C128" s="399">
        <v>37104</v>
      </c>
      <c r="D128" s="399">
        <v>37134</v>
      </c>
      <c r="E128" s="399" t="s">
        <v>387</v>
      </c>
      <c r="F128">
        <v>667860</v>
      </c>
      <c r="G128">
        <v>1</v>
      </c>
      <c r="H128">
        <v>3525068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25</v>
      </c>
      <c r="AF128">
        <v>25</v>
      </c>
    </row>
    <row r="129" spans="1:32" x14ac:dyDescent="0.2">
      <c r="A129" s="400">
        <v>37074.57916666667</v>
      </c>
      <c r="B129" s="399">
        <v>37124</v>
      </c>
      <c r="C129" s="399">
        <v>37104</v>
      </c>
      <c r="D129" s="399">
        <v>37134</v>
      </c>
      <c r="E129" s="399" t="s">
        <v>387</v>
      </c>
      <c r="F129">
        <v>669343</v>
      </c>
      <c r="G129">
        <v>1</v>
      </c>
      <c r="H129">
        <v>3531762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25</v>
      </c>
      <c r="AF129">
        <v>25</v>
      </c>
    </row>
    <row r="130" spans="1:32" x14ac:dyDescent="0.2">
      <c r="A130" s="400">
        <v>37075.462500000001</v>
      </c>
      <c r="B130" s="399">
        <v>37124</v>
      </c>
      <c r="C130" s="399">
        <v>37104</v>
      </c>
      <c r="D130" s="399">
        <v>37134</v>
      </c>
      <c r="E130" s="399" t="s">
        <v>387</v>
      </c>
      <c r="F130">
        <v>671429</v>
      </c>
      <c r="G130">
        <v>1</v>
      </c>
      <c r="H130">
        <v>3542497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-25</v>
      </c>
      <c r="AF130">
        <v>-25</v>
      </c>
    </row>
    <row r="131" spans="1:32" x14ac:dyDescent="0.2">
      <c r="A131" s="400">
        <v>37098.428472222222</v>
      </c>
      <c r="B131" s="399">
        <v>37124</v>
      </c>
      <c r="C131" s="399">
        <v>37104</v>
      </c>
      <c r="D131" s="399">
        <v>37134</v>
      </c>
      <c r="E131" s="399" t="s">
        <v>387</v>
      </c>
      <c r="F131">
        <v>702898</v>
      </c>
      <c r="G131">
        <v>1</v>
      </c>
      <c r="H131">
        <v>3637502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25</v>
      </c>
      <c r="AF131">
        <v>25</v>
      </c>
    </row>
    <row r="132" spans="1:32" x14ac:dyDescent="0.2">
      <c r="A132" s="400">
        <v>37099.35</v>
      </c>
      <c r="B132" s="399">
        <v>37124</v>
      </c>
      <c r="C132" s="399">
        <v>37104</v>
      </c>
      <c r="D132" s="399">
        <v>37134</v>
      </c>
      <c r="E132" s="399" t="s">
        <v>387</v>
      </c>
      <c r="F132">
        <v>706444</v>
      </c>
      <c r="G132">
        <v>1</v>
      </c>
      <c r="H132">
        <v>3680431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25</v>
      </c>
      <c r="AF132">
        <v>25</v>
      </c>
    </row>
    <row r="133" spans="1:32" x14ac:dyDescent="0.2">
      <c r="A133" s="400">
        <v>37104.625</v>
      </c>
      <c r="B133" s="399">
        <v>37124</v>
      </c>
      <c r="C133" s="399">
        <v>37105</v>
      </c>
      <c r="D133" s="399">
        <v>37134</v>
      </c>
      <c r="E133" s="399" t="s">
        <v>387</v>
      </c>
      <c r="F133">
        <v>711861</v>
      </c>
      <c r="G133">
        <v>1</v>
      </c>
      <c r="H133">
        <v>3718186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-25</v>
      </c>
      <c r="P133">
        <v>-25</v>
      </c>
      <c r="Q133">
        <v>-25</v>
      </c>
      <c r="R133">
        <v>-25</v>
      </c>
      <c r="S133">
        <v>-25</v>
      </c>
      <c r="T133">
        <v>-25</v>
      </c>
      <c r="U133">
        <v>-25</v>
      </c>
      <c r="V133">
        <v>-25</v>
      </c>
      <c r="W133">
        <v>-25</v>
      </c>
      <c r="X133">
        <v>-25</v>
      </c>
      <c r="Y133">
        <v>-25</v>
      </c>
      <c r="Z133">
        <v>-25</v>
      </c>
      <c r="AA133">
        <v>-25</v>
      </c>
      <c r="AB133">
        <v>-25</v>
      </c>
      <c r="AC133">
        <v>-25</v>
      </c>
      <c r="AD133">
        <v>-25</v>
      </c>
      <c r="AE133">
        <v>0</v>
      </c>
      <c r="AF133">
        <v>0</v>
      </c>
    </row>
    <row r="134" spans="1:32" x14ac:dyDescent="0.2">
      <c r="A134" s="400">
        <v>37104.625694444447</v>
      </c>
      <c r="B134" s="399">
        <v>37124</v>
      </c>
      <c r="C134" s="399">
        <v>37105</v>
      </c>
      <c r="D134" s="399">
        <v>37134</v>
      </c>
      <c r="E134" s="399" t="s">
        <v>387</v>
      </c>
      <c r="F134">
        <v>711873</v>
      </c>
      <c r="G134">
        <v>1</v>
      </c>
      <c r="H134">
        <v>3718207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25</v>
      </c>
      <c r="P134">
        <v>25</v>
      </c>
      <c r="Q134">
        <v>25</v>
      </c>
      <c r="R134">
        <v>25</v>
      </c>
      <c r="S134">
        <v>25</v>
      </c>
      <c r="T134">
        <v>25</v>
      </c>
      <c r="U134">
        <v>25</v>
      </c>
      <c r="V134">
        <v>25</v>
      </c>
      <c r="W134">
        <v>25</v>
      </c>
      <c r="X134">
        <v>25</v>
      </c>
      <c r="Y134">
        <v>25</v>
      </c>
      <c r="Z134">
        <v>25</v>
      </c>
      <c r="AA134">
        <v>25</v>
      </c>
      <c r="AB134">
        <v>25</v>
      </c>
      <c r="AC134">
        <v>25</v>
      </c>
      <c r="AD134">
        <v>25</v>
      </c>
      <c r="AE134">
        <v>0</v>
      </c>
      <c r="AF134">
        <v>0</v>
      </c>
    </row>
    <row r="135" spans="1:32" x14ac:dyDescent="0.2">
      <c r="A135" s="400">
        <v>37104.604861111111</v>
      </c>
      <c r="B135" s="399">
        <v>37124</v>
      </c>
      <c r="C135" s="399">
        <v>37105</v>
      </c>
      <c r="D135" s="399">
        <v>37134</v>
      </c>
      <c r="E135" s="399" t="s">
        <v>387</v>
      </c>
      <c r="F135">
        <v>711874</v>
      </c>
      <c r="G135">
        <v>1</v>
      </c>
      <c r="H135">
        <v>3718208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-25</v>
      </c>
      <c r="P135">
        <v>-25</v>
      </c>
      <c r="Q135">
        <v>-25</v>
      </c>
      <c r="R135">
        <v>-25</v>
      </c>
      <c r="S135">
        <v>-25</v>
      </c>
      <c r="T135">
        <v>-25</v>
      </c>
      <c r="U135">
        <v>-25</v>
      </c>
      <c r="V135">
        <v>-25</v>
      </c>
      <c r="W135">
        <v>-25</v>
      </c>
      <c r="X135">
        <v>-25</v>
      </c>
      <c r="Y135">
        <v>-25</v>
      </c>
      <c r="Z135">
        <v>-25</v>
      </c>
      <c r="AA135">
        <v>-25</v>
      </c>
      <c r="AB135">
        <v>-25</v>
      </c>
      <c r="AC135">
        <v>-25</v>
      </c>
      <c r="AD135">
        <v>-25</v>
      </c>
      <c r="AE135">
        <v>0</v>
      </c>
      <c r="AF135">
        <v>0</v>
      </c>
    </row>
    <row r="136" spans="1:32" x14ac:dyDescent="0.2">
      <c r="A136" s="400">
        <v>36615.599305555559</v>
      </c>
      <c r="B136" s="399">
        <v>37124</v>
      </c>
      <c r="C136" s="399">
        <v>37073</v>
      </c>
      <c r="D136" s="399">
        <v>37164</v>
      </c>
      <c r="E136" s="399" t="s">
        <v>387</v>
      </c>
      <c r="F136">
        <v>314765</v>
      </c>
      <c r="G136">
        <v>1</v>
      </c>
      <c r="H136">
        <v>1954462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50</v>
      </c>
      <c r="P136">
        <v>50</v>
      </c>
      <c r="Q136">
        <v>50</v>
      </c>
      <c r="R136">
        <v>50</v>
      </c>
      <c r="S136">
        <v>50</v>
      </c>
      <c r="T136">
        <v>50</v>
      </c>
      <c r="U136">
        <v>50</v>
      </c>
      <c r="V136">
        <v>50</v>
      </c>
      <c r="W136">
        <v>50</v>
      </c>
      <c r="X136">
        <v>50</v>
      </c>
      <c r="Y136">
        <v>50</v>
      </c>
      <c r="Z136">
        <v>50</v>
      </c>
      <c r="AA136">
        <v>50</v>
      </c>
      <c r="AB136">
        <v>50</v>
      </c>
      <c r="AC136">
        <v>50</v>
      </c>
      <c r="AD136">
        <v>50</v>
      </c>
      <c r="AE136">
        <v>0</v>
      </c>
      <c r="AF136">
        <v>0</v>
      </c>
    </row>
    <row r="137" spans="1:32" x14ac:dyDescent="0.2">
      <c r="A137" s="400">
        <v>36759.604166666664</v>
      </c>
      <c r="B137" s="399">
        <v>37124</v>
      </c>
      <c r="C137" s="399">
        <v>37073</v>
      </c>
      <c r="D137" s="399">
        <v>37164</v>
      </c>
      <c r="E137" s="399" t="s">
        <v>387</v>
      </c>
      <c r="F137">
        <v>396141</v>
      </c>
      <c r="G137">
        <v>1</v>
      </c>
      <c r="H137">
        <v>2216713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-25</v>
      </c>
      <c r="P137">
        <v>-25</v>
      </c>
      <c r="Q137">
        <v>-25</v>
      </c>
      <c r="R137">
        <v>-25</v>
      </c>
      <c r="S137">
        <v>-25</v>
      </c>
      <c r="T137">
        <v>-25</v>
      </c>
      <c r="U137">
        <v>-25</v>
      </c>
      <c r="V137">
        <v>-25</v>
      </c>
      <c r="W137">
        <v>-25</v>
      </c>
      <c r="X137">
        <v>-25</v>
      </c>
      <c r="Y137">
        <v>-25</v>
      </c>
      <c r="Z137">
        <v>-25</v>
      </c>
      <c r="AA137">
        <v>-25</v>
      </c>
      <c r="AB137">
        <v>-25</v>
      </c>
      <c r="AC137">
        <v>-25</v>
      </c>
      <c r="AD137">
        <v>-25</v>
      </c>
      <c r="AE137">
        <v>0</v>
      </c>
      <c r="AF137">
        <v>0</v>
      </c>
    </row>
    <row r="138" spans="1:32" x14ac:dyDescent="0.2">
      <c r="A138" s="400">
        <v>36767.544444444444</v>
      </c>
      <c r="B138" s="399">
        <v>37124</v>
      </c>
      <c r="C138" s="399">
        <v>37073</v>
      </c>
      <c r="D138" s="399">
        <v>37164</v>
      </c>
      <c r="E138" s="399" t="s">
        <v>387</v>
      </c>
      <c r="F138">
        <v>401864</v>
      </c>
      <c r="G138">
        <v>1</v>
      </c>
      <c r="H138">
        <v>2236722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50</v>
      </c>
      <c r="P138">
        <v>50</v>
      </c>
      <c r="Q138">
        <v>50</v>
      </c>
      <c r="R138">
        <v>50</v>
      </c>
      <c r="S138">
        <v>50</v>
      </c>
      <c r="T138">
        <v>50</v>
      </c>
      <c r="U138">
        <v>50</v>
      </c>
      <c r="V138">
        <v>50</v>
      </c>
      <c r="W138">
        <v>50</v>
      </c>
      <c r="X138">
        <v>50</v>
      </c>
      <c r="Y138">
        <v>50</v>
      </c>
      <c r="Z138">
        <v>50</v>
      </c>
      <c r="AA138">
        <v>50</v>
      </c>
      <c r="AB138">
        <v>50</v>
      </c>
      <c r="AC138">
        <v>50</v>
      </c>
      <c r="AD138">
        <v>50</v>
      </c>
      <c r="AE138">
        <v>0</v>
      </c>
      <c r="AF138">
        <v>0</v>
      </c>
    </row>
    <row r="139" spans="1:32" x14ac:dyDescent="0.2">
      <c r="A139" s="400">
        <v>37106.415277777778</v>
      </c>
      <c r="B139" s="399">
        <v>37124</v>
      </c>
      <c r="C139" s="399">
        <v>37109</v>
      </c>
      <c r="D139" s="399">
        <v>37134</v>
      </c>
      <c r="E139" s="399" t="s">
        <v>387</v>
      </c>
      <c r="F139">
        <v>716126</v>
      </c>
      <c r="G139">
        <v>1</v>
      </c>
      <c r="H139">
        <v>3730400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  <c r="U139">
        <v>25</v>
      </c>
      <c r="V139">
        <v>25</v>
      </c>
      <c r="W139">
        <v>25</v>
      </c>
      <c r="X139">
        <v>25</v>
      </c>
      <c r="Y139">
        <v>25</v>
      </c>
      <c r="Z139">
        <v>25</v>
      </c>
      <c r="AA139">
        <v>25</v>
      </c>
      <c r="AB139">
        <v>25</v>
      </c>
      <c r="AC139">
        <v>25</v>
      </c>
      <c r="AD139">
        <v>25</v>
      </c>
      <c r="AE139">
        <v>0</v>
      </c>
      <c r="AF139">
        <v>0</v>
      </c>
    </row>
    <row r="140" spans="1:32" x14ac:dyDescent="0.2">
      <c r="A140" s="400">
        <v>37118.604861111111</v>
      </c>
      <c r="B140" s="399">
        <v>37124</v>
      </c>
      <c r="C140" s="399">
        <v>37119</v>
      </c>
      <c r="D140" s="399">
        <v>37134</v>
      </c>
      <c r="E140" s="399" t="s">
        <v>387</v>
      </c>
      <c r="F140">
        <v>730953</v>
      </c>
      <c r="G140">
        <v>1</v>
      </c>
      <c r="H140">
        <v>3772041</v>
      </c>
      <c r="I140">
        <v>-25</v>
      </c>
      <c r="J140">
        <v>-25</v>
      </c>
      <c r="K140">
        <v>-25</v>
      </c>
      <c r="L140">
        <v>-25</v>
      </c>
      <c r="M140">
        <v>-25</v>
      </c>
      <c r="N140">
        <v>-25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s="400">
        <v>37118.604861111111</v>
      </c>
      <c r="B141" s="399">
        <v>37124</v>
      </c>
      <c r="C141" s="399">
        <v>37119</v>
      </c>
      <c r="D141" s="399">
        <v>37134</v>
      </c>
      <c r="E141" s="399" t="s">
        <v>387</v>
      </c>
      <c r="F141">
        <v>730953</v>
      </c>
      <c r="G141">
        <v>1</v>
      </c>
      <c r="H141">
        <v>3772042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-25</v>
      </c>
      <c r="AF141">
        <v>-25</v>
      </c>
    </row>
    <row r="142" spans="1:32" x14ac:dyDescent="0.2">
      <c r="A142" s="400">
        <v>36804.543749999997</v>
      </c>
      <c r="B142" s="399">
        <v>37124</v>
      </c>
      <c r="C142" s="399">
        <v>37073</v>
      </c>
      <c r="D142" s="399">
        <v>37164</v>
      </c>
      <c r="E142" s="399" t="s">
        <v>387</v>
      </c>
      <c r="F142">
        <v>427881</v>
      </c>
      <c r="G142">
        <v>1</v>
      </c>
      <c r="H142">
        <v>2325933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25</v>
      </c>
      <c r="P142">
        <v>25</v>
      </c>
      <c r="Q142">
        <v>25</v>
      </c>
      <c r="R142">
        <v>25</v>
      </c>
      <c r="S142">
        <v>25</v>
      </c>
      <c r="T142">
        <v>25</v>
      </c>
      <c r="U142">
        <v>25</v>
      </c>
      <c r="V142">
        <v>25</v>
      </c>
      <c r="W142">
        <v>25</v>
      </c>
      <c r="X142">
        <v>25</v>
      </c>
      <c r="Y142">
        <v>25</v>
      </c>
      <c r="Z142">
        <v>25</v>
      </c>
      <c r="AA142">
        <v>25</v>
      </c>
      <c r="AB142">
        <v>25</v>
      </c>
      <c r="AC142">
        <v>25</v>
      </c>
      <c r="AD142">
        <v>25</v>
      </c>
      <c r="AE142">
        <v>0</v>
      </c>
      <c r="AF142">
        <v>0</v>
      </c>
    </row>
    <row r="143" spans="1:32" x14ac:dyDescent="0.2">
      <c r="A143" s="400">
        <v>36822.649305555555</v>
      </c>
      <c r="B143" s="399">
        <v>37124</v>
      </c>
      <c r="C143" s="399">
        <v>37073</v>
      </c>
      <c r="D143" s="399">
        <v>37164</v>
      </c>
      <c r="E143" s="399" t="s">
        <v>387</v>
      </c>
      <c r="F143">
        <v>440434</v>
      </c>
      <c r="G143">
        <v>1</v>
      </c>
      <c r="H143">
        <v>2362999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</v>
      </c>
      <c r="P143">
        <v>25</v>
      </c>
      <c r="Q143">
        <v>25</v>
      </c>
      <c r="R143">
        <v>25</v>
      </c>
      <c r="S143">
        <v>25</v>
      </c>
      <c r="T143">
        <v>25</v>
      </c>
      <c r="U143">
        <v>25</v>
      </c>
      <c r="V143">
        <v>25</v>
      </c>
      <c r="W143">
        <v>25</v>
      </c>
      <c r="X143">
        <v>25</v>
      </c>
      <c r="Y143">
        <v>25</v>
      </c>
      <c r="Z143">
        <v>25</v>
      </c>
      <c r="AA143">
        <v>25</v>
      </c>
      <c r="AB143">
        <v>25</v>
      </c>
      <c r="AC143">
        <v>25</v>
      </c>
      <c r="AD143">
        <v>25</v>
      </c>
      <c r="AE143">
        <v>0</v>
      </c>
      <c r="AF143">
        <v>0</v>
      </c>
    </row>
    <row r="144" spans="1:32" x14ac:dyDescent="0.2">
      <c r="A144" s="400">
        <v>36822.65</v>
      </c>
      <c r="B144" s="399">
        <v>37124</v>
      </c>
      <c r="C144" s="399">
        <v>37073</v>
      </c>
      <c r="D144" s="399">
        <v>37164</v>
      </c>
      <c r="E144" s="399" t="s">
        <v>387</v>
      </c>
      <c r="F144">
        <v>440440</v>
      </c>
      <c r="G144">
        <v>1</v>
      </c>
      <c r="H144">
        <v>2363005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25</v>
      </c>
      <c r="P144">
        <v>25</v>
      </c>
      <c r="Q144">
        <v>25</v>
      </c>
      <c r="R144">
        <v>25</v>
      </c>
      <c r="S144">
        <v>25</v>
      </c>
      <c r="T144">
        <v>25</v>
      </c>
      <c r="U144">
        <v>25</v>
      </c>
      <c r="V144">
        <v>25</v>
      </c>
      <c r="W144">
        <v>25</v>
      </c>
      <c r="X144">
        <v>25</v>
      </c>
      <c r="Y144">
        <v>25</v>
      </c>
      <c r="Z144">
        <v>25</v>
      </c>
      <c r="AA144">
        <v>25</v>
      </c>
      <c r="AB144">
        <v>25</v>
      </c>
      <c r="AC144">
        <v>25</v>
      </c>
      <c r="AD144">
        <v>25</v>
      </c>
      <c r="AE144">
        <v>0</v>
      </c>
      <c r="AF144">
        <v>0</v>
      </c>
    </row>
    <row r="145" spans="1:32" x14ac:dyDescent="0.2">
      <c r="A145" s="400">
        <v>36832.454861111109</v>
      </c>
      <c r="B145" s="399">
        <v>37124</v>
      </c>
      <c r="C145" s="399">
        <v>37073</v>
      </c>
      <c r="D145" s="399">
        <v>37164</v>
      </c>
      <c r="E145" s="399" t="s">
        <v>387</v>
      </c>
      <c r="F145">
        <v>448624</v>
      </c>
      <c r="G145">
        <v>1</v>
      </c>
      <c r="H145">
        <v>2393906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25</v>
      </c>
      <c r="P145">
        <v>25</v>
      </c>
      <c r="Q145">
        <v>25</v>
      </c>
      <c r="R145">
        <v>25</v>
      </c>
      <c r="S145">
        <v>25</v>
      </c>
      <c r="T145">
        <v>25</v>
      </c>
      <c r="U145">
        <v>25</v>
      </c>
      <c r="V145">
        <v>25</v>
      </c>
      <c r="W145">
        <v>25</v>
      </c>
      <c r="X145">
        <v>25</v>
      </c>
      <c r="Y145">
        <v>25</v>
      </c>
      <c r="Z145">
        <v>25</v>
      </c>
      <c r="AA145">
        <v>25</v>
      </c>
      <c r="AB145">
        <v>25</v>
      </c>
      <c r="AC145">
        <v>25</v>
      </c>
      <c r="AD145">
        <v>25</v>
      </c>
      <c r="AE145">
        <v>0</v>
      </c>
      <c r="AF145">
        <v>0</v>
      </c>
    </row>
    <row r="146" spans="1:32" x14ac:dyDescent="0.2">
      <c r="A146" s="400">
        <v>36832.727777777778</v>
      </c>
      <c r="B146" s="399">
        <v>37124</v>
      </c>
      <c r="C146" s="399">
        <v>37073</v>
      </c>
      <c r="D146" s="399">
        <v>37164</v>
      </c>
      <c r="E146" s="399" t="s">
        <v>387</v>
      </c>
      <c r="F146">
        <v>448753</v>
      </c>
      <c r="G146">
        <v>1</v>
      </c>
      <c r="H146">
        <v>2394162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25</v>
      </c>
      <c r="P146">
        <v>25</v>
      </c>
      <c r="Q146">
        <v>25</v>
      </c>
      <c r="R146">
        <v>25</v>
      </c>
      <c r="S146">
        <v>25</v>
      </c>
      <c r="T146">
        <v>25</v>
      </c>
      <c r="U146">
        <v>25</v>
      </c>
      <c r="V146">
        <v>25</v>
      </c>
      <c r="W146">
        <v>25</v>
      </c>
      <c r="X146">
        <v>25</v>
      </c>
      <c r="Y146">
        <v>25</v>
      </c>
      <c r="Z146">
        <v>25</v>
      </c>
      <c r="AA146">
        <v>25</v>
      </c>
      <c r="AB146">
        <v>25</v>
      </c>
      <c r="AC146">
        <v>25</v>
      </c>
      <c r="AD146">
        <v>25</v>
      </c>
      <c r="AE146">
        <v>0</v>
      </c>
      <c r="AF146">
        <v>0</v>
      </c>
    </row>
    <row r="147" spans="1:32" x14ac:dyDescent="0.2">
      <c r="A147" s="400">
        <v>36838.370833333334</v>
      </c>
      <c r="B147" s="399">
        <v>37124</v>
      </c>
      <c r="C147" s="399">
        <v>37073</v>
      </c>
      <c r="D147" s="399">
        <v>37164</v>
      </c>
      <c r="E147" s="399" t="s">
        <v>387</v>
      </c>
      <c r="F147">
        <v>451973</v>
      </c>
      <c r="G147">
        <v>1</v>
      </c>
      <c r="H147">
        <v>2403350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-25</v>
      </c>
      <c r="P147">
        <v>-25</v>
      </c>
      <c r="Q147">
        <v>-25</v>
      </c>
      <c r="R147">
        <v>-25</v>
      </c>
      <c r="S147">
        <v>-25</v>
      </c>
      <c r="T147">
        <v>-25</v>
      </c>
      <c r="U147">
        <v>-25</v>
      </c>
      <c r="V147">
        <v>-25</v>
      </c>
      <c r="W147">
        <v>-25</v>
      </c>
      <c r="X147">
        <v>-25</v>
      </c>
      <c r="Y147">
        <v>-25</v>
      </c>
      <c r="Z147">
        <v>-25</v>
      </c>
      <c r="AA147">
        <v>-25</v>
      </c>
      <c r="AB147">
        <v>-25</v>
      </c>
      <c r="AC147">
        <v>-25</v>
      </c>
      <c r="AD147">
        <v>-25</v>
      </c>
      <c r="AE147">
        <v>0</v>
      </c>
      <c r="AF147">
        <v>0</v>
      </c>
    </row>
    <row r="148" spans="1:32" x14ac:dyDescent="0.2">
      <c r="A148" s="400">
        <v>36858.551388888889</v>
      </c>
      <c r="B148" s="399">
        <v>37124</v>
      </c>
      <c r="C148" s="399">
        <v>37073</v>
      </c>
      <c r="D148" s="399">
        <v>37164</v>
      </c>
      <c r="E148" s="399" t="s">
        <v>387</v>
      </c>
      <c r="F148">
        <v>467110</v>
      </c>
      <c r="G148">
        <v>1</v>
      </c>
      <c r="H148">
        <v>2457269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25</v>
      </c>
      <c r="V148">
        <v>25</v>
      </c>
      <c r="W148">
        <v>25</v>
      </c>
      <c r="X148">
        <v>25</v>
      </c>
      <c r="Y148">
        <v>25</v>
      </c>
      <c r="Z148">
        <v>25</v>
      </c>
      <c r="AA148">
        <v>25</v>
      </c>
      <c r="AB148">
        <v>25</v>
      </c>
      <c r="AC148">
        <v>25</v>
      </c>
      <c r="AD148">
        <v>25</v>
      </c>
      <c r="AE148">
        <v>0</v>
      </c>
      <c r="AF148">
        <v>0</v>
      </c>
    </row>
    <row r="149" spans="1:32" x14ac:dyDescent="0.2">
      <c r="A149" s="400">
        <v>36872.409722222219</v>
      </c>
      <c r="B149" s="399">
        <v>37124</v>
      </c>
      <c r="C149" s="399">
        <v>37073</v>
      </c>
      <c r="D149" s="399">
        <v>37164</v>
      </c>
      <c r="E149" s="399" t="s">
        <v>387</v>
      </c>
      <c r="F149">
        <v>478142</v>
      </c>
      <c r="G149">
        <v>1</v>
      </c>
      <c r="H149">
        <v>2493120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-25</v>
      </c>
      <c r="P149">
        <v>-25</v>
      </c>
      <c r="Q149">
        <v>-25</v>
      </c>
      <c r="R149">
        <v>-25</v>
      </c>
      <c r="S149">
        <v>-25</v>
      </c>
      <c r="T149">
        <v>-25</v>
      </c>
      <c r="U149">
        <v>-25</v>
      </c>
      <c r="V149">
        <v>-25</v>
      </c>
      <c r="W149">
        <v>-25</v>
      </c>
      <c r="X149">
        <v>-25</v>
      </c>
      <c r="Y149">
        <v>-25</v>
      </c>
      <c r="Z149">
        <v>-25</v>
      </c>
      <c r="AA149">
        <v>-25</v>
      </c>
      <c r="AB149">
        <v>-25</v>
      </c>
      <c r="AC149">
        <v>-25</v>
      </c>
      <c r="AD149">
        <v>-25</v>
      </c>
      <c r="AE149">
        <v>0</v>
      </c>
      <c r="AF149">
        <v>0</v>
      </c>
    </row>
    <row r="150" spans="1:32" x14ac:dyDescent="0.2">
      <c r="A150" s="400">
        <v>36873.566666666666</v>
      </c>
      <c r="B150" s="399">
        <v>37124</v>
      </c>
      <c r="C150" s="399">
        <v>37073</v>
      </c>
      <c r="D150" s="399">
        <v>37164</v>
      </c>
      <c r="E150" s="399" t="s">
        <v>387</v>
      </c>
      <c r="F150">
        <v>478989</v>
      </c>
      <c r="G150">
        <v>1</v>
      </c>
      <c r="H150">
        <v>2496941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-50</v>
      </c>
      <c r="P150">
        <v>-50</v>
      </c>
      <c r="Q150">
        <v>-50</v>
      </c>
      <c r="R150">
        <v>-50</v>
      </c>
      <c r="S150">
        <v>-50</v>
      </c>
      <c r="T150">
        <v>-50</v>
      </c>
      <c r="U150">
        <v>-50</v>
      </c>
      <c r="V150">
        <v>-50</v>
      </c>
      <c r="W150">
        <v>-50</v>
      </c>
      <c r="X150">
        <v>-50</v>
      </c>
      <c r="Y150">
        <v>-50</v>
      </c>
      <c r="Z150">
        <v>-50</v>
      </c>
      <c r="AA150">
        <v>-50</v>
      </c>
      <c r="AB150">
        <v>-50</v>
      </c>
      <c r="AC150">
        <v>-50</v>
      </c>
      <c r="AD150">
        <v>-50</v>
      </c>
      <c r="AE150">
        <v>0</v>
      </c>
      <c r="AF150">
        <v>0</v>
      </c>
    </row>
    <row r="151" spans="1:32" x14ac:dyDescent="0.2">
      <c r="A151" s="400">
        <v>36873.563888888886</v>
      </c>
      <c r="B151" s="399">
        <v>37124</v>
      </c>
      <c r="C151" s="399">
        <v>37073</v>
      </c>
      <c r="D151" s="399">
        <v>37164</v>
      </c>
      <c r="E151" s="399" t="s">
        <v>387</v>
      </c>
      <c r="F151">
        <v>478990</v>
      </c>
      <c r="G151">
        <v>1</v>
      </c>
      <c r="H151">
        <v>2496942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-25</v>
      </c>
      <c r="P151">
        <v>-25</v>
      </c>
      <c r="Q151">
        <v>-25</v>
      </c>
      <c r="R151">
        <v>-25</v>
      </c>
      <c r="S151">
        <v>-25</v>
      </c>
      <c r="T151">
        <v>-25</v>
      </c>
      <c r="U151">
        <v>-25</v>
      </c>
      <c r="V151">
        <v>-25</v>
      </c>
      <c r="W151">
        <v>-25</v>
      </c>
      <c r="X151">
        <v>-25</v>
      </c>
      <c r="Y151">
        <v>-25</v>
      </c>
      <c r="Z151">
        <v>-25</v>
      </c>
      <c r="AA151">
        <v>-25</v>
      </c>
      <c r="AB151">
        <v>-25</v>
      </c>
      <c r="AC151">
        <v>-25</v>
      </c>
      <c r="AD151">
        <v>-25</v>
      </c>
      <c r="AE151">
        <v>0</v>
      </c>
      <c r="AF151">
        <v>0</v>
      </c>
    </row>
    <row r="152" spans="1:32" x14ac:dyDescent="0.2">
      <c r="A152" s="400">
        <v>36903.647222222222</v>
      </c>
      <c r="B152" s="399">
        <v>37124</v>
      </c>
      <c r="C152" s="399">
        <v>37073</v>
      </c>
      <c r="D152" s="399">
        <v>37164</v>
      </c>
      <c r="E152" s="399" t="s">
        <v>387</v>
      </c>
      <c r="F152">
        <v>495373</v>
      </c>
      <c r="G152">
        <v>1</v>
      </c>
      <c r="H152">
        <v>2565455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25</v>
      </c>
      <c r="P152">
        <v>25</v>
      </c>
      <c r="Q152">
        <v>25</v>
      </c>
      <c r="R152">
        <v>25</v>
      </c>
      <c r="S152">
        <v>25</v>
      </c>
      <c r="T152">
        <v>25</v>
      </c>
      <c r="U152">
        <v>25</v>
      </c>
      <c r="V152">
        <v>25</v>
      </c>
      <c r="W152">
        <v>25</v>
      </c>
      <c r="X152">
        <v>25</v>
      </c>
      <c r="Y152">
        <v>25</v>
      </c>
      <c r="Z152">
        <v>25</v>
      </c>
      <c r="AA152">
        <v>25</v>
      </c>
      <c r="AB152">
        <v>25</v>
      </c>
      <c r="AC152">
        <v>25</v>
      </c>
      <c r="AD152">
        <v>25</v>
      </c>
      <c r="AE152">
        <v>0</v>
      </c>
      <c r="AF152">
        <v>0</v>
      </c>
    </row>
    <row r="153" spans="1:32" x14ac:dyDescent="0.2">
      <c r="A153" s="400">
        <v>36915.511111111111</v>
      </c>
      <c r="B153" s="399">
        <v>37124</v>
      </c>
      <c r="C153" s="399">
        <v>37073</v>
      </c>
      <c r="D153" s="399">
        <v>37164</v>
      </c>
      <c r="E153" s="399" t="s">
        <v>387</v>
      </c>
      <c r="F153">
        <v>503230</v>
      </c>
      <c r="G153">
        <v>1</v>
      </c>
      <c r="H153">
        <v>2592621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25</v>
      </c>
      <c r="P153">
        <v>25</v>
      </c>
      <c r="Q153">
        <v>25</v>
      </c>
      <c r="R153">
        <v>25</v>
      </c>
      <c r="S153">
        <v>25</v>
      </c>
      <c r="T153">
        <v>25</v>
      </c>
      <c r="U153">
        <v>25</v>
      </c>
      <c r="V153">
        <v>25</v>
      </c>
      <c r="W153">
        <v>25</v>
      </c>
      <c r="X153">
        <v>25</v>
      </c>
      <c r="Y153">
        <v>25</v>
      </c>
      <c r="Z153">
        <v>25</v>
      </c>
      <c r="AA153">
        <v>25</v>
      </c>
      <c r="AB153">
        <v>25</v>
      </c>
      <c r="AC153">
        <v>25</v>
      </c>
      <c r="AD153">
        <v>25</v>
      </c>
      <c r="AE153">
        <v>0</v>
      </c>
      <c r="AF153">
        <v>0</v>
      </c>
    </row>
    <row r="154" spans="1:32" x14ac:dyDescent="0.2">
      <c r="A154" s="400">
        <v>36948.552083333336</v>
      </c>
      <c r="B154" s="399">
        <v>37124</v>
      </c>
      <c r="C154" s="399">
        <v>37073</v>
      </c>
      <c r="D154" s="399">
        <v>37164</v>
      </c>
      <c r="E154" s="399" t="s">
        <v>387</v>
      </c>
      <c r="F154">
        <v>530547</v>
      </c>
      <c r="G154">
        <v>1</v>
      </c>
      <c r="H154">
        <v>2722263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-25</v>
      </c>
      <c r="P154">
        <v>-25</v>
      </c>
      <c r="Q154">
        <v>-25</v>
      </c>
      <c r="R154">
        <v>-25</v>
      </c>
      <c r="S154">
        <v>-25</v>
      </c>
      <c r="T154">
        <v>-25</v>
      </c>
      <c r="U154">
        <v>-25</v>
      </c>
      <c r="V154">
        <v>-25</v>
      </c>
      <c r="W154">
        <v>-25</v>
      </c>
      <c r="X154">
        <v>-25</v>
      </c>
      <c r="Y154">
        <v>-25</v>
      </c>
      <c r="Z154">
        <v>-25</v>
      </c>
      <c r="AA154">
        <v>-25</v>
      </c>
      <c r="AB154">
        <v>-25</v>
      </c>
      <c r="AC154">
        <v>-25</v>
      </c>
      <c r="AD154">
        <v>-25</v>
      </c>
      <c r="AE154">
        <v>0</v>
      </c>
      <c r="AF154">
        <v>0</v>
      </c>
    </row>
    <row r="155" spans="1:32" x14ac:dyDescent="0.2">
      <c r="A155" s="400">
        <v>36735.509722222225</v>
      </c>
      <c r="B155" s="399">
        <v>37124</v>
      </c>
      <c r="C155" s="399">
        <v>36983</v>
      </c>
      <c r="D155" s="399">
        <v>37191</v>
      </c>
      <c r="E155" s="399" t="s">
        <v>387</v>
      </c>
      <c r="F155">
        <v>381332</v>
      </c>
      <c r="G155">
        <v>1</v>
      </c>
      <c r="H155">
        <v>2171623</v>
      </c>
      <c r="I155">
        <v>-25</v>
      </c>
      <c r="J155">
        <v>-25</v>
      </c>
      <c r="K155">
        <v>-25</v>
      </c>
      <c r="L155">
        <v>-25</v>
      </c>
      <c r="M155">
        <v>-25</v>
      </c>
      <c r="N155">
        <v>-25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 s="400">
        <v>37057.353472222225</v>
      </c>
      <c r="B156" s="399">
        <v>37124</v>
      </c>
      <c r="C156" s="399">
        <v>37104</v>
      </c>
      <c r="D156" s="399">
        <v>37134</v>
      </c>
      <c r="E156" s="399" t="s">
        <v>387</v>
      </c>
      <c r="F156">
        <v>649548</v>
      </c>
      <c r="G156">
        <v>1</v>
      </c>
      <c r="H156">
        <v>3467481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25</v>
      </c>
      <c r="P156">
        <v>25</v>
      </c>
      <c r="Q156">
        <v>25</v>
      </c>
      <c r="R156">
        <v>25</v>
      </c>
      <c r="S156">
        <v>25</v>
      </c>
      <c r="T156">
        <v>25</v>
      </c>
      <c r="U156">
        <v>25</v>
      </c>
      <c r="V156">
        <v>25</v>
      </c>
      <c r="W156">
        <v>25</v>
      </c>
      <c r="X156">
        <v>25</v>
      </c>
      <c r="Y156">
        <v>25</v>
      </c>
      <c r="Z156">
        <v>25</v>
      </c>
      <c r="AA156">
        <v>25</v>
      </c>
      <c r="AB156">
        <v>25</v>
      </c>
      <c r="AC156">
        <v>25</v>
      </c>
      <c r="AD156">
        <v>25</v>
      </c>
      <c r="AE156">
        <v>0</v>
      </c>
      <c r="AF156">
        <v>0</v>
      </c>
    </row>
    <row r="157" spans="1:32" x14ac:dyDescent="0.2">
      <c r="A157" s="400">
        <v>37008.39166666667</v>
      </c>
      <c r="B157" s="399">
        <v>37124</v>
      </c>
      <c r="C157" s="399">
        <v>37073</v>
      </c>
      <c r="D157" s="399">
        <v>37164</v>
      </c>
      <c r="E157" s="399" t="s">
        <v>413</v>
      </c>
      <c r="F157">
        <v>593850</v>
      </c>
      <c r="G157">
        <v>1</v>
      </c>
      <c r="H157">
        <v>3139089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-25</v>
      </c>
      <c r="P157">
        <v>-25</v>
      </c>
      <c r="Q157">
        <v>-25</v>
      </c>
      <c r="R157">
        <v>-25</v>
      </c>
      <c r="S157">
        <v>-25</v>
      </c>
      <c r="T157">
        <v>-25</v>
      </c>
      <c r="U157">
        <v>-25</v>
      </c>
      <c r="V157">
        <v>-25</v>
      </c>
      <c r="W157">
        <v>-25</v>
      </c>
      <c r="X157">
        <v>-25</v>
      </c>
      <c r="Y157">
        <v>-25</v>
      </c>
      <c r="Z157">
        <v>-25</v>
      </c>
      <c r="AA157">
        <v>-25</v>
      </c>
      <c r="AB157">
        <v>-25</v>
      </c>
      <c r="AC157">
        <v>-25</v>
      </c>
      <c r="AD157">
        <v>-25</v>
      </c>
      <c r="AE157">
        <v>0</v>
      </c>
      <c r="AF157">
        <v>0</v>
      </c>
    </row>
    <row r="158" spans="1:32" x14ac:dyDescent="0.2">
      <c r="A158" s="400">
        <v>37049.454861111109</v>
      </c>
      <c r="B158" s="399">
        <v>37124</v>
      </c>
      <c r="C158" s="399">
        <v>37104</v>
      </c>
      <c r="D158" s="399">
        <v>37134</v>
      </c>
      <c r="E158" s="399" t="s">
        <v>413</v>
      </c>
      <c r="F158">
        <v>637182</v>
      </c>
      <c r="G158">
        <v>1</v>
      </c>
      <c r="H158">
        <v>3437588</v>
      </c>
      <c r="I158">
        <v>-25</v>
      </c>
      <c r="J158">
        <v>-25</v>
      </c>
      <c r="K158">
        <v>-25</v>
      </c>
      <c r="L158">
        <v>-25</v>
      </c>
      <c r="M158">
        <v>-25</v>
      </c>
      <c r="N158">
        <v>-25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 s="400">
        <v>37049.560416666667</v>
      </c>
      <c r="B159" s="399">
        <v>37124</v>
      </c>
      <c r="C159" s="399">
        <v>37104</v>
      </c>
      <c r="D159" s="399">
        <v>37134</v>
      </c>
      <c r="E159" s="399" t="s">
        <v>413</v>
      </c>
      <c r="F159">
        <v>637632</v>
      </c>
      <c r="G159">
        <v>1</v>
      </c>
      <c r="H159">
        <v>3438762</v>
      </c>
      <c r="I159">
        <v>25</v>
      </c>
      <c r="J159">
        <v>25</v>
      </c>
      <c r="K159">
        <v>25</v>
      </c>
      <c r="L159">
        <v>25</v>
      </c>
      <c r="M159">
        <v>25</v>
      </c>
      <c r="N159">
        <v>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 s="400">
        <v>37097.451388888891</v>
      </c>
      <c r="B160" s="399">
        <v>37124</v>
      </c>
      <c r="C160" s="399">
        <v>37104</v>
      </c>
      <c r="D160" s="399">
        <v>37134</v>
      </c>
      <c r="E160" s="399" t="s">
        <v>413</v>
      </c>
      <c r="F160">
        <v>702127</v>
      </c>
      <c r="G160">
        <v>1</v>
      </c>
      <c r="H160">
        <v>3636091</v>
      </c>
      <c r="I160">
        <v>-25</v>
      </c>
      <c r="J160">
        <v>-25</v>
      </c>
      <c r="K160">
        <v>-25</v>
      </c>
      <c r="L160">
        <v>-25</v>
      </c>
      <c r="M160">
        <v>-25</v>
      </c>
      <c r="N160">
        <v>-25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 s="400">
        <v>37102.629861111112</v>
      </c>
      <c r="B161" s="399">
        <v>37124</v>
      </c>
      <c r="C161" s="399">
        <v>37104</v>
      </c>
      <c r="D161" s="399">
        <v>37134</v>
      </c>
      <c r="E161" s="399" t="s">
        <v>413</v>
      </c>
      <c r="F161">
        <v>709806</v>
      </c>
      <c r="G161">
        <v>1</v>
      </c>
      <c r="H161">
        <v>3707492</v>
      </c>
      <c r="I161">
        <v>-25</v>
      </c>
      <c r="J161">
        <v>-25</v>
      </c>
      <c r="K161">
        <v>-25</v>
      </c>
      <c r="L161">
        <v>-25</v>
      </c>
      <c r="M161">
        <v>-25</v>
      </c>
      <c r="N161">
        <v>-25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 s="400">
        <v>37050.522222222222</v>
      </c>
      <c r="B162" s="399">
        <v>37124</v>
      </c>
      <c r="C162" s="399">
        <v>37104</v>
      </c>
      <c r="D162" s="399">
        <v>37134</v>
      </c>
      <c r="E162" s="399" t="s">
        <v>413</v>
      </c>
      <c r="F162">
        <v>639615</v>
      </c>
      <c r="G162">
        <v>1</v>
      </c>
      <c r="H162">
        <v>3443487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-25</v>
      </c>
      <c r="P162">
        <v>-25</v>
      </c>
      <c r="Q162">
        <v>-25</v>
      </c>
      <c r="R162">
        <v>-25</v>
      </c>
      <c r="S162">
        <v>-25</v>
      </c>
      <c r="T162">
        <v>-25</v>
      </c>
      <c r="U162">
        <v>-25</v>
      </c>
      <c r="V162">
        <v>-25</v>
      </c>
      <c r="W162">
        <v>-25</v>
      </c>
      <c r="X162">
        <v>-25</v>
      </c>
      <c r="Y162">
        <v>-25</v>
      </c>
      <c r="Z162">
        <v>-25</v>
      </c>
      <c r="AA162">
        <v>-25</v>
      </c>
      <c r="AB162">
        <v>-25</v>
      </c>
      <c r="AC162">
        <v>-25</v>
      </c>
      <c r="AD162">
        <v>-25</v>
      </c>
      <c r="AE162">
        <v>0</v>
      </c>
      <c r="AF162">
        <v>0</v>
      </c>
    </row>
    <row r="163" spans="1:32" x14ac:dyDescent="0.2">
      <c r="A163" s="400">
        <v>37054.35</v>
      </c>
      <c r="B163" s="399">
        <v>37124</v>
      </c>
      <c r="C163" s="399">
        <v>37104</v>
      </c>
      <c r="D163" s="399">
        <v>37134</v>
      </c>
      <c r="E163" s="399" t="s">
        <v>413</v>
      </c>
      <c r="F163">
        <v>643328</v>
      </c>
      <c r="G163">
        <v>1</v>
      </c>
      <c r="H163">
        <v>3451427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25</v>
      </c>
      <c r="P163">
        <v>25</v>
      </c>
      <c r="Q163">
        <v>25</v>
      </c>
      <c r="R163">
        <v>25</v>
      </c>
      <c r="S163">
        <v>25</v>
      </c>
      <c r="T163">
        <v>25</v>
      </c>
      <c r="U163">
        <v>25</v>
      </c>
      <c r="V163">
        <v>25</v>
      </c>
      <c r="W163">
        <v>25</v>
      </c>
      <c r="X163">
        <v>25</v>
      </c>
      <c r="Y163">
        <v>25</v>
      </c>
      <c r="Z163">
        <v>25</v>
      </c>
      <c r="AA163">
        <v>25</v>
      </c>
      <c r="AB163">
        <v>25</v>
      </c>
      <c r="AC163">
        <v>25</v>
      </c>
      <c r="AD163">
        <v>25</v>
      </c>
      <c r="AE163">
        <v>0</v>
      </c>
      <c r="AF163">
        <v>0</v>
      </c>
    </row>
    <row r="164" spans="1:32" x14ac:dyDescent="0.2">
      <c r="A164" s="400">
        <v>37063.435416666667</v>
      </c>
      <c r="B164" s="399">
        <v>37124</v>
      </c>
      <c r="C164" s="399">
        <v>37104</v>
      </c>
      <c r="D164" s="399">
        <v>37134</v>
      </c>
      <c r="E164" s="399" t="s">
        <v>413</v>
      </c>
      <c r="F164">
        <v>657808</v>
      </c>
      <c r="G164">
        <v>1</v>
      </c>
      <c r="H164">
        <v>3491818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25</v>
      </c>
      <c r="P164">
        <v>25</v>
      </c>
      <c r="Q164">
        <v>25</v>
      </c>
      <c r="R164">
        <v>25</v>
      </c>
      <c r="S164">
        <v>25</v>
      </c>
      <c r="T164">
        <v>25</v>
      </c>
      <c r="U164">
        <v>25</v>
      </c>
      <c r="V164">
        <v>25</v>
      </c>
      <c r="W164">
        <v>25</v>
      </c>
      <c r="X164">
        <v>25</v>
      </c>
      <c r="Y164">
        <v>25</v>
      </c>
      <c r="Z164">
        <v>25</v>
      </c>
      <c r="AA164">
        <v>25</v>
      </c>
      <c r="AB164">
        <v>25</v>
      </c>
      <c r="AC164">
        <v>25</v>
      </c>
      <c r="AD164">
        <v>25</v>
      </c>
      <c r="AE164">
        <v>0</v>
      </c>
      <c r="AF164">
        <v>0</v>
      </c>
    </row>
    <row r="165" spans="1:32" x14ac:dyDescent="0.2">
      <c r="A165" s="400">
        <v>37063.484722222223</v>
      </c>
      <c r="B165" s="399">
        <v>37124</v>
      </c>
      <c r="C165" s="399">
        <v>37104</v>
      </c>
      <c r="D165" s="399">
        <v>37134</v>
      </c>
      <c r="E165" s="399" t="s">
        <v>413</v>
      </c>
      <c r="F165">
        <v>657982</v>
      </c>
      <c r="G165">
        <v>1</v>
      </c>
      <c r="H165">
        <v>3492376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-25</v>
      </c>
      <c r="P165">
        <v>-25</v>
      </c>
      <c r="Q165">
        <v>-25</v>
      </c>
      <c r="R165">
        <v>-25</v>
      </c>
      <c r="S165">
        <v>-25</v>
      </c>
      <c r="T165">
        <v>-25</v>
      </c>
      <c r="U165">
        <v>-25</v>
      </c>
      <c r="V165">
        <v>-25</v>
      </c>
      <c r="W165">
        <v>-25</v>
      </c>
      <c r="X165">
        <v>-25</v>
      </c>
      <c r="Y165">
        <v>-25</v>
      </c>
      <c r="Z165">
        <v>-25</v>
      </c>
      <c r="AA165">
        <v>-25</v>
      </c>
      <c r="AB165">
        <v>-25</v>
      </c>
      <c r="AC165">
        <v>-25</v>
      </c>
      <c r="AD165">
        <v>-25</v>
      </c>
      <c r="AE165">
        <v>0</v>
      </c>
      <c r="AF165">
        <v>0</v>
      </c>
    </row>
    <row r="166" spans="1:32" x14ac:dyDescent="0.2">
      <c r="A166" s="400">
        <v>37089.339583333334</v>
      </c>
      <c r="B166" s="399">
        <v>37124</v>
      </c>
      <c r="C166" s="399">
        <v>37104</v>
      </c>
      <c r="D166" s="399">
        <v>37134</v>
      </c>
      <c r="E166" s="399" t="s">
        <v>413</v>
      </c>
      <c r="F166">
        <v>688827</v>
      </c>
      <c r="G166">
        <v>1</v>
      </c>
      <c r="H166">
        <v>3597844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25</v>
      </c>
      <c r="P166">
        <v>25</v>
      </c>
      <c r="Q166">
        <v>25</v>
      </c>
      <c r="R166">
        <v>25</v>
      </c>
      <c r="S166">
        <v>25</v>
      </c>
      <c r="T166">
        <v>25</v>
      </c>
      <c r="U166">
        <v>25</v>
      </c>
      <c r="V166">
        <v>25</v>
      </c>
      <c r="W166">
        <v>25</v>
      </c>
      <c r="X166">
        <v>25</v>
      </c>
      <c r="Y166">
        <v>25</v>
      </c>
      <c r="Z166">
        <v>25</v>
      </c>
      <c r="AA166">
        <v>25</v>
      </c>
      <c r="AB166">
        <v>25</v>
      </c>
      <c r="AC166">
        <v>25</v>
      </c>
      <c r="AD166">
        <v>25</v>
      </c>
      <c r="AE166">
        <v>0</v>
      </c>
      <c r="AF166">
        <v>0</v>
      </c>
    </row>
    <row r="167" spans="1:32" x14ac:dyDescent="0.2">
      <c r="A167" s="400">
        <v>37089.432638888888</v>
      </c>
      <c r="B167" s="399">
        <v>37124</v>
      </c>
      <c r="C167" s="399">
        <v>37104</v>
      </c>
      <c r="D167" s="399">
        <v>37134</v>
      </c>
      <c r="E167" s="399" t="s">
        <v>413</v>
      </c>
      <c r="F167">
        <v>689387</v>
      </c>
      <c r="G167">
        <v>1</v>
      </c>
      <c r="H167">
        <v>3598663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-25</v>
      </c>
      <c r="P167">
        <v>-25</v>
      </c>
      <c r="Q167">
        <v>-25</v>
      </c>
      <c r="R167">
        <v>-25</v>
      </c>
      <c r="S167">
        <v>-25</v>
      </c>
      <c r="T167">
        <v>-25</v>
      </c>
      <c r="U167">
        <v>-25</v>
      </c>
      <c r="V167">
        <v>-25</v>
      </c>
      <c r="W167">
        <v>-25</v>
      </c>
      <c r="X167">
        <v>-25</v>
      </c>
      <c r="Y167">
        <v>-25</v>
      </c>
      <c r="Z167">
        <v>-25</v>
      </c>
      <c r="AA167">
        <v>-25</v>
      </c>
      <c r="AB167">
        <v>-25</v>
      </c>
      <c r="AC167">
        <v>-25</v>
      </c>
      <c r="AD167">
        <v>-25</v>
      </c>
      <c r="AE167">
        <v>0</v>
      </c>
      <c r="AF167">
        <v>0</v>
      </c>
    </row>
    <row r="168" spans="1:32" x14ac:dyDescent="0.2">
      <c r="A168" s="400">
        <v>37097.451388888891</v>
      </c>
      <c r="B168" s="399">
        <v>37124</v>
      </c>
      <c r="C168" s="399">
        <v>37104</v>
      </c>
      <c r="D168" s="399">
        <v>37134</v>
      </c>
      <c r="E168" s="399" t="s">
        <v>413</v>
      </c>
      <c r="F168">
        <v>702127</v>
      </c>
      <c r="G168">
        <v>1</v>
      </c>
      <c r="H168">
        <v>3636092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-25</v>
      </c>
      <c r="AF168">
        <v>-25</v>
      </c>
    </row>
    <row r="169" spans="1:32" x14ac:dyDescent="0.2">
      <c r="A169" s="400">
        <v>37117.377083333333</v>
      </c>
      <c r="B169" s="399">
        <v>37124</v>
      </c>
      <c r="C169" s="399">
        <v>37119</v>
      </c>
      <c r="D169" s="399">
        <v>37134</v>
      </c>
      <c r="E169" s="399" t="s">
        <v>413</v>
      </c>
      <c r="F169">
        <v>730271</v>
      </c>
      <c r="G169">
        <v>1</v>
      </c>
      <c r="H169">
        <v>3769677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25</v>
      </c>
      <c r="P169">
        <v>25</v>
      </c>
      <c r="Q169">
        <v>25</v>
      </c>
      <c r="R169">
        <v>25</v>
      </c>
      <c r="S169">
        <v>25</v>
      </c>
      <c r="T169">
        <v>25</v>
      </c>
      <c r="U169">
        <v>25</v>
      </c>
      <c r="V169">
        <v>25</v>
      </c>
      <c r="W169">
        <v>25</v>
      </c>
      <c r="X169">
        <v>25</v>
      </c>
      <c r="Y169">
        <v>25</v>
      </c>
      <c r="Z169">
        <v>25</v>
      </c>
      <c r="AA169">
        <v>25</v>
      </c>
      <c r="AB169">
        <v>25</v>
      </c>
      <c r="AC169">
        <v>25</v>
      </c>
      <c r="AD169">
        <v>25</v>
      </c>
      <c r="AE169">
        <v>0</v>
      </c>
      <c r="AF169">
        <v>0</v>
      </c>
    </row>
    <row r="170" spans="1:32" x14ac:dyDescent="0.2">
      <c r="A170" s="400">
        <v>36943.51666666667</v>
      </c>
      <c r="B170" s="399">
        <v>37124</v>
      </c>
      <c r="C170" s="399">
        <v>37073</v>
      </c>
      <c r="D170" s="399">
        <v>37164</v>
      </c>
      <c r="E170" s="399" t="s">
        <v>413</v>
      </c>
      <c r="F170">
        <v>528004</v>
      </c>
      <c r="G170">
        <v>1</v>
      </c>
      <c r="H170">
        <v>2714979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-25</v>
      </c>
      <c r="P170">
        <v>-25</v>
      </c>
      <c r="Q170">
        <v>-25</v>
      </c>
      <c r="R170">
        <v>-25</v>
      </c>
      <c r="S170">
        <v>-25</v>
      </c>
      <c r="T170">
        <v>-25</v>
      </c>
      <c r="U170">
        <v>-25</v>
      </c>
      <c r="V170">
        <v>-25</v>
      </c>
      <c r="W170">
        <v>-25</v>
      </c>
      <c r="X170">
        <v>-25</v>
      </c>
      <c r="Y170">
        <v>-25</v>
      </c>
      <c r="Z170">
        <v>-25</v>
      </c>
      <c r="AA170">
        <v>-25</v>
      </c>
      <c r="AB170">
        <v>-25</v>
      </c>
      <c r="AC170">
        <v>-25</v>
      </c>
      <c r="AD170">
        <v>-25</v>
      </c>
      <c r="AE170">
        <v>0</v>
      </c>
      <c r="AF170">
        <v>0</v>
      </c>
    </row>
    <row r="171" spans="1:32" x14ac:dyDescent="0.2">
      <c r="A171" s="400">
        <v>36950.570833333331</v>
      </c>
      <c r="B171" s="399">
        <v>37124</v>
      </c>
      <c r="C171" s="399">
        <v>37073</v>
      </c>
      <c r="D171" s="399">
        <v>37164</v>
      </c>
      <c r="E171" s="399" t="s">
        <v>413</v>
      </c>
      <c r="F171">
        <v>532983</v>
      </c>
      <c r="G171">
        <v>1</v>
      </c>
      <c r="H171">
        <v>2731528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-25</v>
      </c>
      <c r="P171">
        <v>-25</v>
      </c>
      <c r="Q171">
        <v>-25</v>
      </c>
      <c r="R171">
        <v>-25</v>
      </c>
      <c r="S171">
        <v>-25</v>
      </c>
      <c r="T171">
        <v>-25</v>
      </c>
      <c r="U171">
        <v>-25</v>
      </c>
      <c r="V171">
        <v>-25</v>
      </c>
      <c r="W171">
        <v>-25</v>
      </c>
      <c r="X171">
        <v>-25</v>
      </c>
      <c r="Y171">
        <v>-25</v>
      </c>
      <c r="Z171">
        <v>-25</v>
      </c>
      <c r="AA171">
        <v>-25</v>
      </c>
      <c r="AB171">
        <v>-25</v>
      </c>
      <c r="AC171">
        <v>-25</v>
      </c>
      <c r="AD171">
        <v>-25</v>
      </c>
      <c r="AE171">
        <v>0</v>
      </c>
      <c r="AF171">
        <v>0</v>
      </c>
    </row>
    <row r="172" spans="1:32" x14ac:dyDescent="0.2">
      <c r="A172" s="400">
        <v>37056.545138888891</v>
      </c>
      <c r="B172" s="399">
        <v>37124</v>
      </c>
      <c r="C172" s="399">
        <v>37104</v>
      </c>
      <c r="D172" s="399">
        <v>37134</v>
      </c>
      <c r="E172" s="399" t="s">
        <v>413</v>
      </c>
      <c r="F172">
        <v>648357</v>
      </c>
      <c r="G172">
        <v>1</v>
      </c>
      <c r="H172">
        <v>3465386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25</v>
      </c>
      <c r="P172">
        <v>25</v>
      </c>
      <c r="Q172">
        <v>25</v>
      </c>
      <c r="R172">
        <v>25</v>
      </c>
      <c r="S172">
        <v>25</v>
      </c>
      <c r="T172">
        <v>25</v>
      </c>
      <c r="U172">
        <v>25</v>
      </c>
      <c r="V172">
        <v>25</v>
      </c>
      <c r="W172">
        <v>25</v>
      </c>
      <c r="X172">
        <v>25</v>
      </c>
      <c r="Y172">
        <v>25</v>
      </c>
      <c r="Z172">
        <v>25</v>
      </c>
      <c r="AA172">
        <v>25</v>
      </c>
      <c r="AB172">
        <v>25</v>
      </c>
      <c r="AC172">
        <v>25</v>
      </c>
      <c r="AD172">
        <v>25</v>
      </c>
      <c r="AE172">
        <v>0</v>
      </c>
      <c r="AF172">
        <v>0</v>
      </c>
    </row>
    <row r="173" spans="1:32" x14ac:dyDescent="0.2">
      <c r="A173" s="400">
        <v>37004.6</v>
      </c>
      <c r="B173" s="399">
        <v>37124</v>
      </c>
      <c r="C173" s="399">
        <v>37073</v>
      </c>
      <c r="D173" s="399">
        <v>37164</v>
      </c>
      <c r="E173" s="399" t="s">
        <v>413</v>
      </c>
      <c r="F173">
        <v>589572</v>
      </c>
      <c r="G173">
        <v>1</v>
      </c>
      <c r="H173">
        <v>3112660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</v>
      </c>
      <c r="P173">
        <v>25</v>
      </c>
      <c r="Q173">
        <v>25</v>
      </c>
      <c r="R173">
        <v>25</v>
      </c>
      <c r="S173">
        <v>25</v>
      </c>
      <c r="T173">
        <v>25</v>
      </c>
      <c r="U173">
        <v>25</v>
      </c>
      <c r="V173">
        <v>25</v>
      </c>
      <c r="W173">
        <v>25</v>
      </c>
      <c r="X173">
        <v>25</v>
      </c>
      <c r="Y173">
        <v>25</v>
      </c>
      <c r="Z173">
        <v>25</v>
      </c>
      <c r="AA173">
        <v>25</v>
      </c>
      <c r="AB173">
        <v>25</v>
      </c>
      <c r="AC173">
        <v>25</v>
      </c>
      <c r="AD173">
        <v>25</v>
      </c>
      <c r="AE173">
        <v>0</v>
      </c>
      <c r="AF173">
        <v>0</v>
      </c>
    </row>
    <row r="174" spans="1:32" x14ac:dyDescent="0.2">
      <c r="A174" s="400">
        <v>37068.345138888886</v>
      </c>
      <c r="B174" s="399">
        <v>37124</v>
      </c>
      <c r="C174" s="399">
        <v>37104</v>
      </c>
      <c r="D174" s="399">
        <v>37134</v>
      </c>
      <c r="E174" s="399" t="s">
        <v>413</v>
      </c>
      <c r="F174">
        <v>663222</v>
      </c>
      <c r="G174">
        <v>1</v>
      </c>
      <c r="H174">
        <v>3514128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25</v>
      </c>
      <c r="P174">
        <v>25</v>
      </c>
      <c r="Q174">
        <v>25</v>
      </c>
      <c r="R174">
        <v>25</v>
      </c>
      <c r="S174">
        <v>25</v>
      </c>
      <c r="T174">
        <v>25</v>
      </c>
      <c r="U174">
        <v>25</v>
      </c>
      <c r="V174">
        <v>25</v>
      </c>
      <c r="W174">
        <v>25</v>
      </c>
      <c r="X174">
        <v>25</v>
      </c>
      <c r="Y174">
        <v>25</v>
      </c>
      <c r="Z174">
        <v>25</v>
      </c>
      <c r="AA174">
        <v>25</v>
      </c>
      <c r="AB174">
        <v>25</v>
      </c>
      <c r="AC174">
        <v>25</v>
      </c>
      <c r="AD174">
        <v>25</v>
      </c>
      <c r="AE174">
        <v>0</v>
      </c>
      <c r="AF174">
        <v>0</v>
      </c>
    </row>
    <row r="175" spans="1:32" x14ac:dyDescent="0.2">
      <c r="A175" s="400">
        <v>37069.34097222222</v>
      </c>
      <c r="B175" s="399">
        <v>37124</v>
      </c>
      <c r="C175" s="399">
        <v>37104</v>
      </c>
      <c r="D175" s="399">
        <v>37134</v>
      </c>
      <c r="E175" s="399" t="s">
        <v>413</v>
      </c>
      <c r="F175">
        <v>664911</v>
      </c>
      <c r="G175">
        <v>1</v>
      </c>
      <c r="H175">
        <v>3518293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-25</v>
      </c>
      <c r="P175">
        <v>-25</v>
      </c>
      <c r="Q175">
        <v>-25</v>
      </c>
      <c r="R175">
        <v>-25</v>
      </c>
      <c r="S175">
        <v>-25</v>
      </c>
      <c r="T175">
        <v>-25</v>
      </c>
      <c r="U175">
        <v>-25</v>
      </c>
      <c r="V175">
        <v>-25</v>
      </c>
      <c r="W175">
        <v>-25</v>
      </c>
      <c r="X175">
        <v>-25</v>
      </c>
      <c r="Y175">
        <v>-25</v>
      </c>
      <c r="Z175">
        <v>-25</v>
      </c>
      <c r="AA175">
        <v>-25</v>
      </c>
      <c r="AB175">
        <v>-25</v>
      </c>
      <c r="AC175">
        <v>-25</v>
      </c>
      <c r="AD175">
        <v>-25</v>
      </c>
      <c r="AE175">
        <v>0</v>
      </c>
      <c r="AF175">
        <v>0</v>
      </c>
    </row>
    <row r="176" spans="1:32" x14ac:dyDescent="0.2">
      <c r="A176" s="400">
        <v>37069.370138888888</v>
      </c>
      <c r="B176" s="399">
        <v>37124</v>
      </c>
      <c r="C176" s="399">
        <v>37104</v>
      </c>
      <c r="D176" s="399">
        <v>37134</v>
      </c>
      <c r="E176" s="399" t="s">
        <v>413</v>
      </c>
      <c r="F176">
        <v>665152</v>
      </c>
      <c r="G176">
        <v>1</v>
      </c>
      <c r="H176">
        <v>3518630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25</v>
      </c>
      <c r="P176">
        <v>25</v>
      </c>
      <c r="Q176">
        <v>25</v>
      </c>
      <c r="R176">
        <v>25</v>
      </c>
      <c r="S176">
        <v>25</v>
      </c>
      <c r="T176">
        <v>25</v>
      </c>
      <c r="U176">
        <v>25</v>
      </c>
      <c r="V176">
        <v>25</v>
      </c>
      <c r="W176">
        <v>25</v>
      </c>
      <c r="X176">
        <v>25</v>
      </c>
      <c r="Y176">
        <v>25</v>
      </c>
      <c r="Z176">
        <v>25</v>
      </c>
      <c r="AA176">
        <v>25</v>
      </c>
      <c r="AB176">
        <v>25</v>
      </c>
      <c r="AC176">
        <v>25</v>
      </c>
      <c r="AD176">
        <v>25</v>
      </c>
      <c r="AE176">
        <v>0</v>
      </c>
      <c r="AF176">
        <v>0</v>
      </c>
    </row>
    <row r="177" spans="1:32" x14ac:dyDescent="0.2">
      <c r="A177" s="400">
        <v>37082.335416666669</v>
      </c>
      <c r="B177" s="399">
        <v>37124</v>
      </c>
      <c r="C177" s="399">
        <v>37104</v>
      </c>
      <c r="D177" s="399">
        <v>37134</v>
      </c>
      <c r="E177" s="399" t="s">
        <v>413</v>
      </c>
      <c r="F177">
        <v>678979</v>
      </c>
      <c r="G177">
        <v>1</v>
      </c>
      <c r="H177">
        <v>3569206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25</v>
      </c>
      <c r="P177">
        <v>25</v>
      </c>
      <c r="Q177">
        <v>25</v>
      </c>
      <c r="R177">
        <v>25</v>
      </c>
      <c r="S177">
        <v>25</v>
      </c>
      <c r="T177">
        <v>25</v>
      </c>
      <c r="U177">
        <v>25</v>
      </c>
      <c r="V177">
        <v>25</v>
      </c>
      <c r="W177">
        <v>25</v>
      </c>
      <c r="X177">
        <v>25</v>
      </c>
      <c r="Y177">
        <v>25</v>
      </c>
      <c r="Z177">
        <v>25</v>
      </c>
      <c r="AA177">
        <v>25</v>
      </c>
      <c r="AB177">
        <v>25</v>
      </c>
      <c r="AC177">
        <v>25</v>
      </c>
      <c r="AD177">
        <v>25</v>
      </c>
      <c r="AE177">
        <v>0</v>
      </c>
      <c r="AF177">
        <v>0</v>
      </c>
    </row>
    <row r="178" spans="1:32" x14ac:dyDescent="0.2">
      <c r="A178" s="400">
        <v>37082.558333333334</v>
      </c>
      <c r="B178" s="399">
        <v>37124</v>
      </c>
      <c r="C178" s="399">
        <v>37104</v>
      </c>
      <c r="D178" s="399">
        <v>37134</v>
      </c>
      <c r="E178" s="399" t="s">
        <v>413</v>
      </c>
      <c r="F178">
        <v>679997</v>
      </c>
      <c r="G178">
        <v>1</v>
      </c>
      <c r="H178">
        <v>3571447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-25</v>
      </c>
      <c r="P178">
        <v>-25</v>
      </c>
      <c r="Q178">
        <v>-25</v>
      </c>
      <c r="R178">
        <v>-25</v>
      </c>
      <c r="S178">
        <v>-25</v>
      </c>
      <c r="T178">
        <v>-25</v>
      </c>
      <c r="U178">
        <v>-25</v>
      </c>
      <c r="V178">
        <v>-25</v>
      </c>
      <c r="W178">
        <v>-25</v>
      </c>
      <c r="X178">
        <v>-25</v>
      </c>
      <c r="Y178">
        <v>-25</v>
      </c>
      <c r="Z178">
        <v>-25</v>
      </c>
      <c r="AA178">
        <v>-25</v>
      </c>
      <c r="AB178">
        <v>-25</v>
      </c>
      <c r="AC178">
        <v>-25</v>
      </c>
      <c r="AD178">
        <v>-25</v>
      </c>
      <c r="AE178">
        <v>0</v>
      </c>
      <c r="AF178">
        <v>0</v>
      </c>
    </row>
    <row r="179" spans="1:32" x14ac:dyDescent="0.2">
      <c r="A179" s="400">
        <v>37083.341666666667</v>
      </c>
      <c r="B179" s="399">
        <v>37124</v>
      </c>
      <c r="C179" s="399">
        <v>37104</v>
      </c>
      <c r="D179" s="399">
        <v>37134</v>
      </c>
      <c r="E179" s="399" t="s">
        <v>413</v>
      </c>
      <c r="F179">
        <v>680963</v>
      </c>
      <c r="G179">
        <v>1</v>
      </c>
      <c r="H179">
        <v>3575519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25</v>
      </c>
      <c r="P179">
        <v>25</v>
      </c>
      <c r="Q179">
        <v>25</v>
      </c>
      <c r="R179">
        <v>25</v>
      </c>
      <c r="S179">
        <v>25</v>
      </c>
      <c r="T179">
        <v>25</v>
      </c>
      <c r="U179">
        <v>25</v>
      </c>
      <c r="V179">
        <v>25</v>
      </c>
      <c r="W179">
        <v>25</v>
      </c>
      <c r="X179">
        <v>25</v>
      </c>
      <c r="Y179">
        <v>25</v>
      </c>
      <c r="Z179">
        <v>25</v>
      </c>
      <c r="AA179">
        <v>25</v>
      </c>
      <c r="AB179">
        <v>25</v>
      </c>
      <c r="AC179">
        <v>25</v>
      </c>
      <c r="AD179">
        <v>25</v>
      </c>
      <c r="AE179">
        <v>0</v>
      </c>
      <c r="AF179">
        <v>0</v>
      </c>
    </row>
    <row r="180" spans="1:32" x14ac:dyDescent="0.2">
      <c r="A180" s="400">
        <v>37084.506944444445</v>
      </c>
      <c r="B180" s="399">
        <v>37124</v>
      </c>
      <c r="C180" s="399">
        <v>37104</v>
      </c>
      <c r="D180" s="399">
        <v>37134</v>
      </c>
      <c r="E180" t="s">
        <v>413</v>
      </c>
      <c r="F180">
        <v>682112</v>
      </c>
      <c r="G180">
        <v>1</v>
      </c>
      <c r="H180">
        <v>3578007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-25</v>
      </c>
      <c r="P180">
        <v>-25</v>
      </c>
      <c r="Q180">
        <v>-25</v>
      </c>
      <c r="R180">
        <v>-25</v>
      </c>
      <c r="S180">
        <v>-25</v>
      </c>
      <c r="T180">
        <v>-25</v>
      </c>
      <c r="U180">
        <v>-25</v>
      </c>
      <c r="V180">
        <v>-25</v>
      </c>
      <c r="W180">
        <v>-25</v>
      </c>
      <c r="X180">
        <v>-25</v>
      </c>
      <c r="Y180">
        <v>-25</v>
      </c>
      <c r="Z180">
        <v>-25</v>
      </c>
      <c r="AA180">
        <v>-25</v>
      </c>
      <c r="AB180">
        <v>-25</v>
      </c>
      <c r="AC180">
        <v>-25</v>
      </c>
      <c r="AD180">
        <v>-25</v>
      </c>
      <c r="AE180">
        <v>0</v>
      </c>
      <c r="AF180">
        <v>0</v>
      </c>
    </row>
    <row r="181" spans="1:32" x14ac:dyDescent="0.2">
      <c r="A181" s="400">
        <v>37090.384722222225</v>
      </c>
      <c r="B181" s="399">
        <v>37124</v>
      </c>
      <c r="C181" s="399">
        <v>37104</v>
      </c>
      <c r="D181" s="399">
        <v>37134</v>
      </c>
      <c r="E181" t="s">
        <v>413</v>
      </c>
      <c r="F181">
        <v>691573</v>
      </c>
      <c r="G181">
        <v>1</v>
      </c>
      <c r="H181">
        <v>3604686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25</v>
      </c>
      <c r="P181">
        <v>25</v>
      </c>
      <c r="Q181">
        <v>25</v>
      </c>
      <c r="R181">
        <v>25</v>
      </c>
      <c r="S181">
        <v>25</v>
      </c>
      <c r="T181">
        <v>25</v>
      </c>
      <c r="U181">
        <v>25</v>
      </c>
      <c r="V181">
        <v>25</v>
      </c>
      <c r="W181">
        <v>25</v>
      </c>
      <c r="X181">
        <v>25</v>
      </c>
      <c r="Y181">
        <v>25</v>
      </c>
      <c r="Z181">
        <v>25</v>
      </c>
      <c r="AA181">
        <v>25</v>
      </c>
      <c r="AB181">
        <v>25</v>
      </c>
      <c r="AC181">
        <v>25</v>
      </c>
      <c r="AD181">
        <v>25</v>
      </c>
      <c r="AE181">
        <v>0</v>
      </c>
      <c r="AF181">
        <v>0</v>
      </c>
    </row>
    <row r="182" spans="1:32" x14ac:dyDescent="0.2">
      <c r="A182" s="400">
        <v>37091.410416666666</v>
      </c>
      <c r="B182" s="399">
        <v>37124</v>
      </c>
      <c r="C182" s="399">
        <v>37104</v>
      </c>
      <c r="D182" s="399">
        <v>37134</v>
      </c>
      <c r="E182" t="s">
        <v>413</v>
      </c>
      <c r="F182">
        <v>693929</v>
      </c>
      <c r="G182">
        <v>1</v>
      </c>
      <c r="H182">
        <v>3610003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</v>
      </c>
      <c r="P182">
        <v>25</v>
      </c>
      <c r="Q182">
        <v>25</v>
      </c>
      <c r="R182">
        <v>25</v>
      </c>
      <c r="S182">
        <v>25</v>
      </c>
      <c r="T182">
        <v>25</v>
      </c>
      <c r="U182">
        <v>25</v>
      </c>
      <c r="V182">
        <v>25</v>
      </c>
      <c r="W182">
        <v>25</v>
      </c>
      <c r="X182">
        <v>25</v>
      </c>
      <c r="Y182">
        <v>25</v>
      </c>
      <c r="Z182">
        <v>25</v>
      </c>
      <c r="AA182">
        <v>25</v>
      </c>
      <c r="AB182">
        <v>25</v>
      </c>
      <c r="AC182">
        <v>25</v>
      </c>
      <c r="AD182">
        <v>25</v>
      </c>
      <c r="AE182">
        <v>0</v>
      </c>
      <c r="AF182">
        <v>0</v>
      </c>
    </row>
    <row r="183" spans="1:32" x14ac:dyDescent="0.2">
      <c r="A183" s="400">
        <v>37099.345833333333</v>
      </c>
      <c r="B183" s="399">
        <v>37124</v>
      </c>
      <c r="C183" s="399">
        <v>37104</v>
      </c>
      <c r="D183" s="399">
        <v>37134</v>
      </c>
      <c r="E183" t="s">
        <v>413</v>
      </c>
      <c r="F183">
        <v>706386</v>
      </c>
      <c r="G183">
        <v>1</v>
      </c>
      <c r="H183">
        <v>3679922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25</v>
      </c>
      <c r="P183">
        <v>25</v>
      </c>
      <c r="Q183">
        <v>25</v>
      </c>
      <c r="R183">
        <v>25</v>
      </c>
      <c r="S183">
        <v>25</v>
      </c>
      <c r="T183">
        <v>25</v>
      </c>
      <c r="U183">
        <v>25</v>
      </c>
      <c r="V183">
        <v>25</v>
      </c>
      <c r="W183">
        <v>25</v>
      </c>
      <c r="X183">
        <v>25</v>
      </c>
      <c r="Y183">
        <v>25</v>
      </c>
      <c r="Z183">
        <v>25</v>
      </c>
      <c r="AA183">
        <v>25</v>
      </c>
      <c r="AB183">
        <v>25</v>
      </c>
      <c r="AC183">
        <v>25</v>
      </c>
      <c r="AD183">
        <v>25</v>
      </c>
      <c r="AE183">
        <v>0</v>
      </c>
      <c r="AF183">
        <v>0</v>
      </c>
    </row>
    <row r="184" spans="1:32" x14ac:dyDescent="0.2">
      <c r="A184" s="400">
        <v>37102.370833333334</v>
      </c>
      <c r="B184" s="399">
        <v>37124</v>
      </c>
      <c r="C184" s="399">
        <v>37104</v>
      </c>
      <c r="D184" s="399">
        <v>37134</v>
      </c>
      <c r="E184" t="s">
        <v>413</v>
      </c>
      <c r="F184">
        <v>708852</v>
      </c>
      <c r="G184">
        <v>1</v>
      </c>
      <c r="H184">
        <v>3694281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-25</v>
      </c>
      <c r="P184">
        <v>-25</v>
      </c>
      <c r="Q184">
        <v>-25</v>
      </c>
      <c r="R184">
        <v>-25</v>
      </c>
      <c r="S184">
        <v>-25</v>
      </c>
      <c r="T184">
        <v>-25</v>
      </c>
      <c r="U184">
        <v>-25</v>
      </c>
      <c r="V184">
        <v>-25</v>
      </c>
      <c r="W184">
        <v>-25</v>
      </c>
      <c r="X184">
        <v>-25</v>
      </c>
      <c r="Y184">
        <v>-25</v>
      </c>
      <c r="Z184">
        <v>-25</v>
      </c>
      <c r="AA184">
        <v>-25</v>
      </c>
      <c r="AB184">
        <v>-25</v>
      </c>
      <c r="AC184">
        <v>-25</v>
      </c>
      <c r="AD184">
        <v>-25</v>
      </c>
      <c r="AE184">
        <v>0</v>
      </c>
      <c r="AF184">
        <v>0</v>
      </c>
    </row>
    <row r="185" spans="1:32" x14ac:dyDescent="0.2">
      <c r="A185" s="400">
        <v>37049.454861111109</v>
      </c>
      <c r="B185" s="399">
        <v>37124</v>
      </c>
      <c r="C185" s="399">
        <v>37104</v>
      </c>
      <c r="D185" s="399">
        <v>37134</v>
      </c>
      <c r="E185" t="s">
        <v>413</v>
      </c>
      <c r="F185">
        <v>637182</v>
      </c>
      <c r="G185">
        <v>1</v>
      </c>
      <c r="H185">
        <v>3437589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-25</v>
      </c>
      <c r="AF185">
        <v>-25</v>
      </c>
    </row>
    <row r="186" spans="1:32" x14ac:dyDescent="0.2">
      <c r="A186" s="400">
        <v>37049.560416666667</v>
      </c>
      <c r="B186" s="399">
        <v>37124</v>
      </c>
      <c r="C186" s="399">
        <v>37104</v>
      </c>
      <c r="D186" s="399">
        <v>37134</v>
      </c>
      <c r="E186" t="s">
        <v>413</v>
      </c>
      <c r="F186">
        <v>637632</v>
      </c>
      <c r="G186">
        <v>1</v>
      </c>
      <c r="H186">
        <v>3438763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25</v>
      </c>
      <c r="AF186">
        <v>25</v>
      </c>
    </row>
    <row r="187" spans="1:32" x14ac:dyDescent="0.2">
      <c r="A187" s="400">
        <v>37102.629861111112</v>
      </c>
      <c r="B187" s="399">
        <v>37124</v>
      </c>
      <c r="C187" s="399">
        <v>37104</v>
      </c>
      <c r="D187" s="399">
        <v>37134</v>
      </c>
      <c r="E187" t="s">
        <v>413</v>
      </c>
      <c r="F187">
        <v>709806</v>
      </c>
      <c r="G187">
        <v>1</v>
      </c>
      <c r="H187">
        <v>3707493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-25</v>
      </c>
      <c r="AF187">
        <v>-25</v>
      </c>
    </row>
    <row r="188" spans="1:32" x14ac:dyDescent="0.2">
      <c r="A188" s="400">
        <v>37110.422222222223</v>
      </c>
      <c r="B188" s="399">
        <v>37124</v>
      </c>
      <c r="C188" s="399">
        <v>37112</v>
      </c>
      <c r="D188" s="399">
        <v>37134</v>
      </c>
      <c r="E188" t="s">
        <v>413</v>
      </c>
      <c r="F188">
        <v>721314</v>
      </c>
      <c r="G188">
        <v>1</v>
      </c>
      <c r="H188">
        <v>3744868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-25</v>
      </c>
      <c r="P188">
        <v>-25</v>
      </c>
      <c r="Q188">
        <v>-25</v>
      </c>
      <c r="R188">
        <v>-25</v>
      </c>
      <c r="S188">
        <v>-25</v>
      </c>
      <c r="T188">
        <v>-25</v>
      </c>
      <c r="U188">
        <v>-25</v>
      </c>
      <c r="V188">
        <v>-25</v>
      </c>
      <c r="W188">
        <v>-25</v>
      </c>
      <c r="X188">
        <v>-25</v>
      </c>
      <c r="Y188">
        <v>-25</v>
      </c>
      <c r="Z188">
        <v>-25</v>
      </c>
      <c r="AA188">
        <v>-25</v>
      </c>
      <c r="AB188">
        <v>-25</v>
      </c>
      <c r="AC188">
        <v>-25</v>
      </c>
      <c r="AD188">
        <v>-25</v>
      </c>
      <c r="AE188">
        <v>0</v>
      </c>
      <c r="AF188">
        <v>0</v>
      </c>
    </row>
    <row r="189" spans="1:32" x14ac:dyDescent="0.2">
      <c r="A189" s="400">
        <v>37111.489583333336</v>
      </c>
      <c r="B189" s="399">
        <v>37124</v>
      </c>
      <c r="C189" s="399">
        <v>37113</v>
      </c>
      <c r="D189" s="399">
        <v>37134</v>
      </c>
      <c r="E189" t="s">
        <v>413</v>
      </c>
      <c r="F189">
        <v>723505</v>
      </c>
      <c r="G189">
        <v>1</v>
      </c>
      <c r="H189">
        <v>3752997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25</v>
      </c>
      <c r="P189">
        <v>25</v>
      </c>
      <c r="Q189">
        <v>25</v>
      </c>
      <c r="R189">
        <v>25</v>
      </c>
      <c r="S189">
        <v>25</v>
      </c>
      <c r="T189">
        <v>25</v>
      </c>
      <c r="U189">
        <v>25</v>
      </c>
      <c r="V189">
        <v>25</v>
      </c>
      <c r="W189">
        <v>25</v>
      </c>
      <c r="X189">
        <v>25</v>
      </c>
      <c r="Y189">
        <v>25</v>
      </c>
      <c r="Z189">
        <v>25</v>
      </c>
      <c r="AA189">
        <v>25</v>
      </c>
      <c r="AB189">
        <v>25</v>
      </c>
      <c r="AC189">
        <v>25</v>
      </c>
      <c r="AD189">
        <v>25</v>
      </c>
      <c r="AE189">
        <v>0</v>
      </c>
      <c r="AF189">
        <v>0</v>
      </c>
    </row>
    <row r="190" spans="1:32" x14ac:dyDescent="0.2">
      <c r="A190" s="400">
        <v>37118.51458333333</v>
      </c>
      <c r="B190" s="399">
        <v>37124</v>
      </c>
      <c r="C190" s="399">
        <v>37120</v>
      </c>
      <c r="D190" s="399">
        <v>37134</v>
      </c>
      <c r="E190" t="s">
        <v>413</v>
      </c>
      <c r="F190">
        <v>732740</v>
      </c>
      <c r="G190">
        <v>1</v>
      </c>
      <c r="H190">
        <v>3821727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-25</v>
      </c>
      <c r="P190">
        <v>-25</v>
      </c>
      <c r="Q190">
        <v>-25</v>
      </c>
      <c r="R190">
        <v>-25</v>
      </c>
      <c r="S190">
        <v>-25</v>
      </c>
      <c r="T190">
        <v>-25</v>
      </c>
      <c r="U190">
        <v>-25</v>
      </c>
      <c r="V190">
        <v>-25</v>
      </c>
      <c r="W190">
        <v>-25</v>
      </c>
      <c r="X190">
        <v>-25</v>
      </c>
      <c r="Y190">
        <v>-25</v>
      </c>
      <c r="Z190">
        <v>-25</v>
      </c>
      <c r="AA190">
        <v>-25</v>
      </c>
      <c r="AB190">
        <v>-25</v>
      </c>
      <c r="AC190">
        <v>-25</v>
      </c>
      <c r="AD190">
        <v>-25</v>
      </c>
      <c r="AE190">
        <v>0</v>
      </c>
      <c r="AF190">
        <v>0</v>
      </c>
    </row>
    <row r="191" spans="1:32" x14ac:dyDescent="0.2">
      <c r="A191" s="400">
        <v>37061.375694444447</v>
      </c>
      <c r="B191" s="399">
        <v>37124</v>
      </c>
      <c r="C191" s="399">
        <v>37104</v>
      </c>
      <c r="D191" s="399">
        <v>37134</v>
      </c>
      <c r="E191" t="s">
        <v>413</v>
      </c>
      <c r="F191">
        <v>653466</v>
      </c>
      <c r="G191">
        <v>1</v>
      </c>
      <c r="H191">
        <v>3478044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-25</v>
      </c>
      <c r="P191">
        <v>-25</v>
      </c>
      <c r="Q191">
        <v>-25</v>
      </c>
      <c r="R191">
        <v>-25</v>
      </c>
      <c r="S191">
        <v>-25</v>
      </c>
      <c r="T191">
        <v>-25</v>
      </c>
      <c r="U191">
        <v>-25</v>
      </c>
      <c r="V191">
        <v>-25</v>
      </c>
      <c r="W191">
        <v>-25</v>
      </c>
      <c r="X191">
        <v>-25</v>
      </c>
      <c r="Y191">
        <v>-25</v>
      </c>
      <c r="Z191">
        <v>-25</v>
      </c>
      <c r="AA191">
        <v>-25</v>
      </c>
      <c r="AB191">
        <v>-25</v>
      </c>
      <c r="AC191">
        <v>-25</v>
      </c>
      <c r="AD191">
        <v>-25</v>
      </c>
      <c r="AE191">
        <v>0</v>
      </c>
      <c r="AF191">
        <v>0</v>
      </c>
    </row>
    <row r="192" spans="1:32" x14ac:dyDescent="0.2">
      <c r="A192" s="400">
        <v>37061.340277777781</v>
      </c>
      <c r="B192" s="399">
        <v>37124</v>
      </c>
      <c r="C192" s="399">
        <v>37104</v>
      </c>
      <c r="D192" s="399">
        <v>37134</v>
      </c>
      <c r="E192" t="s">
        <v>413</v>
      </c>
      <c r="F192">
        <v>653110</v>
      </c>
      <c r="G192">
        <v>1</v>
      </c>
      <c r="H192">
        <v>3477519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-25</v>
      </c>
      <c r="P192">
        <v>-25</v>
      </c>
      <c r="Q192">
        <v>-25</v>
      </c>
      <c r="R192">
        <v>-25</v>
      </c>
      <c r="S192">
        <v>-25</v>
      </c>
      <c r="T192">
        <v>-25</v>
      </c>
      <c r="U192">
        <v>-25</v>
      </c>
      <c r="V192">
        <v>-25</v>
      </c>
      <c r="W192">
        <v>-25</v>
      </c>
      <c r="X192">
        <v>-25</v>
      </c>
      <c r="Y192">
        <v>-25</v>
      </c>
      <c r="Z192">
        <v>-25</v>
      </c>
      <c r="AA192">
        <v>-25</v>
      </c>
      <c r="AB192">
        <v>-25</v>
      </c>
      <c r="AC192">
        <v>-25</v>
      </c>
      <c r="AD192">
        <v>-25</v>
      </c>
      <c r="AE192">
        <v>0</v>
      </c>
      <c r="AF192">
        <v>0</v>
      </c>
    </row>
    <row r="193" spans="1:32" x14ac:dyDescent="0.2">
      <c r="A193" s="400">
        <v>37061.363194444442</v>
      </c>
      <c r="B193" s="399">
        <v>37124</v>
      </c>
      <c r="C193" s="399">
        <v>37104</v>
      </c>
      <c r="D193" s="399">
        <v>37134</v>
      </c>
      <c r="E193" t="s">
        <v>413</v>
      </c>
      <c r="F193">
        <v>653412</v>
      </c>
      <c r="G193">
        <v>1</v>
      </c>
      <c r="H193">
        <v>3477973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-25</v>
      </c>
      <c r="P193">
        <v>-25</v>
      </c>
      <c r="Q193">
        <v>-25</v>
      </c>
      <c r="R193">
        <v>-25</v>
      </c>
      <c r="S193">
        <v>-25</v>
      </c>
      <c r="T193">
        <v>-25</v>
      </c>
      <c r="U193">
        <v>-25</v>
      </c>
      <c r="V193">
        <v>-25</v>
      </c>
      <c r="W193">
        <v>-25</v>
      </c>
      <c r="X193">
        <v>-25</v>
      </c>
      <c r="Y193">
        <v>-25</v>
      </c>
      <c r="Z193">
        <v>-25</v>
      </c>
      <c r="AA193">
        <v>-25</v>
      </c>
      <c r="AB193">
        <v>-25</v>
      </c>
      <c r="AC193">
        <v>-25</v>
      </c>
      <c r="AD193">
        <v>-25</v>
      </c>
      <c r="AE193">
        <v>0</v>
      </c>
      <c r="AF193">
        <v>0</v>
      </c>
    </row>
    <row r="194" spans="1:32" x14ac:dyDescent="0.2">
      <c r="A194" s="400">
        <v>37082.357638888891</v>
      </c>
      <c r="B194" s="399">
        <v>37124</v>
      </c>
      <c r="C194" s="399">
        <v>37104</v>
      </c>
      <c r="D194" s="399">
        <v>37134</v>
      </c>
      <c r="E194" t="s">
        <v>438</v>
      </c>
      <c r="F194">
        <v>678314</v>
      </c>
      <c r="G194">
        <v>1</v>
      </c>
      <c r="H194">
        <v>3564143</v>
      </c>
      <c r="I194">
        <v>20</v>
      </c>
      <c r="J194">
        <v>20</v>
      </c>
      <c r="K194">
        <v>20</v>
      </c>
      <c r="L194">
        <v>20</v>
      </c>
      <c r="M194">
        <v>20</v>
      </c>
      <c r="N194">
        <v>20</v>
      </c>
      <c r="O194">
        <v>20</v>
      </c>
      <c r="P194">
        <v>20</v>
      </c>
      <c r="Q194">
        <v>20</v>
      </c>
      <c r="R194">
        <v>20</v>
      </c>
      <c r="S194">
        <v>20</v>
      </c>
      <c r="T194">
        <v>20</v>
      </c>
      <c r="U194">
        <v>20</v>
      </c>
      <c r="V194">
        <v>20</v>
      </c>
      <c r="W194">
        <v>20</v>
      </c>
      <c r="X194">
        <v>20</v>
      </c>
      <c r="Y194">
        <v>20</v>
      </c>
      <c r="Z194">
        <v>20</v>
      </c>
      <c r="AA194">
        <v>20</v>
      </c>
      <c r="AB194">
        <v>20</v>
      </c>
      <c r="AC194">
        <v>20</v>
      </c>
      <c r="AD194">
        <v>20</v>
      </c>
      <c r="AE194">
        <v>20</v>
      </c>
      <c r="AF194">
        <v>20</v>
      </c>
    </row>
    <row r="195" spans="1:32" x14ac:dyDescent="0.2">
      <c r="A195" s="400">
        <v>36766.643055555556</v>
      </c>
      <c r="B195" s="399">
        <v>37124</v>
      </c>
      <c r="C195" s="399">
        <v>36983</v>
      </c>
      <c r="D195" s="399">
        <v>37191</v>
      </c>
      <c r="E195" t="s">
        <v>388</v>
      </c>
      <c r="F195">
        <v>400777</v>
      </c>
      <c r="G195">
        <v>1</v>
      </c>
      <c r="H195">
        <v>2230439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</v>
      </c>
      <c r="P195">
        <v>20</v>
      </c>
      <c r="Q195">
        <v>20</v>
      </c>
      <c r="R195">
        <v>20</v>
      </c>
      <c r="S195">
        <v>20</v>
      </c>
      <c r="T195">
        <v>20</v>
      </c>
      <c r="U195">
        <v>20</v>
      </c>
      <c r="V195">
        <v>20</v>
      </c>
      <c r="W195">
        <v>20</v>
      </c>
      <c r="X195">
        <v>20</v>
      </c>
      <c r="Y195">
        <v>20</v>
      </c>
      <c r="Z195">
        <v>20</v>
      </c>
      <c r="AA195">
        <v>20</v>
      </c>
      <c r="AB195">
        <v>20</v>
      </c>
      <c r="AC195">
        <v>20</v>
      </c>
      <c r="AD195">
        <v>20</v>
      </c>
      <c r="AE195">
        <v>0</v>
      </c>
      <c r="AF195">
        <v>0</v>
      </c>
    </row>
    <row r="196" spans="1:32" x14ac:dyDescent="0.2">
      <c r="A196" s="400">
        <v>36461.649305555555</v>
      </c>
      <c r="B196" s="399">
        <v>37124</v>
      </c>
      <c r="C196" s="399">
        <v>36983</v>
      </c>
      <c r="D196" s="399">
        <v>37191</v>
      </c>
      <c r="E196" t="s">
        <v>388</v>
      </c>
      <c r="F196">
        <v>256262</v>
      </c>
      <c r="G196">
        <v>1</v>
      </c>
      <c r="H196">
        <v>919289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-25</v>
      </c>
      <c r="AF196">
        <v>-25</v>
      </c>
    </row>
    <row r="197" spans="1:32" x14ac:dyDescent="0.2">
      <c r="A197" s="400">
        <v>36928.722916666666</v>
      </c>
      <c r="B197" s="399">
        <v>37124</v>
      </c>
      <c r="C197" s="399">
        <v>37073</v>
      </c>
      <c r="D197" s="399">
        <v>37164</v>
      </c>
      <c r="E197" t="s">
        <v>388</v>
      </c>
      <c r="F197">
        <v>514110</v>
      </c>
      <c r="G197">
        <v>1</v>
      </c>
      <c r="H197">
        <v>2629906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-25</v>
      </c>
      <c r="AF197">
        <v>-25</v>
      </c>
    </row>
    <row r="198" spans="1:32" x14ac:dyDescent="0.2">
      <c r="A198" s="400">
        <v>37099.394444444442</v>
      </c>
      <c r="B198" s="399">
        <v>37124</v>
      </c>
      <c r="C198" s="399">
        <v>37104</v>
      </c>
      <c r="D198" s="399">
        <v>37134</v>
      </c>
      <c r="E198" t="s">
        <v>388</v>
      </c>
      <c r="F198">
        <v>705471</v>
      </c>
      <c r="G198">
        <v>1</v>
      </c>
      <c r="H198">
        <v>3645929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50</v>
      </c>
      <c r="P198">
        <v>50</v>
      </c>
      <c r="Q198">
        <v>50</v>
      </c>
      <c r="R198">
        <v>50</v>
      </c>
      <c r="S198">
        <v>50</v>
      </c>
      <c r="T198">
        <v>50</v>
      </c>
      <c r="U198">
        <v>50</v>
      </c>
      <c r="V198">
        <v>50</v>
      </c>
      <c r="W198">
        <v>50</v>
      </c>
      <c r="X198">
        <v>50</v>
      </c>
      <c r="Y198">
        <v>50</v>
      </c>
      <c r="Z198">
        <v>50</v>
      </c>
      <c r="AA198">
        <v>50</v>
      </c>
      <c r="AB198">
        <v>50</v>
      </c>
      <c r="AC198">
        <v>50</v>
      </c>
      <c r="AD198">
        <v>50</v>
      </c>
      <c r="AE198">
        <v>0</v>
      </c>
      <c r="AF198">
        <v>0</v>
      </c>
    </row>
    <row r="199" spans="1:32" x14ac:dyDescent="0.2">
      <c r="A199" s="400">
        <v>37103.617361111108</v>
      </c>
      <c r="B199" s="399">
        <v>37124</v>
      </c>
      <c r="C199" s="399">
        <v>37104</v>
      </c>
      <c r="D199" s="399">
        <v>37134</v>
      </c>
      <c r="E199" s="9" t="s">
        <v>388</v>
      </c>
      <c r="F199">
        <v>709186</v>
      </c>
      <c r="G199">
        <v>1</v>
      </c>
      <c r="H199">
        <v>3702526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-25</v>
      </c>
      <c r="P199">
        <v>-25</v>
      </c>
      <c r="Q199">
        <v>-25</v>
      </c>
      <c r="R199">
        <v>-25</v>
      </c>
      <c r="S199">
        <v>-25</v>
      </c>
      <c r="T199">
        <v>-25</v>
      </c>
      <c r="U199">
        <v>-25</v>
      </c>
      <c r="V199">
        <v>-25</v>
      </c>
      <c r="W199">
        <v>-25</v>
      </c>
      <c r="X199">
        <v>-25</v>
      </c>
      <c r="Y199">
        <v>-25</v>
      </c>
      <c r="Z199">
        <v>-25</v>
      </c>
      <c r="AA199">
        <v>-25</v>
      </c>
      <c r="AB199">
        <v>-25</v>
      </c>
      <c r="AC199">
        <v>-25</v>
      </c>
      <c r="AD199">
        <v>-25</v>
      </c>
      <c r="AE199">
        <v>0</v>
      </c>
      <c r="AF199">
        <v>0</v>
      </c>
    </row>
    <row r="200" spans="1:32" x14ac:dyDescent="0.2">
      <c r="A200" s="400">
        <v>36728.670138888891</v>
      </c>
      <c r="B200" s="399">
        <v>37124</v>
      </c>
      <c r="C200" s="399">
        <v>36983</v>
      </c>
      <c r="D200" s="399">
        <v>37191</v>
      </c>
      <c r="E200" s="9" t="s">
        <v>388</v>
      </c>
      <c r="F200">
        <v>376898</v>
      </c>
      <c r="G200">
        <v>1</v>
      </c>
      <c r="H200">
        <v>2157739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-25</v>
      </c>
      <c r="AF200">
        <v>-25</v>
      </c>
    </row>
    <row r="201" spans="1:32" x14ac:dyDescent="0.2">
      <c r="A201" s="400">
        <v>36888.634722222225</v>
      </c>
      <c r="B201" s="399">
        <v>37124</v>
      </c>
      <c r="C201" s="399">
        <v>36983</v>
      </c>
      <c r="D201" s="399">
        <v>37191</v>
      </c>
      <c r="E201" s="9" t="s">
        <v>388</v>
      </c>
      <c r="F201">
        <v>486265</v>
      </c>
      <c r="G201">
        <v>1</v>
      </c>
      <c r="H201">
        <v>2533879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-50</v>
      </c>
      <c r="AF201">
        <v>-50</v>
      </c>
    </row>
    <row r="202" spans="1:32" x14ac:dyDescent="0.2">
      <c r="A202" s="400">
        <v>37102.456944444442</v>
      </c>
      <c r="B202" s="399">
        <v>37124</v>
      </c>
      <c r="C202" s="399">
        <v>37104</v>
      </c>
      <c r="D202" s="399">
        <v>37134</v>
      </c>
      <c r="E202" s="9" t="s">
        <v>388</v>
      </c>
      <c r="F202">
        <v>707261</v>
      </c>
      <c r="G202">
        <v>1</v>
      </c>
      <c r="H202">
        <v>3683232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-50</v>
      </c>
      <c r="AF202">
        <v>-50</v>
      </c>
    </row>
    <row r="203" spans="1:32" x14ac:dyDescent="0.2">
      <c r="A203" s="400">
        <v>37103.404861111114</v>
      </c>
      <c r="B203" s="399">
        <v>37124</v>
      </c>
      <c r="C203" s="399">
        <v>37104</v>
      </c>
      <c r="D203" s="399">
        <v>37134</v>
      </c>
      <c r="E203" s="9" t="s">
        <v>388</v>
      </c>
      <c r="F203">
        <v>709732</v>
      </c>
      <c r="G203">
        <v>1</v>
      </c>
      <c r="H203">
        <v>3707372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-25</v>
      </c>
      <c r="AF203">
        <v>-25</v>
      </c>
    </row>
    <row r="204" spans="1:32" x14ac:dyDescent="0.2">
      <c r="A204" s="400">
        <v>37106.683333333334</v>
      </c>
      <c r="B204" s="399">
        <v>37124</v>
      </c>
      <c r="C204" s="399">
        <v>37108</v>
      </c>
      <c r="D204" s="399">
        <v>37134</v>
      </c>
      <c r="E204" s="9" t="s">
        <v>388</v>
      </c>
      <c r="F204">
        <v>715568</v>
      </c>
      <c r="G204">
        <v>1</v>
      </c>
      <c r="H204">
        <v>3727408</v>
      </c>
      <c r="I204">
        <v>-25</v>
      </c>
      <c r="J204">
        <v>-25</v>
      </c>
      <c r="K204">
        <v>-25</v>
      </c>
      <c r="L204">
        <v>-25</v>
      </c>
      <c r="M204">
        <v>-25</v>
      </c>
      <c r="N204">
        <v>-25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 s="400">
        <v>37106.683333333334</v>
      </c>
      <c r="B205" s="399">
        <v>37124</v>
      </c>
      <c r="C205" s="399">
        <v>37108</v>
      </c>
      <c r="D205" s="399">
        <v>37134</v>
      </c>
      <c r="E205" s="9" t="s">
        <v>388</v>
      </c>
      <c r="F205">
        <v>715568</v>
      </c>
      <c r="G205">
        <v>1</v>
      </c>
      <c r="H205">
        <v>3727409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-25</v>
      </c>
      <c r="AF205">
        <v>-25</v>
      </c>
    </row>
    <row r="206" spans="1:32" x14ac:dyDescent="0.2">
      <c r="A206" s="400">
        <v>36928.722916666666</v>
      </c>
      <c r="B206" s="399">
        <v>37124</v>
      </c>
      <c r="C206" s="399">
        <v>37073</v>
      </c>
      <c r="D206" s="399">
        <v>37164</v>
      </c>
      <c r="E206" s="9" t="s">
        <v>388</v>
      </c>
      <c r="F206">
        <v>514110</v>
      </c>
      <c r="G206">
        <v>1</v>
      </c>
      <c r="H206">
        <v>2629905</v>
      </c>
      <c r="I206">
        <v>-25</v>
      </c>
      <c r="J206">
        <v>-25</v>
      </c>
      <c r="K206">
        <v>-25</v>
      </c>
      <c r="L206">
        <v>-25</v>
      </c>
      <c r="M206">
        <v>-25</v>
      </c>
      <c r="N206">
        <v>-25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 s="400">
        <v>37067.707638888889</v>
      </c>
      <c r="B207" s="399">
        <v>37124</v>
      </c>
      <c r="C207" s="399">
        <v>37073</v>
      </c>
      <c r="D207" s="399">
        <v>37164</v>
      </c>
      <c r="E207" s="9" t="s">
        <v>388</v>
      </c>
      <c r="F207">
        <v>385132</v>
      </c>
      <c r="G207">
        <v>2</v>
      </c>
      <c r="H207">
        <v>3512232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50</v>
      </c>
      <c r="P207">
        <v>50</v>
      </c>
      <c r="Q207">
        <v>50</v>
      </c>
      <c r="R207">
        <v>50</v>
      </c>
      <c r="S207">
        <v>50</v>
      </c>
      <c r="T207">
        <v>50</v>
      </c>
      <c r="U207">
        <v>50</v>
      </c>
      <c r="V207">
        <v>50</v>
      </c>
      <c r="W207">
        <v>50</v>
      </c>
      <c r="X207">
        <v>50</v>
      </c>
      <c r="Y207">
        <v>50</v>
      </c>
      <c r="Z207">
        <v>50</v>
      </c>
      <c r="AA207">
        <v>50</v>
      </c>
      <c r="AB207">
        <v>50</v>
      </c>
      <c r="AC207">
        <v>50</v>
      </c>
      <c r="AD207">
        <v>50</v>
      </c>
      <c r="AE207">
        <v>0</v>
      </c>
      <c r="AF207">
        <v>0</v>
      </c>
    </row>
    <row r="208" spans="1:32" x14ac:dyDescent="0.2">
      <c r="A208" s="400">
        <v>37109.386111111111</v>
      </c>
      <c r="B208" s="399">
        <v>37124</v>
      </c>
      <c r="C208" s="399">
        <v>37111</v>
      </c>
      <c r="D208" s="399">
        <v>37134</v>
      </c>
      <c r="E208" s="9" t="s">
        <v>388</v>
      </c>
      <c r="F208">
        <v>719252</v>
      </c>
      <c r="G208">
        <v>1</v>
      </c>
      <c r="H208">
        <v>3738289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25</v>
      </c>
      <c r="AF208">
        <v>25</v>
      </c>
    </row>
    <row r="209" spans="1:32" x14ac:dyDescent="0.2">
      <c r="A209" s="400">
        <v>36788.679861111108</v>
      </c>
      <c r="B209" s="399">
        <v>37124</v>
      </c>
      <c r="C209" s="399">
        <v>37073</v>
      </c>
      <c r="D209" s="399">
        <v>37164</v>
      </c>
      <c r="E209" s="9" t="s">
        <v>388</v>
      </c>
      <c r="F209">
        <v>415076</v>
      </c>
      <c r="G209">
        <v>1</v>
      </c>
      <c r="H209">
        <v>2283184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  <c r="X209">
        <v>25</v>
      </c>
      <c r="Y209">
        <v>25</v>
      </c>
      <c r="Z209">
        <v>25</v>
      </c>
      <c r="AA209">
        <v>25</v>
      </c>
      <c r="AB209">
        <v>25</v>
      </c>
      <c r="AC209">
        <v>25</v>
      </c>
      <c r="AD209">
        <v>25</v>
      </c>
      <c r="AE209">
        <v>0</v>
      </c>
      <c r="AF209">
        <v>0</v>
      </c>
    </row>
    <row r="210" spans="1:32" x14ac:dyDescent="0.2">
      <c r="A210" s="400">
        <v>36789.727777777778</v>
      </c>
      <c r="B210" s="399">
        <v>37124</v>
      </c>
      <c r="C210" s="399">
        <v>37073</v>
      </c>
      <c r="D210" s="399">
        <v>37164</v>
      </c>
      <c r="E210" t="s">
        <v>388</v>
      </c>
      <c r="F210">
        <v>417181</v>
      </c>
      <c r="G210">
        <v>1</v>
      </c>
      <c r="H210">
        <v>2289477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  <c r="AB210">
        <v>25</v>
      </c>
      <c r="AC210">
        <v>25</v>
      </c>
      <c r="AD210">
        <v>25</v>
      </c>
      <c r="AE210">
        <v>0</v>
      </c>
      <c r="AF210">
        <v>0</v>
      </c>
    </row>
    <row r="211" spans="1:32" x14ac:dyDescent="0.2">
      <c r="A211" s="400">
        <v>36922.662499999999</v>
      </c>
      <c r="B211" s="399">
        <v>37124</v>
      </c>
      <c r="C211" s="399">
        <v>37073</v>
      </c>
      <c r="D211" s="399">
        <v>37164</v>
      </c>
      <c r="E211" t="s">
        <v>388</v>
      </c>
      <c r="F211">
        <v>455181</v>
      </c>
      <c r="G211">
        <v>1</v>
      </c>
      <c r="H211">
        <v>2411567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-50</v>
      </c>
      <c r="P211">
        <v>-50</v>
      </c>
      <c r="Q211">
        <v>-50</v>
      </c>
      <c r="R211">
        <v>-50</v>
      </c>
      <c r="S211">
        <v>-50</v>
      </c>
      <c r="T211">
        <v>-50</v>
      </c>
      <c r="U211">
        <v>-50</v>
      </c>
      <c r="V211">
        <v>-50</v>
      </c>
      <c r="W211">
        <v>-50</v>
      </c>
      <c r="X211">
        <v>-50</v>
      </c>
      <c r="Y211">
        <v>-50</v>
      </c>
      <c r="Z211">
        <v>-50</v>
      </c>
      <c r="AA211">
        <v>-50</v>
      </c>
      <c r="AB211">
        <v>-50</v>
      </c>
      <c r="AC211">
        <v>-50</v>
      </c>
      <c r="AD211">
        <v>-50</v>
      </c>
      <c r="AE211">
        <v>0</v>
      </c>
      <c r="AF211">
        <v>0</v>
      </c>
    </row>
    <row r="212" spans="1:32" x14ac:dyDescent="0.2">
      <c r="A212" s="400">
        <v>36847.665972222225</v>
      </c>
      <c r="B212" s="399">
        <v>37124</v>
      </c>
      <c r="C212" s="399">
        <v>37073</v>
      </c>
      <c r="D212" s="399">
        <v>37164</v>
      </c>
      <c r="E212" s="9" t="s">
        <v>388</v>
      </c>
      <c r="F212">
        <v>462067</v>
      </c>
      <c r="G212">
        <v>1</v>
      </c>
      <c r="H212">
        <v>2440960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</v>
      </c>
      <c r="P212">
        <v>25</v>
      </c>
      <c r="Q212">
        <v>25</v>
      </c>
      <c r="R212">
        <v>25</v>
      </c>
      <c r="S212">
        <v>25</v>
      </c>
      <c r="T212">
        <v>25</v>
      </c>
      <c r="U212">
        <v>25</v>
      </c>
      <c r="V212">
        <v>25</v>
      </c>
      <c r="W212">
        <v>25</v>
      </c>
      <c r="X212">
        <v>25</v>
      </c>
      <c r="Y212">
        <v>25</v>
      </c>
      <c r="Z212">
        <v>25</v>
      </c>
      <c r="AA212">
        <v>25</v>
      </c>
      <c r="AB212">
        <v>25</v>
      </c>
      <c r="AC212">
        <v>25</v>
      </c>
      <c r="AD212">
        <v>25</v>
      </c>
      <c r="AE212">
        <v>0</v>
      </c>
      <c r="AF212">
        <v>0</v>
      </c>
    </row>
    <row r="213" spans="1:32" x14ac:dyDescent="0.2">
      <c r="A213" s="400">
        <v>36922.662499999999</v>
      </c>
      <c r="B213" s="399">
        <v>37124</v>
      </c>
      <c r="C213" s="399">
        <v>37073</v>
      </c>
      <c r="D213" s="399">
        <v>37164</v>
      </c>
      <c r="E213" s="9" t="s">
        <v>388</v>
      </c>
      <c r="F213">
        <v>471890</v>
      </c>
      <c r="G213">
        <v>1</v>
      </c>
      <c r="H213">
        <v>2472263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100</v>
      </c>
      <c r="AC213">
        <v>100</v>
      </c>
      <c r="AD213">
        <v>100</v>
      </c>
      <c r="AE213">
        <v>0</v>
      </c>
      <c r="AF213">
        <v>0</v>
      </c>
    </row>
    <row r="214" spans="1:32" x14ac:dyDescent="0.2">
      <c r="A214" s="400">
        <v>36461.649305555555</v>
      </c>
      <c r="B214" s="399">
        <v>37124</v>
      </c>
      <c r="C214" s="399">
        <v>36983</v>
      </c>
      <c r="D214" s="399">
        <v>37191</v>
      </c>
      <c r="E214" s="9" t="s">
        <v>388</v>
      </c>
      <c r="F214">
        <v>256262</v>
      </c>
      <c r="G214">
        <v>1</v>
      </c>
      <c r="H214">
        <v>919278</v>
      </c>
      <c r="I214">
        <v>-25</v>
      </c>
      <c r="J214">
        <v>-25</v>
      </c>
      <c r="K214">
        <v>-25</v>
      </c>
      <c r="L214">
        <v>-25</v>
      </c>
      <c r="M214">
        <v>-25</v>
      </c>
      <c r="N214">
        <v>-25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s="400">
        <v>36208.469444444447</v>
      </c>
      <c r="B215" s="399">
        <v>37124</v>
      </c>
      <c r="C215" s="399">
        <v>36983</v>
      </c>
      <c r="D215" s="399">
        <v>37191</v>
      </c>
      <c r="E215" s="9" t="s">
        <v>388</v>
      </c>
      <c r="F215">
        <v>181930</v>
      </c>
      <c r="G215">
        <v>1</v>
      </c>
      <c r="H215">
        <v>580639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25</v>
      </c>
      <c r="P215">
        <v>25</v>
      </c>
      <c r="Q215">
        <v>25</v>
      </c>
      <c r="R215">
        <v>25</v>
      </c>
      <c r="S215">
        <v>25</v>
      </c>
      <c r="T215">
        <v>25</v>
      </c>
      <c r="U215">
        <v>25</v>
      </c>
      <c r="V215">
        <v>25</v>
      </c>
      <c r="W215">
        <v>25</v>
      </c>
      <c r="X215">
        <v>25</v>
      </c>
      <c r="Y215">
        <v>25</v>
      </c>
      <c r="Z215">
        <v>25</v>
      </c>
      <c r="AA215">
        <v>25</v>
      </c>
      <c r="AB215">
        <v>25</v>
      </c>
      <c r="AC215">
        <v>25</v>
      </c>
      <c r="AD215">
        <v>25</v>
      </c>
      <c r="AE215">
        <v>0</v>
      </c>
      <c r="AF215">
        <v>0</v>
      </c>
    </row>
    <row r="216" spans="1:32" x14ac:dyDescent="0.2">
      <c r="A216" s="400">
        <v>36264.435416666667</v>
      </c>
      <c r="B216" s="399">
        <v>37124</v>
      </c>
      <c r="C216" s="399">
        <v>36983</v>
      </c>
      <c r="D216" s="399">
        <v>37191</v>
      </c>
      <c r="E216" s="9" t="s">
        <v>388</v>
      </c>
      <c r="F216">
        <v>196971</v>
      </c>
      <c r="G216">
        <v>1</v>
      </c>
      <c r="H216">
        <v>627175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25</v>
      </c>
      <c r="P216">
        <v>25</v>
      </c>
      <c r="Q216">
        <v>25</v>
      </c>
      <c r="R216">
        <v>25</v>
      </c>
      <c r="S216">
        <v>25</v>
      </c>
      <c r="T216">
        <v>25</v>
      </c>
      <c r="U216">
        <v>25</v>
      </c>
      <c r="V216">
        <v>25</v>
      </c>
      <c r="W216">
        <v>25</v>
      </c>
      <c r="X216">
        <v>25</v>
      </c>
      <c r="Y216">
        <v>25</v>
      </c>
      <c r="Z216">
        <v>25</v>
      </c>
      <c r="AA216">
        <v>25</v>
      </c>
      <c r="AB216">
        <v>25</v>
      </c>
      <c r="AC216">
        <v>25</v>
      </c>
      <c r="AD216">
        <v>25</v>
      </c>
      <c r="AE216">
        <v>0</v>
      </c>
      <c r="AF216">
        <v>0</v>
      </c>
    </row>
    <row r="217" spans="1:32" x14ac:dyDescent="0.2">
      <c r="A217" s="400">
        <v>36550.680555555555</v>
      </c>
      <c r="B217" s="399">
        <v>37124</v>
      </c>
      <c r="C217" s="399">
        <v>36983</v>
      </c>
      <c r="D217" s="399">
        <v>37191</v>
      </c>
      <c r="E217" s="9" t="s">
        <v>388</v>
      </c>
      <c r="F217">
        <v>276957</v>
      </c>
      <c r="G217">
        <v>1</v>
      </c>
      <c r="H217">
        <v>983344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25</v>
      </c>
      <c r="P217">
        <v>25</v>
      </c>
      <c r="Q217">
        <v>25</v>
      </c>
      <c r="R217">
        <v>25</v>
      </c>
      <c r="S217">
        <v>25</v>
      </c>
      <c r="T217">
        <v>25</v>
      </c>
      <c r="U217">
        <v>25</v>
      </c>
      <c r="V217">
        <v>25</v>
      </c>
      <c r="W217">
        <v>25</v>
      </c>
      <c r="X217">
        <v>25</v>
      </c>
      <c r="Y217">
        <v>25</v>
      </c>
      <c r="Z217">
        <v>25</v>
      </c>
      <c r="AA217">
        <v>25</v>
      </c>
      <c r="AB217">
        <v>25</v>
      </c>
      <c r="AC217">
        <v>25</v>
      </c>
      <c r="AD217">
        <v>25</v>
      </c>
      <c r="AE217">
        <v>0</v>
      </c>
      <c r="AF217">
        <v>0</v>
      </c>
    </row>
    <row r="218" spans="1:32" x14ac:dyDescent="0.2">
      <c r="A218" s="400">
        <v>36979.615972222222</v>
      </c>
      <c r="B218" s="399">
        <v>37124</v>
      </c>
      <c r="C218" s="399">
        <v>37073</v>
      </c>
      <c r="D218" s="399">
        <v>37164</v>
      </c>
      <c r="E218" s="9" t="s">
        <v>388</v>
      </c>
      <c r="F218">
        <v>563720</v>
      </c>
      <c r="G218">
        <v>1</v>
      </c>
      <c r="H218">
        <v>2992633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75</v>
      </c>
      <c r="P218">
        <v>75</v>
      </c>
      <c r="Q218">
        <v>75</v>
      </c>
      <c r="R218">
        <v>75</v>
      </c>
      <c r="S218">
        <v>75</v>
      </c>
      <c r="T218">
        <v>75</v>
      </c>
      <c r="U218">
        <v>75</v>
      </c>
      <c r="V218">
        <v>75</v>
      </c>
      <c r="W218">
        <v>75</v>
      </c>
      <c r="X218">
        <v>75</v>
      </c>
      <c r="Y218">
        <v>75</v>
      </c>
      <c r="Z218">
        <v>75</v>
      </c>
      <c r="AA218">
        <v>75</v>
      </c>
      <c r="AB218">
        <v>75</v>
      </c>
      <c r="AC218">
        <v>75</v>
      </c>
      <c r="AD218">
        <v>75</v>
      </c>
      <c r="AE218">
        <v>0</v>
      </c>
      <c r="AF218">
        <v>0</v>
      </c>
    </row>
    <row r="219" spans="1:32" x14ac:dyDescent="0.2">
      <c r="A219" s="400">
        <v>37102.456944444442</v>
      </c>
      <c r="B219" s="399">
        <v>37124</v>
      </c>
      <c r="C219" s="399">
        <v>37104</v>
      </c>
      <c r="D219" s="399">
        <v>37134</v>
      </c>
      <c r="E219" s="9" t="s">
        <v>388</v>
      </c>
      <c r="F219">
        <v>707261</v>
      </c>
      <c r="G219">
        <v>1</v>
      </c>
      <c r="H219">
        <v>3683231</v>
      </c>
      <c r="I219">
        <v>-50</v>
      </c>
      <c r="J219">
        <v>-50</v>
      </c>
      <c r="K219">
        <v>-50</v>
      </c>
      <c r="L219">
        <v>-50</v>
      </c>
      <c r="M219">
        <v>-50</v>
      </c>
      <c r="N219">
        <v>-50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 s="400">
        <v>37103.404861111114</v>
      </c>
      <c r="B220" s="399">
        <v>37124</v>
      </c>
      <c r="C220" s="399">
        <v>37104</v>
      </c>
      <c r="D220" s="399">
        <v>37134</v>
      </c>
      <c r="E220" s="9" t="s">
        <v>388</v>
      </c>
      <c r="F220">
        <v>709732</v>
      </c>
      <c r="G220">
        <v>1</v>
      </c>
      <c r="H220">
        <v>3707371</v>
      </c>
      <c r="I220">
        <v>-25</v>
      </c>
      <c r="J220">
        <v>-25</v>
      </c>
      <c r="K220">
        <v>-25</v>
      </c>
      <c r="L220">
        <v>-25</v>
      </c>
      <c r="M220">
        <v>-25</v>
      </c>
      <c r="N220">
        <v>-25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 s="400">
        <v>36479.560416666667</v>
      </c>
      <c r="B221" s="399">
        <v>37124</v>
      </c>
      <c r="C221" s="399">
        <v>37073</v>
      </c>
      <c r="D221" s="399">
        <v>37164</v>
      </c>
      <c r="E221" s="9" t="s">
        <v>388</v>
      </c>
      <c r="F221">
        <v>262465</v>
      </c>
      <c r="G221">
        <v>1</v>
      </c>
      <c r="H221">
        <v>944864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25</v>
      </c>
      <c r="P221">
        <v>25</v>
      </c>
      <c r="Q221">
        <v>25</v>
      </c>
      <c r="R221">
        <v>25</v>
      </c>
      <c r="S221">
        <v>25</v>
      </c>
      <c r="T221">
        <v>25</v>
      </c>
      <c r="U221">
        <v>25</v>
      </c>
      <c r="V221">
        <v>25</v>
      </c>
      <c r="W221">
        <v>25</v>
      </c>
      <c r="X221">
        <v>25</v>
      </c>
      <c r="Y221">
        <v>25</v>
      </c>
      <c r="Z221">
        <v>25</v>
      </c>
      <c r="AA221">
        <v>25</v>
      </c>
      <c r="AB221">
        <v>25</v>
      </c>
      <c r="AC221">
        <v>25</v>
      </c>
      <c r="AD221">
        <v>25</v>
      </c>
      <c r="AE221">
        <v>0</v>
      </c>
      <c r="AF221">
        <v>0</v>
      </c>
    </row>
    <row r="222" spans="1:32" x14ac:dyDescent="0.2">
      <c r="A222" s="400">
        <v>37109.386111111111</v>
      </c>
      <c r="B222" s="399">
        <v>37124</v>
      </c>
      <c r="C222" s="399">
        <v>37111</v>
      </c>
      <c r="D222" s="399">
        <v>37134</v>
      </c>
      <c r="E222" t="s">
        <v>388</v>
      </c>
      <c r="F222">
        <v>719252</v>
      </c>
      <c r="G222">
        <v>1</v>
      </c>
      <c r="H222">
        <v>3738288</v>
      </c>
      <c r="I222">
        <v>25</v>
      </c>
      <c r="J222">
        <v>25</v>
      </c>
      <c r="K222">
        <v>25</v>
      </c>
      <c r="L222">
        <v>25</v>
      </c>
      <c r="M222">
        <v>25</v>
      </c>
      <c r="N222">
        <v>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 s="400">
        <v>37113.414583333331</v>
      </c>
      <c r="B223" s="399">
        <v>37124</v>
      </c>
      <c r="C223" s="399">
        <v>37117</v>
      </c>
      <c r="D223" s="399">
        <v>37134</v>
      </c>
      <c r="E223" t="s">
        <v>388</v>
      </c>
      <c r="F223">
        <v>726599</v>
      </c>
      <c r="G223">
        <v>1</v>
      </c>
      <c r="H223">
        <v>3760998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25</v>
      </c>
      <c r="P223">
        <v>25</v>
      </c>
      <c r="Q223">
        <v>25</v>
      </c>
      <c r="R223">
        <v>25</v>
      </c>
      <c r="S223">
        <v>25</v>
      </c>
      <c r="T223">
        <v>25</v>
      </c>
      <c r="U223">
        <v>25</v>
      </c>
      <c r="V223">
        <v>25</v>
      </c>
      <c r="W223">
        <v>25</v>
      </c>
      <c r="X223">
        <v>25</v>
      </c>
      <c r="Y223">
        <v>25</v>
      </c>
      <c r="Z223">
        <v>25</v>
      </c>
      <c r="AA223">
        <v>25</v>
      </c>
      <c r="AB223">
        <v>25</v>
      </c>
      <c r="AC223">
        <v>25</v>
      </c>
      <c r="AD223">
        <v>25</v>
      </c>
      <c r="AE223">
        <v>0</v>
      </c>
      <c r="AF223">
        <v>0</v>
      </c>
    </row>
    <row r="224" spans="1:32" x14ac:dyDescent="0.2">
      <c r="A224" s="400">
        <v>37116.729166666664</v>
      </c>
      <c r="B224" s="399">
        <v>37124</v>
      </c>
      <c r="C224" s="399">
        <v>37117</v>
      </c>
      <c r="D224" s="399">
        <v>37134</v>
      </c>
      <c r="E224" t="s">
        <v>388</v>
      </c>
      <c r="F224">
        <v>726923</v>
      </c>
      <c r="G224">
        <v>1</v>
      </c>
      <c r="H224">
        <v>3761563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25</v>
      </c>
      <c r="P224">
        <v>25</v>
      </c>
      <c r="Q224">
        <v>25</v>
      </c>
      <c r="R224">
        <v>25</v>
      </c>
      <c r="S224">
        <v>25</v>
      </c>
      <c r="T224">
        <v>25</v>
      </c>
      <c r="U224">
        <v>25</v>
      </c>
      <c r="V224">
        <v>25</v>
      </c>
      <c r="W224">
        <v>25</v>
      </c>
      <c r="X224">
        <v>25</v>
      </c>
      <c r="Y224">
        <v>25</v>
      </c>
      <c r="Z224">
        <v>25</v>
      </c>
      <c r="AA224">
        <v>25</v>
      </c>
      <c r="AB224">
        <v>25</v>
      </c>
      <c r="AC224">
        <v>25</v>
      </c>
      <c r="AD224">
        <v>25</v>
      </c>
      <c r="AE224">
        <v>0</v>
      </c>
      <c r="AF224">
        <v>0</v>
      </c>
    </row>
    <row r="225" spans="1:32" x14ac:dyDescent="0.2">
      <c r="A225" s="400">
        <v>36922.662499999999</v>
      </c>
      <c r="B225" s="399">
        <v>37124</v>
      </c>
      <c r="C225" s="399">
        <v>37073</v>
      </c>
      <c r="D225" s="399">
        <v>37164</v>
      </c>
      <c r="E225" t="s">
        <v>388</v>
      </c>
      <c r="F225">
        <v>453203</v>
      </c>
      <c r="G225">
        <v>1</v>
      </c>
      <c r="H225">
        <v>2406192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-100</v>
      </c>
      <c r="P225">
        <v>-100</v>
      </c>
      <c r="Q225">
        <v>-100</v>
      </c>
      <c r="R225">
        <v>-100</v>
      </c>
      <c r="S225">
        <v>-100</v>
      </c>
      <c r="T225">
        <v>-100</v>
      </c>
      <c r="U225">
        <v>-100</v>
      </c>
      <c r="V225">
        <v>-100</v>
      </c>
      <c r="W225">
        <v>-100</v>
      </c>
      <c r="X225">
        <v>-100</v>
      </c>
      <c r="Y225">
        <v>-100</v>
      </c>
      <c r="Z225">
        <v>-100</v>
      </c>
      <c r="AA225">
        <v>-100</v>
      </c>
      <c r="AB225">
        <v>-100</v>
      </c>
      <c r="AC225">
        <v>-100</v>
      </c>
      <c r="AD225">
        <v>-100</v>
      </c>
      <c r="AE225">
        <v>0</v>
      </c>
      <c r="AF225">
        <v>0</v>
      </c>
    </row>
    <row r="226" spans="1:32" x14ac:dyDescent="0.2">
      <c r="A226" s="400">
        <v>36851.697916666664</v>
      </c>
      <c r="B226" s="399">
        <v>37124</v>
      </c>
      <c r="C226" s="399">
        <v>37073</v>
      </c>
      <c r="D226" s="399">
        <v>37164</v>
      </c>
      <c r="E226" t="s">
        <v>388</v>
      </c>
      <c r="F226">
        <v>464045</v>
      </c>
      <c r="G226">
        <v>1</v>
      </c>
      <c r="H226">
        <v>2447276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50</v>
      </c>
      <c r="P226">
        <v>50</v>
      </c>
      <c r="Q226">
        <v>50</v>
      </c>
      <c r="R226">
        <v>50</v>
      </c>
      <c r="S226">
        <v>50</v>
      </c>
      <c r="T226">
        <v>50</v>
      </c>
      <c r="U226">
        <v>50</v>
      </c>
      <c r="V226">
        <v>50</v>
      </c>
      <c r="W226">
        <v>50</v>
      </c>
      <c r="X226">
        <v>50</v>
      </c>
      <c r="Y226">
        <v>50</v>
      </c>
      <c r="Z226">
        <v>50</v>
      </c>
      <c r="AA226">
        <v>50</v>
      </c>
      <c r="AB226">
        <v>50</v>
      </c>
      <c r="AC226">
        <v>50</v>
      </c>
      <c r="AD226">
        <v>50</v>
      </c>
      <c r="AE226">
        <v>0</v>
      </c>
      <c r="AF226">
        <v>0</v>
      </c>
    </row>
    <row r="227" spans="1:32" x14ac:dyDescent="0.2">
      <c r="A227" s="400">
        <v>36888.634722222225</v>
      </c>
      <c r="B227" s="399">
        <v>37124</v>
      </c>
      <c r="C227" s="399">
        <v>36983</v>
      </c>
      <c r="D227" s="399">
        <v>37191</v>
      </c>
      <c r="E227" s="9" t="s">
        <v>388</v>
      </c>
      <c r="F227">
        <v>486265</v>
      </c>
      <c r="G227">
        <v>1</v>
      </c>
      <c r="H227">
        <v>2533878</v>
      </c>
      <c r="I227">
        <v>-50</v>
      </c>
      <c r="J227">
        <v>-50</v>
      </c>
      <c r="K227">
        <v>-50</v>
      </c>
      <c r="L227">
        <v>-50</v>
      </c>
      <c r="M227">
        <v>-50</v>
      </c>
      <c r="N227">
        <v>-50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 s="400">
        <v>36349.685416666667</v>
      </c>
      <c r="B228" s="399">
        <v>37124</v>
      </c>
      <c r="C228" s="399">
        <v>36983</v>
      </c>
      <c r="D228" s="399">
        <v>37191</v>
      </c>
      <c r="E228" t="s">
        <v>388</v>
      </c>
      <c r="F228">
        <v>223932</v>
      </c>
      <c r="G228">
        <v>1</v>
      </c>
      <c r="H228">
        <v>702223</v>
      </c>
      <c r="I228">
        <v>-50</v>
      </c>
      <c r="J228">
        <v>-50</v>
      </c>
      <c r="K228">
        <v>-50</v>
      </c>
      <c r="L228">
        <v>-50</v>
      </c>
      <c r="M228">
        <v>-50</v>
      </c>
      <c r="N228">
        <v>-50</v>
      </c>
      <c r="O228">
        <v>-50</v>
      </c>
      <c r="P228">
        <v>-50</v>
      </c>
      <c r="Q228">
        <v>-50</v>
      </c>
      <c r="R228">
        <v>-50</v>
      </c>
      <c r="S228">
        <v>-50</v>
      </c>
      <c r="T228">
        <v>-50</v>
      </c>
      <c r="U228">
        <v>-50</v>
      </c>
      <c r="V228">
        <v>-50</v>
      </c>
      <c r="W228">
        <v>-50</v>
      </c>
      <c r="X228">
        <v>-50</v>
      </c>
      <c r="Y228">
        <v>-50</v>
      </c>
      <c r="Z228">
        <v>-50</v>
      </c>
      <c r="AA228">
        <v>-50</v>
      </c>
      <c r="AB228">
        <v>-50</v>
      </c>
      <c r="AC228">
        <v>-50</v>
      </c>
      <c r="AD228">
        <v>-50</v>
      </c>
      <c r="AE228">
        <v>-50</v>
      </c>
      <c r="AF228">
        <v>-50</v>
      </c>
    </row>
    <row r="229" spans="1:32" x14ac:dyDescent="0.2">
      <c r="A229" s="400">
        <v>36894.616666666669</v>
      </c>
      <c r="B229" s="399">
        <v>37124</v>
      </c>
      <c r="C229" s="399">
        <v>36983</v>
      </c>
      <c r="D229" s="399">
        <v>37191</v>
      </c>
      <c r="E229" t="s">
        <v>388</v>
      </c>
      <c r="F229">
        <v>487054</v>
      </c>
      <c r="G229">
        <v>1</v>
      </c>
      <c r="H229">
        <v>2536670</v>
      </c>
      <c r="I229">
        <v>50</v>
      </c>
      <c r="J229">
        <v>50</v>
      </c>
      <c r="K229">
        <v>50</v>
      </c>
      <c r="L229">
        <v>50</v>
      </c>
      <c r="M229">
        <v>50</v>
      </c>
      <c r="N229">
        <v>50</v>
      </c>
      <c r="O229">
        <v>50</v>
      </c>
      <c r="P229">
        <v>50</v>
      </c>
      <c r="Q229">
        <v>50</v>
      </c>
      <c r="R229">
        <v>50</v>
      </c>
      <c r="S229">
        <v>50</v>
      </c>
      <c r="T229">
        <v>50</v>
      </c>
      <c r="U229">
        <v>50</v>
      </c>
      <c r="V229">
        <v>50</v>
      </c>
      <c r="W229">
        <v>50</v>
      </c>
      <c r="X229">
        <v>50</v>
      </c>
      <c r="Y229">
        <v>50</v>
      </c>
      <c r="Z229">
        <v>50</v>
      </c>
      <c r="AA229">
        <v>50</v>
      </c>
      <c r="AB229">
        <v>50</v>
      </c>
      <c r="AC229">
        <v>50</v>
      </c>
      <c r="AD229">
        <v>50</v>
      </c>
      <c r="AE229">
        <v>50</v>
      </c>
      <c r="AF229">
        <v>50</v>
      </c>
    </row>
    <row r="230" spans="1:32" x14ac:dyDescent="0.2">
      <c r="A230" s="400">
        <v>36728.670138888891</v>
      </c>
      <c r="B230" s="399">
        <v>37124</v>
      </c>
      <c r="C230" s="399">
        <v>36983</v>
      </c>
      <c r="D230" s="399">
        <v>37191</v>
      </c>
      <c r="E230" t="s">
        <v>388</v>
      </c>
      <c r="F230">
        <v>376898</v>
      </c>
      <c r="G230">
        <v>1</v>
      </c>
      <c r="H230">
        <v>2157734</v>
      </c>
      <c r="I230">
        <v>-25</v>
      </c>
      <c r="J230">
        <v>-25</v>
      </c>
      <c r="K230">
        <v>-25</v>
      </c>
      <c r="L230">
        <v>-25</v>
      </c>
      <c r="M230">
        <v>-25</v>
      </c>
      <c r="N230">
        <v>-25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 s="400">
        <v>37060.359027777777</v>
      </c>
      <c r="B231" s="399">
        <v>37124</v>
      </c>
      <c r="C231" s="399">
        <v>37104</v>
      </c>
      <c r="D231" s="399">
        <v>37134</v>
      </c>
      <c r="E231" s="9" t="s">
        <v>388</v>
      </c>
      <c r="F231">
        <v>651425</v>
      </c>
      <c r="G231">
        <v>1</v>
      </c>
      <c r="H231">
        <v>3472022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-25</v>
      </c>
      <c r="P231">
        <v>-25</v>
      </c>
      <c r="Q231">
        <v>-25</v>
      </c>
      <c r="R231">
        <v>-25</v>
      </c>
      <c r="S231">
        <v>-25</v>
      </c>
      <c r="T231">
        <v>-25</v>
      </c>
      <c r="U231">
        <v>-25</v>
      </c>
      <c r="V231">
        <v>-25</v>
      </c>
      <c r="W231">
        <v>-25</v>
      </c>
      <c r="X231">
        <v>-25</v>
      </c>
      <c r="Y231">
        <v>-25</v>
      </c>
      <c r="Z231">
        <v>-25</v>
      </c>
      <c r="AA231">
        <v>-25</v>
      </c>
      <c r="AB231">
        <v>-25</v>
      </c>
      <c r="AC231">
        <v>-25</v>
      </c>
      <c r="AD231">
        <v>-25</v>
      </c>
      <c r="AE231">
        <v>0</v>
      </c>
      <c r="AF231">
        <v>0</v>
      </c>
    </row>
    <row r="232" spans="1:32" x14ac:dyDescent="0.2">
      <c r="A232" s="400">
        <v>37096.559027777781</v>
      </c>
      <c r="B232" s="399">
        <v>37124</v>
      </c>
      <c r="C232" s="399">
        <v>37104</v>
      </c>
      <c r="D232" s="399">
        <v>37134</v>
      </c>
      <c r="E232" t="s">
        <v>557</v>
      </c>
      <c r="F232">
        <v>696095</v>
      </c>
      <c r="G232">
        <v>1</v>
      </c>
      <c r="H232">
        <v>3618921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-25</v>
      </c>
      <c r="P232">
        <v>-25</v>
      </c>
      <c r="Q232">
        <v>-25</v>
      </c>
      <c r="R232">
        <v>-25</v>
      </c>
      <c r="S232">
        <v>-25</v>
      </c>
      <c r="T232">
        <v>-25</v>
      </c>
      <c r="U232">
        <v>-25</v>
      </c>
      <c r="V232">
        <v>-25</v>
      </c>
      <c r="W232">
        <v>-25</v>
      </c>
      <c r="X232">
        <v>-25</v>
      </c>
      <c r="Y232">
        <v>-25</v>
      </c>
      <c r="Z232">
        <v>-25</v>
      </c>
      <c r="AA232">
        <v>-25</v>
      </c>
      <c r="AB232">
        <v>-25</v>
      </c>
      <c r="AC232">
        <v>-25</v>
      </c>
      <c r="AD232">
        <v>-25</v>
      </c>
      <c r="AE232">
        <v>0</v>
      </c>
      <c r="AF232">
        <v>0</v>
      </c>
    </row>
    <row r="233" spans="1:32" x14ac:dyDescent="0.2">
      <c r="A233" s="400">
        <v>37095.46597222222</v>
      </c>
      <c r="B233" s="399">
        <v>37124</v>
      </c>
      <c r="C233" s="399">
        <v>37104</v>
      </c>
      <c r="D233" s="399">
        <v>37134</v>
      </c>
      <c r="E233" s="9" t="s">
        <v>557</v>
      </c>
      <c r="F233">
        <v>696272</v>
      </c>
      <c r="G233">
        <v>1</v>
      </c>
      <c r="H233">
        <v>3620216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25</v>
      </c>
      <c r="P233">
        <v>25</v>
      </c>
      <c r="Q233">
        <v>25</v>
      </c>
      <c r="R233">
        <v>25</v>
      </c>
      <c r="S233">
        <v>25</v>
      </c>
      <c r="T233">
        <v>25</v>
      </c>
      <c r="U233">
        <v>25</v>
      </c>
      <c r="V233">
        <v>25</v>
      </c>
      <c r="W233">
        <v>25</v>
      </c>
      <c r="X233">
        <v>25</v>
      </c>
      <c r="Y233">
        <v>25</v>
      </c>
      <c r="Z233">
        <v>25</v>
      </c>
      <c r="AA233">
        <v>25</v>
      </c>
      <c r="AB233">
        <v>25</v>
      </c>
      <c r="AC233">
        <v>25</v>
      </c>
      <c r="AD233">
        <v>25</v>
      </c>
      <c r="AE233">
        <v>0</v>
      </c>
      <c r="AF233">
        <v>0</v>
      </c>
    </row>
    <row r="234" spans="1:32" x14ac:dyDescent="0.2">
      <c r="A234" s="400">
        <v>37104.737500000003</v>
      </c>
      <c r="B234" s="399">
        <v>37124</v>
      </c>
      <c r="C234" s="399">
        <v>37105</v>
      </c>
      <c r="D234" s="399">
        <v>37134</v>
      </c>
      <c r="E234" s="9" t="s">
        <v>557</v>
      </c>
      <c r="F234">
        <v>711872</v>
      </c>
      <c r="G234">
        <v>1</v>
      </c>
      <c r="H234">
        <v>3718206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-25</v>
      </c>
      <c r="P234">
        <v>-25</v>
      </c>
      <c r="Q234">
        <v>-25</v>
      </c>
      <c r="R234">
        <v>-25</v>
      </c>
      <c r="S234">
        <v>-25</v>
      </c>
      <c r="T234">
        <v>-25</v>
      </c>
      <c r="U234">
        <v>-25</v>
      </c>
      <c r="V234">
        <v>-25</v>
      </c>
      <c r="W234">
        <v>-25</v>
      </c>
      <c r="X234">
        <v>-25</v>
      </c>
      <c r="Y234">
        <v>-25</v>
      </c>
      <c r="Z234">
        <v>-25</v>
      </c>
      <c r="AA234">
        <v>-25</v>
      </c>
      <c r="AB234">
        <v>-25</v>
      </c>
      <c r="AC234">
        <v>-25</v>
      </c>
      <c r="AD234">
        <v>-25</v>
      </c>
      <c r="AE234">
        <v>0</v>
      </c>
      <c r="AF234">
        <v>0</v>
      </c>
    </row>
    <row r="235" spans="1:32" x14ac:dyDescent="0.2">
      <c r="A235" s="400">
        <v>37104.449999999997</v>
      </c>
      <c r="B235" s="399">
        <v>37124</v>
      </c>
      <c r="C235" s="399">
        <v>37106</v>
      </c>
      <c r="D235" s="399">
        <v>37134</v>
      </c>
      <c r="E235" s="9" t="s">
        <v>557</v>
      </c>
      <c r="F235">
        <v>713206</v>
      </c>
      <c r="G235">
        <v>1</v>
      </c>
      <c r="H235">
        <v>3720877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</v>
      </c>
      <c r="P235">
        <v>25</v>
      </c>
      <c r="Q235">
        <v>25</v>
      </c>
      <c r="R235">
        <v>25</v>
      </c>
      <c r="S235">
        <v>25</v>
      </c>
      <c r="T235">
        <v>25</v>
      </c>
      <c r="U235">
        <v>25</v>
      </c>
      <c r="V235">
        <v>25</v>
      </c>
      <c r="W235">
        <v>25</v>
      </c>
      <c r="X235">
        <v>25</v>
      </c>
      <c r="Y235">
        <v>25</v>
      </c>
      <c r="Z235">
        <v>25</v>
      </c>
      <c r="AA235">
        <v>25</v>
      </c>
      <c r="AB235">
        <v>25</v>
      </c>
      <c r="AC235">
        <v>25</v>
      </c>
      <c r="AD235">
        <v>25</v>
      </c>
      <c r="AE235">
        <v>0</v>
      </c>
      <c r="AF235">
        <v>0</v>
      </c>
    </row>
    <row r="236" spans="1:32" x14ac:dyDescent="0.2">
      <c r="A236" s="400">
        <v>36984.472222222219</v>
      </c>
      <c r="B236" s="399">
        <v>37124</v>
      </c>
      <c r="C236" s="399">
        <v>37073</v>
      </c>
      <c r="D236" s="399">
        <v>37164</v>
      </c>
      <c r="E236" s="9" t="s">
        <v>414</v>
      </c>
      <c r="F236">
        <v>566182</v>
      </c>
      <c r="G236">
        <v>1</v>
      </c>
      <c r="H236">
        <v>3041102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-5</v>
      </c>
      <c r="P236">
        <v>-5</v>
      </c>
      <c r="Q236">
        <v>-5</v>
      </c>
      <c r="R236">
        <v>-5</v>
      </c>
      <c r="S236">
        <v>-5</v>
      </c>
      <c r="T236">
        <v>-5</v>
      </c>
      <c r="U236">
        <v>-5</v>
      </c>
      <c r="V236">
        <v>-5</v>
      </c>
      <c r="W236">
        <v>-5</v>
      </c>
      <c r="X236">
        <v>-5</v>
      </c>
      <c r="Y236">
        <v>-5</v>
      </c>
      <c r="Z236">
        <v>-5</v>
      </c>
      <c r="AA236">
        <v>-5</v>
      </c>
      <c r="AB236">
        <v>-5</v>
      </c>
      <c r="AC236">
        <v>-5</v>
      </c>
      <c r="AD236">
        <v>-5</v>
      </c>
      <c r="AE236">
        <v>0</v>
      </c>
      <c r="AF236">
        <v>0</v>
      </c>
    </row>
    <row r="237" spans="1:32" x14ac:dyDescent="0.2">
      <c r="A237" s="400">
        <v>37062.711805555555</v>
      </c>
      <c r="B237" s="399">
        <v>37124</v>
      </c>
      <c r="C237" s="399">
        <v>37073</v>
      </c>
      <c r="D237" s="399">
        <v>37164</v>
      </c>
      <c r="E237" s="9" t="s">
        <v>414</v>
      </c>
      <c r="F237">
        <v>656208</v>
      </c>
      <c r="G237">
        <v>1</v>
      </c>
      <c r="H237">
        <v>3486011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10</v>
      </c>
      <c r="AF237">
        <v>10</v>
      </c>
    </row>
    <row r="238" spans="1:32" x14ac:dyDescent="0.2">
      <c r="A238" s="400">
        <v>37062.711805555555</v>
      </c>
      <c r="B238" s="399">
        <v>37124</v>
      </c>
      <c r="C238" s="399">
        <v>37073</v>
      </c>
      <c r="D238" s="399">
        <v>37164</v>
      </c>
      <c r="E238" s="9" t="s">
        <v>414</v>
      </c>
      <c r="F238">
        <v>656208</v>
      </c>
      <c r="G238">
        <v>1</v>
      </c>
      <c r="H238">
        <v>3486010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 s="400">
        <v>37119.708333333336</v>
      </c>
      <c r="B239" s="399">
        <v>37124</v>
      </c>
      <c r="C239" s="399">
        <v>37122</v>
      </c>
      <c r="D239" s="399">
        <v>37134</v>
      </c>
      <c r="E239" s="9" t="s">
        <v>414</v>
      </c>
      <c r="F239">
        <v>735983</v>
      </c>
      <c r="G239">
        <v>1</v>
      </c>
      <c r="H239">
        <v>3828593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 s="400">
        <v>37119.708333333336</v>
      </c>
      <c r="B240" s="399">
        <v>37124</v>
      </c>
      <c r="C240" s="399">
        <v>37122</v>
      </c>
      <c r="D240" s="399">
        <v>37134</v>
      </c>
      <c r="E240" s="9" t="s">
        <v>414</v>
      </c>
      <c r="F240">
        <v>735983</v>
      </c>
      <c r="G240">
        <v>1</v>
      </c>
      <c r="H240">
        <v>3828594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5</v>
      </c>
    </row>
    <row r="241" spans="1:32" x14ac:dyDescent="0.2">
      <c r="A241" s="400">
        <v>37035.446527777778</v>
      </c>
      <c r="B241" s="399">
        <v>37124</v>
      </c>
      <c r="C241" s="399">
        <v>36983</v>
      </c>
      <c r="D241" s="399">
        <v>37191</v>
      </c>
      <c r="E241" s="9" t="s">
        <v>389</v>
      </c>
      <c r="F241">
        <v>463234</v>
      </c>
      <c r="G241">
        <v>1</v>
      </c>
      <c r="H241">
        <v>2444803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25</v>
      </c>
      <c r="P241">
        <v>25</v>
      </c>
      <c r="Q241">
        <v>25</v>
      </c>
      <c r="R241">
        <v>25</v>
      </c>
      <c r="S241">
        <v>25</v>
      </c>
      <c r="T241">
        <v>25</v>
      </c>
      <c r="U241">
        <v>25</v>
      </c>
      <c r="V241">
        <v>25</v>
      </c>
      <c r="W241">
        <v>25</v>
      </c>
      <c r="X241">
        <v>25</v>
      </c>
      <c r="Y241">
        <v>25</v>
      </c>
      <c r="Z241">
        <v>25</v>
      </c>
      <c r="AA241">
        <v>25</v>
      </c>
      <c r="AB241">
        <v>25</v>
      </c>
      <c r="AC241">
        <v>25</v>
      </c>
      <c r="AD241">
        <v>25</v>
      </c>
      <c r="AE241">
        <v>0</v>
      </c>
      <c r="AF241">
        <v>0</v>
      </c>
    </row>
    <row r="242" spans="1:32" x14ac:dyDescent="0.2">
      <c r="A242" s="400">
        <v>37035.446527777778</v>
      </c>
      <c r="B242" s="399">
        <v>37124</v>
      </c>
      <c r="C242" s="399">
        <v>37073</v>
      </c>
      <c r="D242" s="399">
        <v>37164</v>
      </c>
      <c r="E242" t="s">
        <v>389</v>
      </c>
      <c r="F242">
        <v>590609</v>
      </c>
      <c r="G242">
        <v>1</v>
      </c>
      <c r="H242">
        <v>3115225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25</v>
      </c>
      <c r="P242">
        <v>25</v>
      </c>
      <c r="Q242">
        <v>25</v>
      </c>
      <c r="R242">
        <v>25</v>
      </c>
      <c r="S242">
        <v>25</v>
      </c>
      <c r="T242">
        <v>25</v>
      </c>
      <c r="U242">
        <v>25</v>
      </c>
      <c r="V242">
        <v>25</v>
      </c>
      <c r="W242">
        <v>25</v>
      </c>
      <c r="X242">
        <v>25</v>
      </c>
      <c r="Y242">
        <v>25</v>
      </c>
      <c r="Z242">
        <v>25</v>
      </c>
      <c r="AA242">
        <v>25</v>
      </c>
      <c r="AB242">
        <v>25</v>
      </c>
      <c r="AC242">
        <v>25</v>
      </c>
      <c r="AD242">
        <v>25</v>
      </c>
      <c r="AE242">
        <v>0</v>
      </c>
      <c r="AF242">
        <v>0</v>
      </c>
    </row>
    <row r="243" spans="1:32" x14ac:dyDescent="0.2">
      <c r="A243" s="400">
        <v>37035.446527777778</v>
      </c>
      <c r="B243" s="399">
        <v>37124</v>
      </c>
      <c r="C243" s="399">
        <v>37104</v>
      </c>
      <c r="D243" s="399">
        <v>37134</v>
      </c>
      <c r="E243" t="s">
        <v>389</v>
      </c>
      <c r="F243">
        <v>612914</v>
      </c>
      <c r="G243">
        <v>1</v>
      </c>
      <c r="H243">
        <v>3298405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-25</v>
      </c>
      <c r="P243">
        <v>-25</v>
      </c>
      <c r="Q243">
        <v>-25</v>
      </c>
      <c r="R243">
        <v>-25</v>
      </c>
      <c r="S243">
        <v>-25</v>
      </c>
      <c r="T243">
        <v>-25</v>
      </c>
      <c r="U243">
        <v>-25</v>
      </c>
      <c r="V243">
        <v>-25</v>
      </c>
      <c r="W243">
        <v>-25</v>
      </c>
      <c r="X243">
        <v>-25</v>
      </c>
      <c r="Y243">
        <v>-25</v>
      </c>
      <c r="Z243">
        <v>-25</v>
      </c>
      <c r="AA243">
        <v>-25</v>
      </c>
      <c r="AB243">
        <v>-25</v>
      </c>
      <c r="AC243">
        <v>-25</v>
      </c>
      <c r="AD243">
        <v>-25</v>
      </c>
      <c r="AE243">
        <v>0</v>
      </c>
      <c r="AF243">
        <v>0</v>
      </c>
    </row>
    <row r="244" spans="1:32" x14ac:dyDescent="0.2">
      <c r="A244" s="400">
        <v>37035.446527777778</v>
      </c>
      <c r="B244" s="399">
        <v>37124</v>
      </c>
      <c r="C244" s="399">
        <v>37104</v>
      </c>
      <c r="D244" s="399">
        <v>37134</v>
      </c>
      <c r="E244" s="9" t="s">
        <v>389</v>
      </c>
      <c r="F244">
        <v>613170</v>
      </c>
      <c r="G244">
        <v>1</v>
      </c>
      <c r="H244">
        <v>3317237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25</v>
      </c>
      <c r="U244">
        <v>25</v>
      </c>
      <c r="V244">
        <v>25</v>
      </c>
      <c r="W244">
        <v>25</v>
      </c>
      <c r="X244">
        <v>25</v>
      </c>
      <c r="Y244">
        <v>25</v>
      </c>
      <c r="Z244">
        <v>25</v>
      </c>
      <c r="AA244">
        <v>25</v>
      </c>
      <c r="AB244">
        <v>25</v>
      </c>
      <c r="AC244">
        <v>25</v>
      </c>
      <c r="AD244">
        <v>25</v>
      </c>
      <c r="AE244">
        <v>0</v>
      </c>
      <c r="AF244">
        <v>0</v>
      </c>
    </row>
    <row r="245" spans="1:32" x14ac:dyDescent="0.2">
      <c r="A245" s="400">
        <v>37035.446527777778</v>
      </c>
      <c r="B245" s="399">
        <v>37124</v>
      </c>
      <c r="C245" s="399">
        <v>36983</v>
      </c>
      <c r="D245" s="399">
        <v>37191</v>
      </c>
      <c r="E245" s="9" t="s">
        <v>389</v>
      </c>
      <c r="F245">
        <v>473258</v>
      </c>
      <c r="G245">
        <v>1</v>
      </c>
      <c r="H245">
        <v>2476830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25</v>
      </c>
      <c r="AF245">
        <v>25</v>
      </c>
    </row>
    <row r="246" spans="1:32" x14ac:dyDescent="0.2">
      <c r="A246" s="400">
        <v>37035.446527777778</v>
      </c>
      <c r="B246" s="399">
        <v>37124</v>
      </c>
      <c r="C246" s="399">
        <v>37073</v>
      </c>
      <c r="D246" s="399">
        <v>37164</v>
      </c>
      <c r="E246" s="9" t="s">
        <v>389</v>
      </c>
      <c r="F246">
        <v>383476</v>
      </c>
      <c r="G246">
        <v>1</v>
      </c>
      <c r="H246">
        <v>2178313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25</v>
      </c>
      <c r="P246">
        <v>25</v>
      </c>
      <c r="Q246">
        <v>25</v>
      </c>
      <c r="R246">
        <v>25</v>
      </c>
      <c r="S246">
        <v>25</v>
      </c>
      <c r="T246">
        <v>25</v>
      </c>
      <c r="U246">
        <v>25</v>
      </c>
      <c r="V246">
        <v>25</v>
      </c>
      <c r="W246">
        <v>25</v>
      </c>
      <c r="X246">
        <v>25</v>
      </c>
      <c r="Y246">
        <v>25</v>
      </c>
      <c r="Z246">
        <v>25</v>
      </c>
      <c r="AA246">
        <v>25</v>
      </c>
      <c r="AB246">
        <v>25</v>
      </c>
      <c r="AC246">
        <v>25</v>
      </c>
      <c r="AD246">
        <v>25</v>
      </c>
      <c r="AE246">
        <v>0</v>
      </c>
      <c r="AF246">
        <v>0</v>
      </c>
    </row>
    <row r="247" spans="1:32" x14ac:dyDescent="0.2">
      <c r="A247" s="400">
        <v>37035.446527777778</v>
      </c>
      <c r="B247" s="399">
        <v>37124</v>
      </c>
      <c r="C247" s="399">
        <v>37073</v>
      </c>
      <c r="D247" s="399">
        <v>37164</v>
      </c>
      <c r="E247" s="9" t="s">
        <v>389</v>
      </c>
      <c r="F247">
        <v>383579</v>
      </c>
      <c r="G247">
        <v>1</v>
      </c>
      <c r="H247">
        <v>2178546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-25</v>
      </c>
      <c r="P247">
        <v>-25</v>
      </c>
      <c r="Q247">
        <v>-25</v>
      </c>
      <c r="R247">
        <v>-25</v>
      </c>
      <c r="S247">
        <v>-25</v>
      </c>
      <c r="T247">
        <v>-25</v>
      </c>
      <c r="U247">
        <v>-25</v>
      </c>
      <c r="V247">
        <v>-25</v>
      </c>
      <c r="W247">
        <v>-25</v>
      </c>
      <c r="X247">
        <v>-25</v>
      </c>
      <c r="Y247">
        <v>-25</v>
      </c>
      <c r="Z247">
        <v>-25</v>
      </c>
      <c r="AA247">
        <v>-25</v>
      </c>
      <c r="AB247">
        <v>-25</v>
      </c>
      <c r="AC247">
        <v>-25</v>
      </c>
      <c r="AD247">
        <v>-25</v>
      </c>
      <c r="AE247">
        <v>0</v>
      </c>
      <c r="AF247">
        <v>0</v>
      </c>
    </row>
    <row r="248" spans="1:32" x14ac:dyDescent="0.2">
      <c r="A248" s="400">
        <v>37035.446527777778</v>
      </c>
      <c r="B248" s="399">
        <v>37124</v>
      </c>
      <c r="C248" s="399">
        <v>37073</v>
      </c>
      <c r="D248" s="399">
        <v>37164</v>
      </c>
      <c r="E248" s="9" t="s">
        <v>389</v>
      </c>
      <c r="F248">
        <v>416168</v>
      </c>
      <c r="G248">
        <v>1</v>
      </c>
      <c r="H248">
        <v>2286783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25</v>
      </c>
      <c r="P248">
        <v>25</v>
      </c>
      <c r="Q248">
        <v>25</v>
      </c>
      <c r="R248">
        <v>25</v>
      </c>
      <c r="S248">
        <v>25</v>
      </c>
      <c r="T248">
        <v>25</v>
      </c>
      <c r="U248">
        <v>25</v>
      </c>
      <c r="V248">
        <v>25</v>
      </c>
      <c r="W248">
        <v>25</v>
      </c>
      <c r="X248">
        <v>25</v>
      </c>
      <c r="Y248">
        <v>25</v>
      </c>
      <c r="Z248">
        <v>25</v>
      </c>
      <c r="AA248">
        <v>25</v>
      </c>
      <c r="AB248">
        <v>25</v>
      </c>
      <c r="AC248">
        <v>25</v>
      </c>
      <c r="AD248">
        <v>25</v>
      </c>
      <c r="AE248">
        <v>0</v>
      </c>
      <c r="AF248">
        <v>0</v>
      </c>
    </row>
    <row r="249" spans="1:32" x14ac:dyDescent="0.2">
      <c r="A249" s="400">
        <v>37035.446527777778</v>
      </c>
      <c r="B249" s="399">
        <v>37124</v>
      </c>
      <c r="C249" s="399">
        <v>37073</v>
      </c>
      <c r="D249" s="399">
        <v>37164</v>
      </c>
      <c r="E249" s="9" t="s">
        <v>389</v>
      </c>
      <c r="F249">
        <v>455165</v>
      </c>
      <c r="G249">
        <v>1</v>
      </c>
      <c r="H249">
        <v>2411351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-25</v>
      </c>
      <c r="P249">
        <v>-25</v>
      </c>
      <c r="Q249">
        <v>-25</v>
      </c>
      <c r="R249">
        <v>-25</v>
      </c>
      <c r="S249">
        <v>-25</v>
      </c>
      <c r="T249">
        <v>-25</v>
      </c>
      <c r="U249">
        <v>-25</v>
      </c>
      <c r="V249">
        <v>-25</v>
      </c>
      <c r="W249">
        <v>-25</v>
      </c>
      <c r="X249">
        <v>-25</v>
      </c>
      <c r="Y249">
        <v>-25</v>
      </c>
      <c r="Z249">
        <v>-25</v>
      </c>
      <c r="AA249">
        <v>-25</v>
      </c>
      <c r="AB249">
        <v>-25</v>
      </c>
      <c r="AC249">
        <v>-25</v>
      </c>
      <c r="AD249">
        <v>-25</v>
      </c>
      <c r="AE249">
        <v>0</v>
      </c>
      <c r="AF249">
        <v>0</v>
      </c>
    </row>
    <row r="250" spans="1:32" x14ac:dyDescent="0.2">
      <c r="A250" s="400">
        <v>37035.446527777778</v>
      </c>
      <c r="B250" s="399">
        <v>37124</v>
      </c>
      <c r="C250" s="399">
        <v>37073</v>
      </c>
      <c r="D250" s="399">
        <v>37164</v>
      </c>
      <c r="E250" s="9" t="s">
        <v>389</v>
      </c>
      <c r="F250">
        <v>458431</v>
      </c>
      <c r="G250">
        <v>1</v>
      </c>
      <c r="H250">
        <v>2421907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  <c r="U250">
        <v>25</v>
      </c>
      <c r="V250">
        <v>25</v>
      </c>
      <c r="W250">
        <v>25</v>
      </c>
      <c r="X250">
        <v>25</v>
      </c>
      <c r="Y250">
        <v>25</v>
      </c>
      <c r="Z250">
        <v>25</v>
      </c>
      <c r="AA250">
        <v>25</v>
      </c>
      <c r="AB250">
        <v>25</v>
      </c>
      <c r="AC250">
        <v>25</v>
      </c>
      <c r="AD250">
        <v>25</v>
      </c>
      <c r="AE250">
        <v>0</v>
      </c>
      <c r="AF250">
        <v>0</v>
      </c>
    </row>
    <row r="251" spans="1:32" x14ac:dyDescent="0.2">
      <c r="A251" s="400">
        <v>37035.446527777778</v>
      </c>
      <c r="B251" s="399">
        <v>37124</v>
      </c>
      <c r="C251" s="399">
        <v>37073</v>
      </c>
      <c r="D251" s="399">
        <v>37164</v>
      </c>
      <c r="E251" s="9" t="s">
        <v>389</v>
      </c>
      <c r="F251">
        <v>462064</v>
      </c>
      <c r="G251">
        <v>1</v>
      </c>
      <c r="H251">
        <v>2440957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  <c r="U251">
        <v>25</v>
      </c>
      <c r="V251">
        <v>25</v>
      </c>
      <c r="W251">
        <v>25</v>
      </c>
      <c r="X251">
        <v>25</v>
      </c>
      <c r="Y251">
        <v>25</v>
      </c>
      <c r="Z251">
        <v>25</v>
      </c>
      <c r="AA251">
        <v>25</v>
      </c>
      <c r="AB251">
        <v>25</v>
      </c>
      <c r="AC251">
        <v>25</v>
      </c>
      <c r="AD251">
        <v>25</v>
      </c>
      <c r="AE251">
        <v>0</v>
      </c>
      <c r="AF251">
        <v>0</v>
      </c>
    </row>
    <row r="252" spans="1:32" x14ac:dyDescent="0.2">
      <c r="A252" s="400">
        <v>37035.446527777778</v>
      </c>
      <c r="B252" s="399">
        <v>37124</v>
      </c>
      <c r="C252" s="399">
        <v>36983</v>
      </c>
      <c r="D252" s="399">
        <v>37191</v>
      </c>
      <c r="E252" s="9" t="s">
        <v>389</v>
      </c>
      <c r="F252">
        <v>469362</v>
      </c>
      <c r="G252">
        <v>1</v>
      </c>
      <c r="H252">
        <v>2463576</v>
      </c>
      <c r="I252">
        <v>50</v>
      </c>
      <c r="J252">
        <v>50</v>
      </c>
      <c r="K252">
        <v>50</v>
      </c>
      <c r="L252">
        <v>50</v>
      </c>
      <c r="M252">
        <v>50</v>
      </c>
      <c r="N252">
        <v>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 s="400">
        <v>37035.446527777778</v>
      </c>
      <c r="B253" s="399">
        <v>37124</v>
      </c>
      <c r="C253" s="399">
        <v>36983</v>
      </c>
      <c r="D253" s="399">
        <v>37191</v>
      </c>
      <c r="E253" s="9" t="s">
        <v>389</v>
      </c>
      <c r="F253">
        <v>469497</v>
      </c>
      <c r="G253">
        <v>1</v>
      </c>
      <c r="H253">
        <v>2463834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 s="400">
        <v>37035.446527777778</v>
      </c>
      <c r="B254" s="399">
        <v>37124</v>
      </c>
      <c r="C254" s="399">
        <v>36983</v>
      </c>
      <c r="D254" s="399">
        <v>37191</v>
      </c>
      <c r="E254" s="9" t="s">
        <v>389</v>
      </c>
      <c r="F254">
        <v>470858</v>
      </c>
      <c r="G254">
        <v>1</v>
      </c>
      <c r="H254">
        <v>2468944</v>
      </c>
      <c r="I254">
        <v>25</v>
      </c>
      <c r="J254">
        <v>25</v>
      </c>
      <c r="K254">
        <v>25</v>
      </c>
      <c r="L254">
        <v>25</v>
      </c>
      <c r="M254">
        <v>25</v>
      </c>
      <c r="N254">
        <v>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 s="400">
        <v>37035.446527777778</v>
      </c>
      <c r="B255" s="399">
        <v>37124</v>
      </c>
      <c r="C255" s="399">
        <v>37073</v>
      </c>
      <c r="D255" s="399">
        <v>37164</v>
      </c>
      <c r="E255" s="9" t="s">
        <v>389</v>
      </c>
      <c r="F255">
        <v>516538</v>
      </c>
      <c r="G255">
        <v>1</v>
      </c>
      <c r="H255">
        <v>2647712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-25</v>
      </c>
      <c r="P255">
        <v>-25</v>
      </c>
      <c r="Q255">
        <v>-25</v>
      </c>
      <c r="R255">
        <v>-25</v>
      </c>
      <c r="S255">
        <v>-25</v>
      </c>
      <c r="T255">
        <v>-25</v>
      </c>
      <c r="U255">
        <v>-25</v>
      </c>
      <c r="V255">
        <v>-25</v>
      </c>
      <c r="W255">
        <v>-25</v>
      </c>
      <c r="X255">
        <v>-25</v>
      </c>
      <c r="Y255">
        <v>-25</v>
      </c>
      <c r="Z255">
        <v>-25</v>
      </c>
      <c r="AA255">
        <v>-25</v>
      </c>
      <c r="AB255">
        <v>-25</v>
      </c>
      <c r="AC255">
        <v>-25</v>
      </c>
      <c r="AD255">
        <v>-25</v>
      </c>
      <c r="AE255">
        <v>0</v>
      </c>
      <c r="AF255">
        <v>0</v>
      </c>
    </row>
    <row r="256" spans="1:32" x14ac:dyDescent="0.2">
      <c r="A256" s="400">
        <v>37035.446527777778</v>
      </c>
      <c r="B256" s="399">
        <v>37124</v>
      </c>
      <c r="C256" s="399">
        <v>37073</v>
      </c>
      <c r="D256" s="399">
        <v>37164</v>
      </c>
      <c r="E256" s="9" t="s">
        <v>389</v>
      </c>
      <c r="F256">
        <v>517891</v>
      </c>
      <c r="G256">
        <v>1</v>
      </c>
      <c r="H256">
        <v>2665358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-25</v>
      </c>
      <c r="P256">
        <v>-25</v>
      </c>
      <c r="Q256">
        <v>-25</v>
      </c>
      <c r="R256">
        <v>-25</v>
      </c>
      <c r="S256">
        <v>-25</v>
      </c>
      <c r="T256">
        <v>-25</v>
      </c>
      <c r="U256">
        <v>-25</v>
      </c>
      <c r="V256">
        <v>-25</v>
      </c>
      <c r="W256">
        <v>-25</v>
      </c>
      <c r="X256">
        <v>-25</v>
      </c>
      <c r="Y256">
        <v>-25</v>
      </c>
      <c r="Z256">
        <v>-25</v>
      </c>
      <c r="AA256">
        <v>-25</v>
      </c>
      <c r="AB256">
        <v>-25</v>
      </c>
      <c r="AC256">
        <v>-25</v>
      </c>
      <c r="AD256">
        <v>-25</v>
      </c>
      <c r="AE256">
        <v>0</v>
      </c>
      <c r="AF256">
        <v>0</v>
      </c>
    </row>
    <row r="257" spans="1:32" x14ac:dyDescent="0.2">
      <c r="A257" s="400">
        <v>37035.446527777778</v>
      </c>
      <c r="B257" s="399">
        <v>37124</v>
      </c>
      <c r="C257" s="399">
        <v>36983</v>
      </c>
      <c r="D257" s="399">
        <v>37191</v>
      </c>
      <c r="E257" s="9" t="s">
        <v>389</v>
      </c>
      <c r="F257">
        <v>469362</v>
      </c>
      <c r="G257">
        <v>1</v>
      </c>
      <c r="H257">
        <v>2463577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50</v>
      </c>
      <c r="AF257">
        <v>50</v>
      </c>
    </row>
    <row r="258" spans="1:32" x14ac:dyDescent="0.2">
      <c r="A258" s="400">
        <v>37035.446527777778</v>
      </c>
      <c r="B258" s="399">
        <v>37124</v>
      </c>
      <c r="C258" s="399">
        <v>36983</v>
      </c>
      <c r="D258" s="399">
        <v>37191</v>
      </c>
      <c r="E258" s="9" t="s">
        <v>389</v>
      </c>
      <c r="F258">
        <v>469497</v>
      </c>
      <c r="G258">
        <v>1</v>
      </c>
      <c r="H258">
        <v>2463835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25</v>
      </c>
      <c r="AF258">
        <v>25</v>
      </c>
    </row>
    <row r="259" spans="1:32" x14ac:dyDescent="0.2">
      <c r="A259" s="400">
        <v>37035.446527777778</v>
      </c>
      <c r="B259" s="399">
        <v>37124</v>
      </c>
      <c r="C259" s="399">
        <v>36983</v>
      </c>
      <c r="D259" s="399">
        <v>37191</v>
      </c>
      <c r="E259" s="9" t="s">
        <v>389</v>
      </c>
      <c r="F259">
        <v>470858</v>
      </c>
      <c r="G259">
        <v>1</v>
      </c>
      <c r="H259">
        <v>2468945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25</v>
      </c>
      <c r="AF259">
        <v>25</v>
      </c>
    </row>
    <row r="260" spans="1:32" x14ac:dyDescent="0.2">
      <c r="A260" s="400">
        <v>37102.511805555558</v>
      </c>
      <c r="B260" s="399">
        <v>37124</v>
      </c>
      <c r="C260" s="399">
        <v>37104</v>
      </c>
      <c r="D260" s="399">
        <v>37134</v>
      </c>
      <c r="E260" s="9" t="s">
        <v>389</v>
      </c>
      <c r="F260">
        <v>709440</v>
      </c>
      <c r="G260">
        <v>1</v>
      </c>
      <c r="H260">
        <v>3706849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25</v>
      </c>
      <c r="P260">
        <v>25</v>
      </c>
      <c r="Q260">
        <v>25</v>
      </c>
      <c r="R260">
        <v>25</v>
      </c>
      <c r="S260">
        <v>25</v>
      </c>
      <c r="T260">
        <v>25</v>
      </c>
      <c r="U260">
        <v>25</v>
      </c>
      <c r="V260">
        <v>25</v>
      </c>
      <c r="W260">
        <v>25</v>
      </c>
      <c r="X260">
        <v>25</v>
      </c>
      <c r="Y260">
        <v>25</v>
      </c>
      <c r="Z260">
        <v>25</v>
      </c>
      <c r="AA260">
        <v>25</v>
      </c>
      <c r="AB260">
        <v>25</v>
      </c>
      <c r="AC260">
        <v>25</v>
      </c>
      <c r="AD260">
        <v>25</v>
      </c>
      <c r="AE260">
        <v>0</v>
      </c>
      <c r="AF260">
        <v>0</v>
      </c>
    </row>
    <row r="261" spans="1:32" x14ac:dyDescent="0.2">
      <c r="A261" s="400">
        <v>37035.446527777778</v>
      </c>
      <c r="B261" s="399">
        <v>37124</v>
      </c>
      <c r="C261" s="399">
        <v>37073</v>
      </c>
      <c r="D261" s="399">
        <v>37164</v>
      </c>
      <c r="E261" s="9" t="s">
        <v>389</v>
      </c>
      <c r="F261">
        <v>401867</v>
      </c>
      <c r="G261">
        <v>1</v>
      </c>
      <c r="H261">
        <v>2236725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25</v>
      </c>
      <c r="P261">
        <v>25</v>
      </c>
      <c r="Q261">
        <v>25</v>
      </c>
      <c r="R261">
        <v>25</v>
      </c>
      <c r="S261">
        <v>25</v>
      </c>
      <c r="T261">
        <v>25</v>
      </c>
      <c r="U261">
        <v>25</v>
      </c>
      <c r="V261">
        <v>25</v>
      </c>
      <c r="W261">
        <v>25</v>
      </c>
      <c r="X261">
        <v>25</v>
      </c>
      <c r="Y261">
        <v>25</v>
      </c>
      <c r="Z261">
        <v>25</v>
      </c>
      <c r="AA261">
        <v>25</v>
      </c>
      <c r="AB261">
        <v>25</v>
      </c>
      <c r="AC261">
        <v>25</v>
      </c>
      <c r="AD261">
        <v>25</v>
      </c>
      <c r="AE261">
        <v>0</v>
      </c>
      <c r="AF261">
        <v>0</v>
      </c>
    </row>
    <row r="262" spans="1:32" x14ac:dyDescent="0.2">
      <c r="A262" s="400">
        <v>37035.446527777778</v>
      </c>
      <c r="B262" s="399">
        <v>37124</v>
      </c>
      <c r="C262" s="399">
        <v>37073</v>
      </c>
      <c r="D262" s="399">
        <v>37164</v>
      </c>
      <c r="E262" s="9" t="s">
        <v>389</v>
      </c>
      <c r="F262">
        <v>403616</v>
      </c>
      <c r="G262">
        <v>1</v>
      </c>
      <c r="H262">
        <v>2242447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  <c r="U262">
        <v>25</v>
      </c>
      <c r="V262">
        <v>25</v>
      </c>
      <c r="W262">
        <v>25</v>
      </c>
      <c r="X262">
        <v>25</v>
      </c>
      <c r="Y262">
        <v>25</v>
      </c>
      <c r="Z262">
        <v>25</v>
      </c>
      <c r="AA262">
        <v>25</v>
      </c>
      <c r="AB262">
        <v>25</v>
      </c>
      <c r="AC262">
        <v>25</v>
      </c>
      <c r="AD262">
        <v>25</v>
      </c>
      <c r="AE262">
        <v>0</v>
      </c>
      <c r="AF262">
        <v>0</v>
      </c>
    </row>
    <row r="263" spans="1:32" x14ac:dyDescent="0.2">
      <c r="A263" s="400">
        <v>37035.446527777778</v>
      </c>
      <c r="B263" s="399">
        <v>37124</v>
      </c>
      <c r="C263" s="399">
        <v>37073</v>
      </c>
      <c r="D263" s="399">
        <v>37164</v>
      </c>
      <c r="E263" s="9" t="s">
        <v>389</v>
      </c>
      <c r="F263">
        <v>452034</v>
      </c>
      <c r="G263">
        <v>1</v>
      </c>
      <c r="H263">
        <v>2403457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-25</v>
      </c>
      <c r="P263">
        <v>-25</v>
      </c>
      <c r="Q263">
        <v>-25</v>
      </c>
      <c r="R263">
        <v>-25</v>
      </c>
      <c r="S263">
        <v>-25</v>
      </c>
      <c r="T263">
        <v>-25</v>
      </c>
      <c r="U263">
        <v>-25</v>
      </c>
      <c r="V263">
        <v>-25</v>
      </c>
      <c r="W263">
        <v>-25</v>
      </c>
      <c r="X263">
        <v>-25</v>
      </c>
      <c r="Y263">
        <v>-25</v>
      </c>
      <c r="Z263">
        <v>-25</v>
      </c>
      <c r="AA263">
        <v>-25</v>
      </c>
      <c r="AB263">
        <v>-25</v>
      </c>
      <c r="AC263">
        <v>-25</v>
      </c>
      <c r="AD263">
        <v>-25</v>
      </c>
      <c r="AE263">
        <v>0</v>
      </c>
      <c r="AF263">
        <v>0</v>
      </c>
    </row>
    <row r="264" spans="1:32" x14ac:dyDescent="0.2">
      <c r="A264" s="400">
        <v>37035.446527777778</v>
      </c>
      <c r="B264" s="399">
        <v>37124</v>
      </c>
      <c r="C264" s="399">
        <v>37073</v>
      </c>
      <c r="D264" s="399">
        <v>37164</v>
      </c>
      <c r="E264" s="9" t="s">
        <v>389</v>
      </c>
      <c r="F264">
        <v>453115</v>
      </c>
      <c r="G264">
        <v>1</v>
      </c>
      <c r="H264">
        <v>2405852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-25</v>
      </c>
      <c r="P264">
        <v>-25</v>
      </c>
      <c r="Q264">
        <v>-25</v>
      </c>
      <c r="R264">
        <v>-25</v>
      </c>
      <c r="S264">
        <v>-25</v>
      </c>
      <c r="T264">
        <v>-25</v>
      </c>
      <c r="U264">
        <v>-25</v>
      </c>
      <c r="V264">
        <v>-25</v>
      </c>
      <c r="W264">
        <v>-25</v>
      </c>
      <c r="X264">
        <v>-25</v>
      </c>
      <c r="Y264">
        <v>-25</v>
      </c>
      <c r="Z264">
        <v>-25</v>
      </c>
      <c r="AA264">
        <v>-25</v>
      </c>
      <c r="AB264">
        <v>-25</v>
      </c>
      <c r="AC264">
        <v>-25</v>
      </c>
      <c r="AD264">
        <v>-25</v>
      </c>
      <c r="AE264">
        <v>0</v>
      </c>
      <c r="AF264">
        <v>0</v>
      </c>
    </row>
    <row r="265" spans="1:32" x14ac:dyDescent="0.2">
      <c r="A265" s="400">
        <v>37035.446527777778</v>
      </c>
      <c r="B265" s="399">
        <v>37124</v>
      </c>
      <c r="C265" s="399">
        <v>37073</v>
      </c>
      <c r="D265" s="399">
        <v>37164</v>
      </c>
      <c r="E265" s="9" t="s">
        <v>389</v>
      </c>
      <c r="F265">
        <v>453151</v>
      </c>
      <c r="G265">
        <v>1</v>
      </c>
      <c r="H265">
        <v>2405909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-25</v>
      </c>
      <c r="P265">
        <v>-25</v>
      </c>
      <c r="Q265">
        <v>-25</v>
      </c>
      <c r="R265">
        <v>-25</v>
      </c>
      <c r="S265">
        <v>-25</v>
      </c>
      <c r="T265">
        <v>-25</v>
      </c>
      <c r="U265">
        <v>-25</v>
      </c>
      <c r="V265">
        <v>-25</v>
      </c>
      <c r="W265">
        <v>-25</v>
      </c>
      <c r="X265">
        <v>-25</v>
      </c>
      <c r="Y265">
        <v>-25</v>
      </c>
      <c r="Z265">
        <v>-25</v>
      </c>
      <c r="AA265">
        <v>-25</v>
      </c>
      <c r="AB265">
        <v>-25</v>
      </c>
      <c r="AC265">
        <v>-25</v>
      </c>
      <c r="AD265">
        <v>-25</v>
      </c>
      <c r="AE265">
        <v>0</v>
      </c>
      <c r="AF265">
        <v>0</v>
      </c>
    </row>
    <row r="266" spans="1:32" x14ac:dyDescent="0.2">
      <c r="A266" s="400">
        <v>37035.446527777778</v>
      </c>
      <c r="B266" s="399">
        <v>37124</v>
      </c>
      <c r="C266" s="399">
        <v>37073</v>
      </c>
      <c r="D266" s="399">
        <v>37164</v>
      </c>
      <c r="E266" t="s">
        <v>389</v>
      </c>
      <c r="F266">
        <v>453330</v>
      </c>
      <c r="G266">
        <v>1</v>
      </c>
      <c r="H266">
        <v>2406564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  <c r="W266">
        <v>25</v>
      </c>
      <c r="X266">
        <v>25</v>
      </c>
      <c r="Y266">
        <v>25</v>
      </c>
      <c r="Z266">
        <v>25</v>
      </c>
      <c r="AA266">
        <v>25</v>
      </c>
      <c r="AB266">
        <v>25</v>
      </c>
      <c r="AC266">
        <v>25</v>
      </c>
      <c r="AD266">
        <v>25</v>
      </c>
      <c r="AE266">
        <v>0</v>
      </c>
      <c r="AF266">
        <v>0</v>
      </c>
    </row>
    <row r="267" spans="1:32" x14ac:dyDescent="0.2">
      <c r="A267" s="400">
        <v>37035.446527777778</v>
      </c>
      <c r="B267" s="399">
        <v>37124</v>
      </c>
      <c r="C267" s="399">
        <v>37073</v>
      </c>
      <c r="D267" s="399">
        <v>37164</v>
      </c>
      <c r="E267" s="9" t="s">
        <v>389</v>
      </c>
      <c r="F267">
        <v>503235</v>
      </c>
      <c r="G267">
        <v>1</v>
      </c>
      <c r="H267">
        <v>2592626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-25</v>
      </c>
      <c r="P267">
        <v>-25</v>
      </c>
      <c r="Q267">
        <v>-25</v>
      </c>
      <c r="R267">
        <v>-25</v>
      </c>
      <c r="S267">
        <v>-25</v>
      </c>
      <c r="T267">
        <v>-25</v>
      </c>
      <c r="U267">
        <v>-25</v>
      </c>
      <c r="V267">
        <v>-25</v>
      </c>
      <c r="W267">
        <v>-25</v>
      </c>
      <c r="X267">
        <v>-25</v>
      </c>
      <c r="Y267">
        <v>-25</v>
      </c>
      <c r="Z267">
        <v>-25</v>
      </c>
      <c r="AA267">
        <v>-25</v>
      </c>
      <c r="AB267">
        <v>-25</v>
      </c>
      <c r="AC267">
        <v>-25</v>
      </c>
      <c r="AD267">
        <v>-25</v>
      </c>
      <c r="AE267">
        <v>0</v>
      </c>
      <c r="AF267">
        <v>0</v>
      </c>
    </row>
    <row r="268" spans="1:32" x14ac:dyDescent="0.2">
      <c r="A268" s="400">
        <v>37035.446527777778</v>
      </c>
      <c r="B268" s="399">
        <v>37124</v>
      </c>
      <c r="C268" s="399">
        <v>36983</v>
      </c>
      <c r="D268" s="399">
        <v>37191</v>
      </c>
      <c r="E268" s="9" t="s">
        <v>389</v>
      </c>
      <c r="F268">
        <v>473258</v>
      </c>
      <c r="G268">
        <v>1</v>
      </c>
      <c r="H268">
        <v>2476829</v>
      </c>
      <c r="I268">
        <v>25</v>
      </c>
      <c r="J268">
        <v>25</v>
      </c>
      <c r="K268">
        <v>25</v>
      </c>
      <c r="L268">
        <v>25</v>
      </c>
      <c r="M268">
        <v>25</v>
      </c>
      <c r="N268">
        <v>25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 s="400">
        <v>36977.512499999997</v>
      </c>
      <c r="B269" s="399">
        <v>37124</v>
      </c>
      <c r="C269" s="399">
        <v>37073</v>
      </c>
      <c r="D269" s="399">
        <v>37164</v>
      </c>
      <c r="E269" s="9" t="s">
        <v>390</v>
      </c>
      <c r="F269">
        <v>562215</v>
      </c>
      <c r="G269">
        <v>1</v>
      </c>
      <c r="H269">
        <v>2963569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-25</v>
      </c>
      <c r="P269">
        <v>-25</v>
      </c>
      <c r="Q269">
        <v>-25</v>
      </c>
      <c r="R269">
        <v>-25</v>
      </c>
      <c r="S269">
        <v>-25</v>
      </c>
      <c r="T269">
        <v>-25</v>
      </c>
      <c r="U269">
        <v>-25</v>
      </c>
      <c r="V269">
        <v>-25</v>
      </c>
      <c r="W269">
        <v>-25</v>
      </c>
      <c r="X269">
        <v>-25</v>
      </c>
      <c r="Y269">
        <v>-25</v>
      </c>
      <c r="Z269">
        <v>-25</v>
      </c>
      <c r="AA269">
        <v>-25</v>
      </c>
      <c r="AB269">
        <v>-25</v>
      </c>
      <c r="AC269">
        <v>-25</v>
      </c>
      <c r="AD269">
        <v>-25</v>
      </c>
      <c r="AE269">
        <v>0</v>
      </c>
      <c r="AF269">
        <v>0</v>
      </c>
    </row>
    <row r="270" spans="1:32" x14ac:dyDescent="0.2">
      <c r="A270" s="400">
        <v>36978.451388888891</v>
      </c>
      <c r="B270" s="399">
        <v>37124</v>
      </c>
      <c r="C270" s="399">
        <v>37073</v>
      </c>
      <c r="D270" s="399">
        <v>37164</v>
      </c>
      <c r="E270" s="9" t="s">
        <v>390</v>
      </c>
      <c r="F270">
        <v>562428</v>
      </c>
      <c r="G270">
        <v>1</v>
      </c>
      <c r="H270">
        <v>2964061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25</v>
      </c>
      <c r="P270">
        <v>25</v>
      </c>
      <c r="Q270">
        <v>25</v>
      </c>
      <c r="R270">
        <v>25</v>
      </c>
      <c r="S270">
        <v>25</v>
      </c>
      <c r="T270">
        <v>25</v>
      </c>
      <c r="U270">
        <v>25</v>
      </c>
      <c r="V270">
        <v>25</v>
      </c>
      <c r="W270">
        <v>25</v>
      </c>
      <c r="X270">
        <v>25</v>
      </c>
      <c r="Y270">
        <v>25</v>
      </c>
      <c r="Z270">
        <v>25</v>
      </c>
      <c r="AA270">
        <v>25</v>
      </c>
      <c r="AB270">
        <v>25</v>
      </c>
      <c r="AC270">
        <v>25</v>
      </c>
      <c r="AD270">
        <v>25</v>
      </c>
      <c r="AE270">
        <v>0</v>
      </c>
      <c r="AF270">
        <v>0</v>
      </c>
    </row>
    <row r="271" spans="1:32" x14ac:dyDescent="0.2">
      <c r="A271" s="400">
        <v>37106.398611111108</v>
      </c>
      <c r="B271" s="399">
        <v>37124</v>
      </c>
      <c r="C271" s="399">
        <v>37109</v>
      </c>
      <c r="D271" s="399">
        <v>37134</v>
      </c>
      <c r="E271" s="9" t="s">
        <v>390</v>
      </c>
      <c r="F271">
        <v>716095</v>
      </c>
      <c r="G271">
        <v>1</v>
      </c>
      <c r="H271">
        <v>3730345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-25</v>
      </c>
      <c r="P271">
        <v>-25</v>
      </c>
      <c r="Q271">
        <v>-25</v>
      </c>
      <c r="R271">
        <v>-25</v>
      </c>
      <c r="S271">
        <v>-25</v>
      </c>
      <c r="T271">
        <v>-25</v>
      </c>
      <c r="U271">
        <v>-25</v>
      </c>
      <c r="V271">
        <v>-25</v>
      </c>
      <c r="W271">
        <v>-25</v>
      </c>
      <c r="X271">
        <v>-25</v>
      </c>
      <c r="Y271">
        <v>-25</v>
      </c>
      <c r="Z271">
        <v>-25</v>
      </c>
      <c r="AA271">
        <v>-25</v>
      </c>
      <c r="AB271">
        <v>-25</v>
      </c>
      <c r="AC271">
        <v>-25</v>
      </c>
      <c r="AD271">
        <v>-25</v>
      </c>
      <c r="AE271">
        <v>0</v>
      </c>
      <c r="AF271">
        <v>0</v>
      </c>
    </row>
    <row r="272" spans="1:32" x14ac:dyDescent="0.2">
      <c r="A272" s="400">
        <v>37106.404861111114</v>
      </c>
      <c r="B272" s="399">
        <v>37124</v>
      </c>
      <c r="C272" s="399">
        <v>37109</v>
      </c>
      <c r="D272" s="399">
        <v>37134</v>
      </c>
      <c r="E272" s="9" t="s">
        <v>390</v>
      </c>
      <c r="F272">
        <v>716116</v>
      </c>
      <c r="G272">
        <v>1</v>
      </c>
      <c r="H272">
        <v>3730374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50</v>
      </c>
      <c r="P272">
        <v>50</v>
      </c>
      <c r="Q272">
        <v>50</v>
      </c>
      <c r="R272">
        <v>50</v>
      </c>
      <c r="S272">
        <v>50</v>
      </c>
      <c r="T272">
        <v>50</v>
      </c>
      <c r="U272">
        <v>50</v>
      </c>
      <c r="V272">
        <v>50</v>
      </c>
      <c r="W272">
        <v>50</v>
      </c>
      <c r="X272">
        <v>50</v>
      </c>
      <c r="Y272">
        <v>50</v>
      </c>
      <c r="Z272">
        <v>50</v>
      </c>
      <c r="AA272">
        <v>50</v>
      </c>
      <c r="AB272">
        <v>50</v>
      </c>
      <c r="AC272">
        <v>50</v>
      </c>
      <c r="AD272">
        <v>50</v>
      </c>
      <c r="AE272">
        <v>0</v>
      </c>
      <c r="AF272">
        <v>0</v>
      </c>
    </row>
    <row r="273" spans="1:32" x14ac:dyDescent="0.2">
      <c r="A273" s="400">
        <v>36944.614583333336</v>
      </c>
      <c r="B273" s="399">
        <v>37124</v>
      </c>
      <c r="C273" s="399">
        <v>37073</v>
      </c>
      <c r="D273" s="399">
        <v>37164</v>
      </c>
      <c r="E273" t="s">
        <v>390</v>
      </c>
      <c r="F273">
        <v>529426</v>
      </c>
      <c r="G273">
        <v>1</v>
      </c>
      <c r="H273">
        <v>2718877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25</v>
      </c>
      <c r="P273">
        <v>25</v>
      </c>
      <c r="Q273">
        <v>25</v>
      </c>
      <c r="R273">
        <v>25</v>
      </c>
      <c r="S273">
        <v>25</v>
      </c>
      <c r="T273">
        <v>25</v>
      </c>
      <c r="U273">
        <v>25</v>
      </c>
      <c r="V273">
        <v>25</v>
      </c>
      <c r="W273">
        <v>25</v>
      </c>
      <c r="X273">
        <v>25</v>
      </c>
      <c r="Y273">
        <v>25</v>
      </c>
      <c r="Z273">
        <v>25</v>
      </c>
      <c r="AA273">
        <v>25</v>
      </c>
      <c r="AB273">
        <v>25</v>
      </c>
      <c r="AC273">
        <v>25</v>
      </c>
      <c r="AD273">
        <v>25</v>
      </c>
      <c r="AE273">
        <v>0</v>
      </c>
      <c r="AF273">
        <v>0</v>
      </c>
    </row>
    <row r="274" spans="1:32" x14ac:dyDescent="0.2">
      <c r="A274" s="400">
        <v>36949.457638888889</v>
      </c>
      <c r="B274" s="399">
        <v>37124</v>
      </c>
      <c r="C274" s="399">
        <v>37073</v>
      </c>
      <c r="D274" s="399">
        <v>37164</v>
      </c>
      <c r="E274" t="s">
        <v>390</v>
      </c>
      <c r="F274">
        <v>532713</v>
      </c>
      <c r="G274">
        <v>1</v>
      </c>
      <c r="H274">
        <v>2730624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-25</v>
      </c>
      <c r="P274">
        <v>-25</v>
      </c>
      <c r="Q274">
        <v>-25</v>
      </c>
      <c r="R274">
        <v>-25</v>
      </c>
      <c r="S274">
        <v>-25</v>
      </c>
      <c r="T274">
        <v>-25</v>
      </c>
      <c r="U274">
        <v>-25</v>
      </c>
      <c r="V274">
        <v>-25</v>
      </c>
      <c r="W274">
        <v>-25</v>
      </c>
      <c r="X274">
        <v>-25</v>
      </c>
      <c r="Y274">
        <v>-25</v>
      </c>
      <c r="Z274">
        <v>-25</v>
      </c>
      <c r="AA274">
        <v>-25</v>
      </c>
      <c r="AB274">
        <v>-25</v>
      </c>
      <c r="AC274">
        <v>-25</v>
      </c>
      <c r="AD274">
        <v>-25</v>
      </c>
      <c r="AE274">
        <v>0</v>
      </c>
      <c r="AF274">
        <v>0</v>
      </c>
    </row>
    <row r="275" spans="1:32" x14ac:dyDescent="0.2">
      <c r="A275" s="400">
        <v>36998.422222222223</v>
      </c>
      <c r="B275" s="399">
        <v>37124</v>
      </c>
      <c r="C275" s="399">
        <v>37073</v>
      </c>
      <c r="D275" s="399">
        <v>37164</v>
      </c>
      <c r="E275" t="s">
        <v>390</v>
      </c>
      <c r="F275">
        <v>582907</v>
      </c>
      <c r="G275">
        <v>1</v>
      </c>
      <c r="H275">
        <v>3094486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25</v>
      </c>
      <c r="P275">
        <v>25</v>
      </c>
      <c r="Q275">
        <v>25</v>
      </c>
      <c r="R275">
        <v>25</v>
      </c>
      <c r="S275">
        <v>25</v>
      </c>
      <c r="T275">
        <v>25</v>
      </c>
      <c r="U275">
        <v>25</v>
      </c>
      <c r="V275">
        <v>25</v>
      </c>
      <c r="W275">
        <v>25</v>
      </c>
      <c r="X275">
        <v>25</v>
      </c>
      <c r="Y275">
        <v>25</v>
      </c>
      <c r="Z275">
        <v>25</v>
      </c>
      <c r="AA275">
        <v>25</v>
      </c>
      <c r="AB275">
        <v>25</v>
      </c>
      <c r="AC275">
        <v>25</v>
      </c>
      <c r="AD275">
        <v>25</v>
      </c>
      <c r="AE275">
        <v>0</v>
      </c>
      <c r="AF275">
        <v>0</v>
      </c>
    </row>
    <row r="276" spans="1:32" x14ac:dyDescent="0.2">
      <c r="A276" s="400">
        <v>36999.421527777777</v>
      </c>
      <c r="B276" s="399">
        <v>37124</v>
      </c>
      <c r="C276" s="399">
        <v>37073</v>
      </c>
      <c r="D276" s="399">
        <v>37164</v>
      </c>
      <c r="E276" s="9" t="s">
        <v>390</v>
      </c>
      <c r="F276">
        <v>584345</v>
      </c>
      <c r="G276">
        <v>1</v>
      </c>
      <c r="H276">
        <v>3097863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-25</v>
      </c>
      <c r="P276">
        <v>-25</v>
      </c>
      <c r="Q276">
        <v>-25</v>
      </c>
      <c r="R276">
        <v>-25</v>
      </c>
      <c r="S276">
        <v>-25</v>
      </c>
      <c r="T276">
        <v>-25</v>
      </c>
      <c r="U276">
        <v>-25</v>
      </c>
      <c r="V276">
        <v>-25</v>
      </c>
      <c r="W276">
        <v>-25</v>
      </c>
      <c r="X276">
        <v>-25</v>
      </c>
      <c r="Y276">
        <v>-25</v>
      </c>
      <c r="Z276">
        <v>-25</v>
      </c>
      <c r="AA276">
        <v>-25</v>
      </c>
      <c r="AB276">
        <v>-25</v>
      </c>
      <c r="AC276">
        <v>-25</v>
      </c>
      <c r="AD276">
        <v>-25</v>
      </c>
      <c r="AE276">
        <v>0</v>
      </c>
      <c r="AF276">
        <v>0</v>
      </c>
    </row>
    <row r="277" spans="1:32" x14ac:dyDescent="0.2">
      <c r="A277" s="400">
        <v>37004.376388888886</v>
      </c>
      <c r="B277" s="399">
        <v>37124</v>
      </c>
      <c r="C277" s="399">
        <v>37073</v>
      </c>
      <c r="D277" s="399">
        <v>37164</v>
      </c>
      <c r="E277" s="9" t="s">
        <v>390</v>
      </c>
      <c r="F277">
        <v>588891</v>
      </c>
      <c r="G277">
        <v>1</v>
      </c>
      <c r="H277">
        <v>3107632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-25</v>
      </c>
      <c r="P277">
        <v>-25</v>
      </c>
      <c r="Q277">
        <v>-25</v>
      </c>
      <c r="R277">
        <v>-25</v>
      </c>
      <c r="S277">
        <v>-25</v>
      </c>
      <c r="T277">
        <v>-25</v>
      </c>
      <c r="U277">
        <v>-25</v>
      </c>
      <c r="V277">
        <v>-25</v>
      </c>
      <c r="W277">
        <v>-25</v>
      </c>
      <c r="X277">
        <v>-25</v>
      </c>
      <c r="Y277">
        <v>-25</v>
      </c>
      <c r="Z277">
        <v>-25</v>
      </c>
      <c r="AA277">
        <v>-25</v>
      </c>
      <c r="AB277">
        <v>-25</v>
      </c>
      <c r="AC277">
        <v>-25</v>
      </c>
      <c r="AD277">
        <v>-25</v>
      </c>
      <c r="AE277">
        <v>0</v>
      </c>
      <c r="AF277">
        <v>0</v>
      </c>
    </row>
    <row r="278" spans="1:32" x14ac:dyDescent="0.2">
      <c r="A278" s="400">
        <v>37005.420138888891</v>
      </c>
      <c r="B278" s="399">
        <v>37124</v>
      </c>
      <c r="C278" s="399">
        <v>37073</v>
      </c>
      <c r="D278" s="399">
        <v>37164</v>
      </c>
      <c r="E278" s="9" t="s">
        <v>390</v>
      </c>
      <c r="F278">
        <v>590646</v>
      </c>
      <c r="G278">
        <v>1</v>
      </c>
      <c r="H278">
        <v>3115271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25</v>
      </c>
      <c r="P278">
        <v>25</v>
      </c>
      <c r="Q278">
        <v>25</v>
      </c>
      <c r="R278">
        <v>25</v>
      </c>
      <c r="S278">
        <v>25</v>
      </c>
      <c r="T278">
        <v>25</v>
      </c>
      <c r="U278">
        <v>25</v>
      </c>
      <c r="V278">
        <v>25</v>
      </c>
      <c r="W278">
        <v>25</v>
      </c>
      <c r="X278">
        <v>25</v>
      </c>
      <c r="Y278">
        <v>25</v>
      </c>
      <c r="Z278">
        <v>25</v>
      </c>
      <c r="AA278">
        <v>25</v>
      </c>
      <c r="AB278">
        <v>25</v>
      </c>
      <c r="AC278">
        <v>25</v>
      </c>
      <c r="AD278">
        <v>25</v>
      </c>
      <c r="AE278">
        <v>0</v>
      </c>
      <c r="AF278">
        <v>0</v>
      </c>
    </row>
    <row r="279" spans="1:32" x14ac:dyDescent="0.2">
      <c r="A279" s="400">
        <v>37105.397916666669</v>
      </c>
      <c r="B279" s="399">
        <v>37124</v>
      </c>
      <c r="C279" s="399">
        <v>37109</v>
      </c>
      <c r="D279" s="399">
        <v>37134</v>
      </c>
      <c r="E279" s="9" t="s">
        <v>390</v>
      </c>
      <c r="F279">
        <v>715084</v>
      </c>
      <c r="G279">
        <v>1</v>
      </c>
      <c r="H279">
        <v>3725746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-25</v>
      </c>
      <c r="P279">
        <v>-25</v>
      </c>
      <c r="Q279">
        <v>-25</v>
      </c>
      <c r="R279">
        <v>-25</v>
      </c>
      <c r="S279">
        <v>-25</v>
      </c>
      <c r="T279">
        <v>-25</v>
      </c>
      <c r="U279">
        <v>-25</v>
      </c>
      <c r="V279">
        <v>-25</v>
      </c>
      <c r="W279">
        <v>-25</v>
      </c>
      <c r="X279">
        <v>-25</v>
      </c>
      <c r="Y279">
        <v>-25</v>
      </c>
      <c r="Z279">
        <v>-25</v>
      </c>
      <c r="AA279">
        <v>-25</v>
      </c>
      <c r="AB279">
        <v>-25</v>
      </c>
      <c r="AC279">
        <v>-25</v>
      </c>
      <c r="AD279">
        <v>-25</v>
      </c>
      <c r="AE279">
        <v>0</v>
      </c>
      <c r="AF279">
        <v>0</v>
      </c>
    </row>
    <row r="280" spans="1:32" x14ac:dyDescent="0.2">
      <c r="A280" s="400">
        <v>36951.529166666667</v>
      </c>
      <c r="B280" s="399">
        <v>37124</v>
      </c>
      <c r="C280" s="399">
        <v>37073</v>
      </c>
      <c r="D280" s="399">
        <v>37164</v>
      </c>
      <c r="E280" s="9" t="s">
        <v>390</v>
      </c>
      <c r="F280">
        <v>533999</v>
      </c>
      <c r="G280">
        <v>1</v>
      </c>
      <c r="H280">
        <v>2733954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25</v>
      </c>
      <c r="P280">
        <v>25</v>
      </c>
      <c r="Q280">
        <v>25</v>
      </c>
      <c r="R280">
        <v>25</v>
      </c>
      <c r="S280">
        <v>25</v>
      </c>
      <c r="T280">
        <v>25</v>
      </c>
      <c r="U280">
        <v>25</v>
      </c>
      <c r="V280">
        <v>25</v>
      </c>
      <c r="W280">
        <v>25</v>
      </c>
      <c r="X280">
        <v>25</v>
      </c>
      <c r="Y280">
        <v>25</v>
      </c>
      <c r="Z280">
        <v>25</v>
      </c>
      <c r="AA280">
        <v>25</v>
      </c>
      <c r="AB280">
        <v>25</v>
      </c>
      <c r="AC280">
        <v>25</v>
      </c>
      <c r="AD280">
        <v>25</v>
      </c>
      <c r="AE280">
        <v>0</v>
      </c>
      <c r="AF280">
        <v>0</v>
      </c>
    </row>
    <row r="281" spans="1:32" x14ac:dyDescent="0.2">
      <c r="A281" s="400">
        <v>36958.541666666664</v>
      </c>
      <c r="B281" s="399">
        <v>37124</v>
      </c>
      <c r="C281" s="399">
        <v>37073</v>
      </c>
      <c r="D281" s="399">
        <v>37164</v>
      </c>
      <c r="E281" s="9" t="s">
        <v>390</v>
      </c>
      <c r="F281">
        <v>540219</v>
      </c>
      <c r="G281">
        <v>1</v>
      </c>
      <c r="H281">
        <v>2753979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-25</v>
      </c>
      <c r="P281">
        <v>-25</v>
      </c>
      <c r="Q281">
        <v>-25</v>
      </c>
      <c r="R281">
        <v>-25</v>
      </c>
      <c r="S281">
        <v>-25</v>
      </c>
      <c r="T281">
        <v>-25</v>
      </c>
      <c r="U281">
        <v>-25</v>
      </c>
      <c r="V281">
        <v>-25</v>
      </c>
      <c r="W281">
        <v>-25</v>
      </c>
      <c r="X281">
        <v>-25</v>
      </c>
      <c r="Y281">
        <v>-25</v>
      </c>
      <c r="Z281">
        <v>-25</v>
      </c>
      <c r="AA281">
        <v>-25</v>
      </c>
      <c r="AB281">
        <v>-25</v>
      </c>
      <c r="AC281">
        <v>-25</v>
      </c>
      <c r="AD281">
        <v>-25</v>
      </c>
      <c r="AE281">
        <v>0</v>
      </c>
      <c r="AF281">
        <v>0</v>
      </c>
    </row>
    <row r="282" spans="1:32" x14ac:dyDescent="0.2">
      <c r="A282" s="400">
        <v>36998.352777777778</v>
      </c>
      <c r="B282" s="399">
        <v>37124</v>
      </c>
      <c r="C282" s="399">
        <v>37073</v>
      </c>
      <c r="D282" s="399">
        <v>37164</v>
      </c>
      <c r="E282" s="9" t="s">
        <v>439</v>
      </c>
      <c r="F282">
        <v>531205</v>
      </c>
      <c r="G282">
        <v>1</v>
      </c>
      <c r="H282">
        <v>2726739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-50</v>
      </c>
      <c r="P282">
        <v>-50</v>
      </c>
      <c r="Q282">
        <v>-50</v>
      </c>
      <c r="R282">
        <v>-50</v>
      </c>
      <c r="S282">
        <v>-50</v>
      </c>
      <c r="T282">
        <v>-50</v>
      </c>
      <c r="U282">
        <v>-50</v>
      </c>
      <c r="V282">
        <v>-50</v>
      </c>
      <c r="W282">
        <v>-50</v>
      </c>
      <c r="X282">
        <v>-50</v>
      </c>
      <c r="Y282">
        <v>-50</v>
      </c>
      <c r="Z282">
        <v>-50</v>
      </c>
      <c r="AA282">
        <v>-50</v>
      </c>
      <c r="AB282">
        <v>-50</v>
      </c>
      <c r="AC282">
        <v>-50</v>
      </c>
      <c r="AD282">
        <v>-50</v>
      </c>
      <c r="AE282">
        <v>0</v>
      </c>
      <c r="AF282">
        <v>0</v>
      </c>
    </row>
    <row r="283" spans="1:32" x14ac:dyDescent="0.2">
      <c r="A283" s="400">
        <v>36998.353472222225</v>
      </c>
      <c r="B283" s="399">
        <v>37124</v>
      </c>
      <c r="C283" s="399">
        <v>37073</v>
      </c>
      <c r="D283" s="399">
        <v>37164</v>
      </c>
      <c r="E283" s="9" t="s">
        <v>439</v>
      </c>
      <c r="F283">
        <v>531206</v>
      </c>
      <c r="G283">
        <v>1</v>
      </c>
      <c r="H283">
        <v>2726740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-50</v>
      </c>
      <c r="P283">
        <v>-50</v>
      </c>
      <c r="Q283">
        <v>-50</v>
      </c>
      <c r="R283">
        <v>-50</v>
      </c>
      <c r="S283">
        <v>-50</v>
      </c>
      <c r="T283">
        <v>-50</v>
      </c>
      <c r="U283">
        <v>-50</v>
      </c>
      <c r="V283">
        <v>-50</v>
      </c>
      <c r="W283">
        <v>-50</v>
      </c>
      <c r="X283">
        <v>-50</v>
      </c>
      <c r="Y283">
        <v>-50</v>
      </c>
      <c r="Z283">
        <v>-50</v>
      </c>
      <c r="AA283">
        <v>-50</v>
      </c>
      <c r="AB283">
        <v>-50</v>
      </c>
      <c r="AC283">
        <v>-50</v>
      </c>
      <c r="AD283">
        <v>-50</v>
      </c>
      <c r="AE283">
        <v>0</v>
      </c>
      <c r="AF283">
        <v>0</v>
      </c>
    </row>
    <row r="284" spans="1:32" x14ac:dyDescent="0.2">
      <c r="A284" s="400">
        <v>36998.354166666664</v>
      </c>
      <c r="B284" s="399">
        <v>37124</v>
      </c>
      <c r="C284" s="399">
        <v>37073</v>
      </c>
      <c r="D284" s="399">
        <v>37164</v>
      </c>
      <c r="E284" s="9" t="s">
        <v>439</v>
      </c>
      <c r="F284">
        <v>531207</v>
      </c>
      <c r="G284">
        <v>1</v>
      </c>
      <c r="H284">
        <v>2726741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-50</v>
      </c>
      <c r="P284">
        <v>-50</v>
      </c>
      <c r="Q284">
        <v>-50</v>
      </c>
      <c r="R284">
        <v>-50</v>
      </c>
      <c r="S284">
        <v>-50</v>
      </c>
      <c r="T284">
        <v>-50</v>
      </c>
      <c r="U284">
        <v>-50</v>
      </c>
      <c r="V284">
        <v>-50</v>
      </c>
      <c r="W284">
        <v>-50</v>
      </c>
      <c r="X284">
        <v>-50</v>
      </c>
      <c r="Y284">
        <v>-50</v>
      </c>
      <c r="Z284">
        <v>-50</v>
      </c>
      <c r="AA284">
        <v>-50</v>
      </c>
      <c r="AB284">
        <v>-50</v>
      </c>
      <c r="AC284">
        <v>-50</v>
      </c>
      <c r="AD284">
        <v>-50</v>
      </c>
      <c r="AE284">
        <v>0</v>
      </c>
      <c r="AF284">
        <v>0</v>
      </c>
    </row>
    <row r="285" spans="1:32" x14ac:dyDescent="0.2">
      <c r="A285" s="400">
        <v>36998.354166666664</v>
      </c>
      <c r="B285" s="399">
        <v>37124</v>
      </c>
      <c r="C285" s="399">
        <v>37073</v>
      </c>
      <c r="D285" s="399">
        <v>37164</v>
      </c>
      <c r="E285" s="9" t="s">
        <v>439</v>
      </c>
      <c r="F285">
        <v>531208</v>
      </c>
      <c r="G285">
        <v>1</v>
      </c>
      <c r="H285">
        <v>2726742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-50</v>
      </c>
      <c r="P285">
        <v>-50</v>
      </c>
      <c r="Q285">
        <v>-50</v>
      </c>
      <c r="R285">
        <v>-50</v>
      </c>
      <c r="S285">
        <v>-50</v>
      </c>
      <c r="T285">
        <v>-50</v>
      </c>
      <c r="U285">
        <v>-50</v>
      </c>
      <c r="V285">
        <v>-50</v>
      </c>
      <c r="W285">
        <v>-50</v>
      </c>
      <c r="X285">
        <v>-50</v>
      </c>
      <c r="Y285">
        <v>-50</v>
      </c>
      <c r="Z285">
        <v>-50</v>
      </c>
      <c r="AA285">
        <v>-50</v>
      </c>
      <c r="AB285">
        <v>-50</v>
      </c>
      <c r="AC285">
        <v>-50</v>
      </c>
      <c r="AD285">
        <v>-50</v>
      </c>
      <c r="AE285">
        <v>0</v>
      </c>
      <c r="AF285">
        <v>0</v>
      </c>
    </row>
    <row r="286" spans="1:32" x14ac:dyDescent="0.2">
      <c r="A286" s="400">
        <v>36998.354861111111</v>
      </c>
      <c r="B286" s="399">
        <v>37124</v>
      </c>
      <c r="C286" s="399">
        <v>37073</v>
      </c>
      <c r="D286" s="399">
        <v>37164</v>
      </c>
      <c r="E286" s="9" t="s">
        <v>439</v>
      </c>
      <c r="F286">
        <v>531209</v>
      </c>
      <c r="G286">
        <v>1</v>
      </c>
      <c r="H286">
        <v>2726743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-50</v>
      </c>
      <c r="P286">
        <v>-50</v>
      </c>
      <c r="Q286">
        <v>-50</v>
      </c>
      <c r="R286">
        <v>-50</v>
      </c>
      <c r="S286">
        <v>-50</v>
      </c>
      <c r="T286">
        <v>-50</v>
      </c>
      <c r="U286">
        <v>-50</v>
      </c>
      <c r="V286">
        <v>-50</v>
      </c>
      <c r="W286">
        <v>-50</v>
      </c>
      <c r="X286">
        <v>-50</v>
      </c>
      <c r="Y286">
        <v>-50</v>
      </c>
      <c r="Z286">
        <v>-50</v>
      </c>
      <c r="AA286">
        <v>-50</v>
      </c>
      <c r="AB286">
        <v>-50</v>
      </c>
      <c r="AC286">
        <v>-50</v>
      </c>
      <c r="AD286">
        <v>-50</v>
      </c>
      <c r="AE286">
        <v>0</v>
      </c>
      <c r="AF286">
        <v>0</v>
      </c>
    </row>
    <row r="287" spans="1:32" x14ac:dyDescent="0.2">
      <c r="A287" s="400">
        <v>37054.561111111114</v>
      </c>
      <c r="B287" s="399">
        <v>37124</v>
      </c>
      <c r="C287" s="399">
        <v>37104</v>
      </c>
      <c r="D287" s="399">
        <v>37134</v>
      </c>
      <c r="E287" s="9" t="s">
        <v>440</v>
      </c>
      <c r="F287">
        <v>644302</v>
      </c>
      <c r="G287">
        <v>1</v>
      </c>
      <c r="H287">
        <v>3453431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15</v>
      </c>
      <c r="P287">
        <v>15</v>
      </c>
      <c r="Q287">
        <v>15</v>
      </c>
      <c r="R287">
        <v>15</v>
      </c>
      <c r="S287">
        <v>15</v>
      </c>
      <c r="T287">
        <v>15</v>
      </c>
      <c r="U287">
        <v>15</v>
      </c>
      <c r="V287">
        <v>15</v>
      </c>
      <c r="W287">
        <v>15</v>
      </c>
      <c r="X287">
        <v>15</v>
      </c>
      <c r="Y287">
        <v>15</v>
      </c>
      <c r="Z287">
        <v>15</v>
      </c>
      <c r="AA287">
        <v>15</v>
      </c>
      <c r="AB287">
        <v>15</v>
      </c>
      <c r="AC287">
        <v>15</v>
      </c>
      <c r="AD287">
        <v>15</v>
      </c>
      <c r="AE287">
        <v>0</v>
      </c>
      <c r="AF287">
        <v>0</v>
      </c>
    </row>
    <row r="288" spans="1:32" x14ac:dyDescent="0.2">
      <c r="A288" s="400">
        <v>36923.436111111114</v>
      </c>
      <c r="B288" s="399">
        <v>37124</v>
      </c>
      <c r="C288" s="399">
        <v>37073</v>
      </c>
      <c r="D288" s="399">
        <v>37164</v>
      </c>
      <c r="E288" s="9" t="s">
        <v>441</v>
      </c>
      <c r="F288">
        <v>509091</v>
      </c>
      <c r="G288">
        <v>1</v>
      </c>
      <c r="H288">
        <v>2610769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-20</v>
      </c>
      <c r="P288">
        <v>-20</v>
      </c>
      <c r="Q288">
        <v>-20</v>
      </c>
      <c r="R288">
        <v>-20</v>
      </c>
      <c r="S288">
        <v>-20</v>
      </c>
      <c r="T288">
        <v>-20</v>
      </c>
      <c r="U288">
        <v>-20</v>
      </c>
      <c r="V288">
        <v>-20</v>
      </c>
      <c r="W288">
        <v>-20</v>
      </c>
      <c r="X288">
        <v>-20</v>
      </c>
      <c r="Y288">
        <v>-20</v>
      </c>
      <c r="Z288">
        <v>-20</v>
      </c>
      <c r="AA288">
        <v>-20</v>
      </c>
      <c r="AB288">
        <v>-20</v>
      </c>
      <c r="AC288">
        <v>-20</v>
      </c>
      <c r="AD288">
        <v>-20</v>
      </c>
      <c r="AE288">
        <v>0</v>
      </c>
      <c r="AF288">
        <v>0</v>
      </c>
    </row>
    <row r="289" spans="1:32" x14ac:dyDescent="0.2">
      <c r="A289" s="400">
        <v>36930.414583333331</v>
      </c>
      <c r="B289" s="399">
        <v>37124</v>
      </c>
      <c r="C289" s="399">
        <v>37073</v>
      </c>
      <c r="D289" s="399">
        <v>37164</v>
      </c>
      <c r="E289" s="9" t="s">
        <v>441</v>
      </c>
      <c r="F289">
        <v>515378</v>
      </c>
      <c r="G289">
        <v>1</v>
      </c>
      <c r="H289">
        <v>2633455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-15</v>
      </c>
      <c r="P289">
        <v>-15</v>
      </c>
      <c r="Q289">
        <v>-15</v>
      </c>
      <c r="R289">
        <v>-15</v>
      </c>
      <c r="S289">
        <v>-15</v>
      </c>
      <c r="T289">
        <v>-15</v>
      </c>
      <c r="U289">
        <v>-15</v>
      </c>
      <c r="V289">
        <v>-15</v>
      </c>
      <c r="W289">
        <v>-15</v>
      </c>
      <c r="X289">
        <v>-15</v>
      </c>
      <c r="Y289">
        <v>-15</v>
      </c>
      <c r="Z289">
        <v>-15</v>
      </c>
      <c r="AA289">
        <v>-15</v>
      </c>
      <c r="AB289">
        <v>-15</v>
      </c>
      <c r="AC289">
        <v>-15</v>
      </c>
      <c r="AD289">
        <v>-15</v>
      </c>
      <c r="AE289">
        <v>0</v>
      </c>
      <c r="AF289">
        <v>0</v>
      </c>
    </row>
    <row r="290" spans="1:32" x14ac:dyDescent="0.2">
      <c r="A290" s="400">
        <v>36934.478472222225</v>
      </c>
      <c r="B290" s="399">
        <v>37124</v>
      </c>
      <c r="C290" s="399">
        <v>37073</v>
      </c>
      <c r="D290" s="399">
        <v>37164</v>
      </c>
      <c r="E290" s="9" t="s">
        <v>441</v>
      </c>
      <c r="F290">
        <v>517663</v>
      </c>
      <c r="G290">
        <v>1</v>
      </c>
      <c r="H290">
        <v>2658726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-5</v>
      </c>
      <c r="P290">
        <v>-5</v>
      </c>
      <c r="Q290">
        <v>-5</v>
      </c>
      <c r="R290">
        <v>-5</v>
      </c>
      <c r="S290">
        <v>-5</v>
      </c>
      <c r="T290">
        <v>-5</v>
      </c>
      <c r="U290">
        <v>-5</v>
      </c>
      <c r="V290">
        <v>-5</v>
      </c>
      <c r="W290">
        <v>-5</v>
      </c>
      <c r="X290">
        <v>-5</v>
      </c>
      <c r="Y290">
        <v>-5</v>
      </c>
      <c r="Z290">
        <v>-5</v>
      </c>
      <c r="AA290">
        <v>-5</v>
      </c>
      <c r="AB290">
        <v>-5</v>
      </c>
      <c r="AC290">
        <v>-5</v>
      </c>
      <c r="AD290">
        <v>-5</v>
      </c>
      <c r="AE290">
        <v>0</v>
      </c>
      <c r="AF290">
        <v>0</v>
      </c>
    </row>
    <row r="291" spans="1:32" x14ac:dyDescent="0.2">
      <c r="A291" s="400">
        <v>37082.430555555555</v>
      </c>
      <c r="B291" s="399">
        <v>37124</v>
      </c>
      <c r="C291" s="399">
        <v>37104</v>
      </c>
      <c r="D291" s="399">
        <v>37134</v>
      </c>
      <c r="E291" s="9" t="s">
        <v>417</v>
      </c>
      <c r="F291">
        <v>677405</v>
      </c>
      <c r="G291">
        <v>1</v>
      </c>
      <c r="H291">
        <v>3558584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-25</v>
      </c>
      <c r="P291">
        <v>-25</v>
      </c>
      <c r="Q291">
        <v>-25</v>
      </c>
      <c r="R291">
        <v>-25</v>
      </c>
      <c r="S291">
        <v>-25</v>
      </c>
      <c r="T291">
        <v>-25</v>
      </c>
      <c r="U291">
        <v>-25</v>
      </c>
      <c r="V291">
        <v>-25</v>
      </c>
      <c r="W291">
        <v>-25</v>
      </c>
      <c r="X291">
        <v>-25</v>
      </c>
      <c r="Y291">
        <v>-25</v>
      </c>
      <c r="Z291">
        <v>-25</v>
      </c>
      <c r="AA291">
        <v>-25</v>
      </c>
      <c r="AB291">
        <v>-25</v>
      </c>
      <c r="AC291">
        <v>-25</v>
      </c>
      <c r="AD291">
        <v>-25</v>
      </c>
      <c r="AE291">
        <v>0</v>
      </c>
      <c r="AF291">
        <v>0</v>
      </c>
    </row>
    <row r="292" spans="1:32" x14ac:dyDescent="0.2">
      <c r="A292" s="400">
        <v>37082.719444444447</v>
      </c>
      <c r="B292" s="399">
        <v>37124</v>
      </c>
      <c r="C292" s="399">
        <v>37104</v>
      </c>
      <c r="D292" s="399">
        <v>37134</v>
      </c>
      <c r="E292" t="s">
        <v>417</v>
      </c>
      <c r="F292">
        <v>677818</v>
      </c>
      <c r="G292">
        <v>1</v>
      </c>
      <c r="H292">
        <v>3560433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-25</v>
      </c>
      <c r="P292">
        <v>-25</v>
      </c>
      <c r="Q292">
        <v>-25</v>
      </c>
      <c r="R292">
        <v>-25</v>
      </c>
      <c r="S292">
        <v>-25</v>
      </c>
      <c r="T292">
        <v>-25</v>
      </c>
      <c r="U292">
        <v>-25</v>
      </c>
      <c r="V292">
        <v>-25</v>
      </c>
      <c r="W292">
        <v>-25</v>
      </c>
      <c r="X292">
        <v>-25</v>
      </c>
      <c r="Y292">
        <v>-25</v>
      </c>
      <c r="Z292">
        <v>-25</v>
      </c>
      <c r="AA292">
        <v>-25</v>
      </c>
      <c r="AB292">
        <v>-25</v>
      </c>
      <c r="AC292">
        <v>-25</v>
      </c>
      <c r="AD292">
        <v>-25</v>
      </c>
      <c r="AE292">
        <v>0</v>
      </c>
      <c r="AF292">
        <v>0</v>
      </c>
    </row>
    <row r="293" spans="1:32" x14ac:dyDescent="0.2">
      <c r="A293" s="400">
        <v>37083.614583333336</v>
      </c>
      <c r="B293" s="399">
        <v>37124</v>
      </c>
      <c r="C293" s="399">
        <v>37104</v>
      </c>
      <c r="D293" s="399">
        <v>37134</v>
      </c>
      <c r="E293" s="9" t="s">
        <v>417</v>
      </c>
      <c r="F293">
        <v>680002</v>
      </c>
      <c r="G293">
        <v>1</v>
      </c>
      <c r="H293">
        <v>3571454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-25</v>
      </c>
      <c r="P293">
        <v>-25</v>
      </c>
      <c r="Q293">
        <v>-25</v>
      </c>
      <c r="R293">
        <v>-25</v>
      </c>
      <c r="S293">
        <v>-25</v>
      </c>
      <c r="T293">
        <v>-25</v>
      </c>
      <c r="U293">
        <v>-25</v>
      </c>
      <c r="V293">
        <v>-25</v>
      </c>
      <c r="W293">
        <v>-25</v>
      </c>
      <c r="X293">
        <v>-25</v>
      </c>
      <c r="Y293">
        <v>-25</v>
      </c>
      <c r="Z293">
        <v>-25</v>
      </c>
      <c r="AA293">
        <v>-25</v>
      </c>
      <c r="AB293">
        <v>-25</v>
      </c>
      <c r="AC293">
        <v>-25</v>
      </c>
      <c r="AD293">
        <v>-25</v>
      </c>
      <c r="AE293">
        <v>0</v>
      </c>
      <c r="AF293">
        <v>0</v>
      </c>
    </row>
    <row r="294" spans="1:32" x14ac:dyDescent="0.2">
      <c r="A294" s="400">
        <v>37083.606944444444</v>
      </c>
      <c r="B294" s="399">
        <v>37124</v>
      </c>
      <c r="C294" s="399">
        <v>37104</v>
      </c>
      <c r="D294" s="399">
        <v>37134</v>
      </c>
      <c r="E294" s="9" t="s">
        <v>417</v>
      </c>
      <c r="F294">
        <v>680249</v>
      </c>
      <c r="G294">
        <v>1</v>
      </c>
      <c r="H294">
        <v>3572760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-25</v>
      </c>
      <c r="P294">
        <v>-25</v>
      </c>
      <c r="Q294">
        <v>-25</v>
      </c>
      <c r="R294">
        <v>-25</v>
      </c>
      <c r="S294">
        <v>-25</v>
      </c>
      <c r="T294">
        <v>-25</v>
      </c>
      <c r="U294">
        <v>-25</v>
      </c>
      <c r="V294">
        <v>-25</v>
      </c>
      <c r="W294">
        <v>-25</v>
      </c>
      <c r="X294">
        <v>-25</v>
      </c>
      <c r="Y294">
        <v>-25</v>
      </c>
      <c r="Z294">
        <v>-25</v>
      </c>
      <c r="AA294">
        <v>-25</v>
      </c>
      <c r="AB294">
        <v>-25</v>
      </c>
      <c r="AC294">
        <v>-25</v>
      </c>
      <c r="AD294">
        <v>-25</v>
      </c>
      <c r="AE294">
        <v>0</v>
      </c>
      <c r="AF294">
        <v>0</v>
      </c>
    </row>
    <row r="295" spans="1:32" x14ac:dyDescent="0.2">
      <c r="A295" s="400">
        <v>37083.623611111114</v>
      </c>
      <c r="B295" s="399">
        <v>37124</v>
      </c>
      <c r="C295" s="399">
        <v>37104</v>
      </c>
      <c r="D295" s="399">
        <v>37134</v>
      </c>
      <c r="E295" s="9" t="s">
        <v>417</v>
      </c>
      <c r="F295">
        <v>679914</v>
      </c>
      <c r="G295">
        <v>1</v>
      </c>
      <c r="H295">
        <v>3571288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-50</v>
      </c>
      <c r="AF295">
        <v>-50</v>
      </c>
    </row>
    <row r="296" spans="1:32" x14ac:dyDescent="0.2">
      <c r="A296" s="400">
        <v>36962.654166666667</v>
      </c>
      <c r="B296" s="399">
        <v>37124</v>
      </c>
      <c r="C296" s="399">
        <v>37073</v>
      </c>
      <c r="D296" s="399">
        <v>37164</v>
      </c>
      <c r="E296" s="9" t="s">
        <v>417</v>
      </c>
      <c r="F296">
        <v>377441</v>
      </c>
      <c r="G296">
        <v>1</v>
      </c>
      <c r="H296">
        <v>2159273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25</v>
      </c>
      <c r="P296">
        <v>25</v>
      </c>
      <c r="Q296">
        <v>25</v>
      </c>
      <c r="R296">
        <v>25</v>
      </c>
      <c r="S296">
        <v>25</v>
      </c>
      <c r="T296">
        <v>25</v>
      </c>
      <c r="U296">
        <v>25</v>
      </c>
      <c r="V296">
        <v>25</v>
      </c>
      <c r="W296">
        <v>25</v>
      </c>
      <c r="X296">
        <v>25</v>
      </c>
      <c r="Y296">
        <v>25</v>
      </c>
      <c r="Z296">
        <v>25</v>
      </c>
      <c r="AA296">
        <v>25</v>
      </c>
      <c r="AB296">
        <v>25</v>
      </c>
      <c r="AC296">
        <v>25</v>
      </c>
      <c r="AD296">
        <v>25</v>
      </c>
      <c r="AE296">
        <v>0</v>
      </c>
      <c r="AF296">
        <v>0</v>
      </c>
    </row>
    <row r="297" spans="1:32" x14ac:dyDescent="0.2">
      <c r="A297" s="400">
        <v>36962.654166666667</v>
      </c>
      <c r="B297" s="399">
        <v>37124</v>
      </c>
      <c r="C297" s="399">
        <v>37073</v>
      </c>
      <c r="D297" s="399">
        <v>37164</v>
      </c>
      <c r="E297" s="9" t="s">
        <v>417</v>
      </c>
      <c r="F297">
        <v>383064</v>
      </c>
      <c r="G297">
        <v>1</v>
      </c>
      <c r="H297">
        <v>2176925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25</v>
      </c>
      <c r="P297">
        <v>25</v>
      </c>
      <c r="Q297">
        <v>25</v>
      </c>
      <c r="R297">
        <v>25</v>
      </c>
      <c r="S297">
        <v>25</v>
      </c>
      <c r="T297">
        <v>25</v>
      </c>
      <c r="U297">
        <v>25</v>
      </c>
      <c r="V297">
        <v>25</v>
      </c>
      <c r="W297">
        <v>25</v>
      </c>
      <c r="X297">
        <v>25</v>
      </c>
      <c r="Y297">
        <v>25</v>
      </c>
      <c r="Z297">
        <v>25</v>
      </c>
      <c r="AA297">
        <v>25</v>
      </c>
      <c r="AB297">
        <v>25</v>
      </c>
      <c r="AC297">
        <v>25</v>
      </c>
      <c r="AD297">
        <v>25</v>
      </c>
      <c r="AE297">
        <v>0</v>
      </c>
      <c r="AF297">
        <v>0</v>
      </c>
    </row>
    <row r="298" spans="1:32" x14ac:dyDescent="0.2">
      <c r="A298" s="400">
        <v>36962.654166666667</v>
      </c>
      <c r="B298" s="399">
        <v>37124</v>
      </c>
      <c r="C298" s="399">
        <v>37073</v>
      </c>
      <c r="D298" s="399">
        <v>37164</v>
      </c>
      <c r="E298" s="9" t="s">
        <v>417</v>
      </c>
      <c r="F298">
        <v>409624</v>
      </c>
      <c r="G298">
        <v>1</v>
      </c>
      <c r="H298">
        <v>2267634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50</v>
      </c>
      <c r="P298">
        <v>50</v>
      </c>
      <c r="Q298">
        <v>50</v>
      </c>
      <c r="R298">
        <v>50</v>
      </c>
      <c r="S298">
        <v>50</v>
      </c>
      <c r="T298">
        <v>50</v>
      </c>
      <c r="U298">
        <v>50</v>
      </c>
      <c r="V298">
        <v>50</v>
      </c>
      <c r="W298">
        <v>50</v>
      </c>
      <c r="X298">
        <v>50</v>
      </c>
      <c r="Y298">
        <v>50</v>
      </c>
      <c r="Z298">
        <v>50</v>
      </c>
      <c r="AA298">
        <v>50</v>
      </c>
      <c r="AB298">
        <v>50</v>
      </c>
      <c r="AC298">
        <v>50</v>
      </c>
      <c r="AD298">
        <v>50</v>
      </c>
      <c r="AE298">
        <v>0</v>
      </c>
      <c r="AF298">
        <v>0</v>
      </c>
    </row>
    <row r="299" spans="1:32" x14ac:dyDescent="0.2">
      <c r="A299" s="400">
        <v>36962.654166666667</v>
      </c>
      <c r="B299" s="399">
        <v>37124</v>
      </c>
      <c r="C299" s="399">
        <v>37073</v>
      </c>
      <c r="D299" s="399">
        <v>37164</v>
      </c>
      <c r="E299" t="s">
        <v>417</v>
      </c>
      <c r="F299">
        <v>462066</v>
      </c>
      <c r="G299">
        <v>1</v>
      </c>
      <c r="H299">
        <v>2440959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25</v>
      </c>
      <c r="P299">
        <v>25</v>
      </c>
      <c r="Q299">
        <v>25</v>
      </c>
      <c r="R299">
        <v>25</v>
      </c>
      <c r="S299">
        <v>25</v>
      </c>
      <c r="T299">
        <v>25</v>
      </c>
      <c r="U299">
        <v>25</v>
      </c>
      <c r="V299">
        <v>25</v>
      </c>
      <c r="W299">
        <v>25</v>
      </c>
      <c r="X299">
        <v>25</v>
      </c>
      <c r="Y299">
        <v>25</v>
      </c>
      <c r="Z299">
        <v>25</v>
      </c>
      <c r="AA299">
        <v>25</v>
      </c>
      <c r="AB299">
        <v>25</v>
      </c>
      <c r="AC299">
        <v>25</v>
      </c>
      <c r="AD299">
        <v>25</v>
      </c>
      <c r="AE299">
        <v>0</v>
      </c>
      <c r="AF299">
        <v>0</v>
      </c>
    </row>
    <row r="300" spans="1:32" x14ac:dyDescent="0.2">
      <c r="A300" s="400">
        <v>36999.65902777778</v>
      </c>
      <c r="B300" s="399">
        <v>37124</v>
      </c>
      <c r="C300" s="399">
        <v>37073</v>
      </c>
      <c r="D300" s="399">
        <v>37164</v>
      </c>
      <c r="E300" t="s">
        <v>417</v>
      </c>
      <c r="F300">
        <v>462109</v>
      </c>
      <c r="G300">
        <v>1</v>
      </c>
      <c r="H300">
        <v>2441186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-50</v>
      </c>
      <c r="P300">
        <v>-50</v>
      </c>
      <c r="Q300">
        <v>-50</v>
      </c>
      <c r="R300">
        <v>-50</v>
      </c>
      <c r="S300">
        <v>-50</v>
      </c>
      <c r="T300">
        <v>-50</v>
      </c>
      <c r="U300">
        <v>-50</v>
      </c>
      <c r="V300">
        <v>-50</v>
      </c>
      <c r="W300">
        <v>-50</v>
      </c>
      <c r="X300">
        <v>-50</v>
      </c>
      <c r="Y300">
        <v>-50</v>
      </c>
      <c r="Z300">
        <v>-50</v>
      </c>
      <c r="AA300">
        <v>-50</v>
      </c>
      <c r="AB300">
        <v>-50</v>
      </c>
      <c r="AC300">
        <v>-50</v>
      </c>
      <c r="AD300">
        <v>-50</v>
      </c>
      <c r="AE300">
        <v>0</v>
      </c>
      <c r="AF300">
        <v>0</v>
      </c>
    </row>
    <row r="301" spans="1:32" x14ac:dyDescent="0.2">
      <c r="A301" s="400">
        <v>36999.659722222219</v>
      </c>
      <c r="B301" s="399">
        <v>37124</v>
      </c>
      <c r="C301" s="399">
        <v>37073</v>
      </c>
      <c r="D301" s="399">
        <v>37164</v>
      </c>
      <c r="E301" t="s">
        <v>417</v>
      </c>
      <c r="F301">
        <v>471889</v>
      </c>
      <c r="G301">
        <v>1</v>
      </c>
      <c r="H301">
        <v>2472262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150</v>
      </c>
      <c r="P301">
        <v>150</v>
      </c>
      <c r="Q301">
        <v>150</v>
      </c>
      <c r="R301">
        <v>150</v>
      </c>
      <c r="S301">
        <v>150</v>
      </c>
      <c r="T301">
        <v>150</v>
      </c>
      <c r="U301">
        <v>150</v>
      </c>
      <c r="V301">
        <v>150</v>
      </c>
      <c r="W301">
        <v>150</v>
      </c>
      <c r="X301">
        <v>150</v>
      </c>
      <c r="Y301">
        <v>150</v>
      </c>
      <c r="Z301">
        <v>150</v>
      </c>
      <c r="AA301">
        <v>150</v>
      </c>
      <c r="AB301">
        <v>150</v>
      </c>
      <c r="AC301">
        <v>150</v>
      </c>
      <c r="AD301">
        <v>150</v>
      </c>
      <c r="AE301">
        <v>0</v>
      </c>
      <c r="AF301">
        <v>0</v>
      </c>
    </row>
    <row r="302" spans="1:32" x14ac:dyDescent="0.2">
      <c r="A302" s="400">
        <v>36962.654166666667</v>
      </c>
      <c r="B302" s="399">
        <v>37124</v>
      </c>
      <c r="C302" s="399">
        <v>37073</v>
      </c>
      <c r="D302" s="399">
        <v>37164</v>
      </c>
      <c r="E302" t="s">
        <v>417</v>
      </c>
      <c r="F302">
        <v>514176</v>
      </c>
      <c r="G302">
        <v>1</v>
      </c>
      <c r="H302">
        <v>2630101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-25</v>
      </c>
      <c r="P302">
        <v>-25</v>
      </c>
      <c r="Q302">
        <v>-25</v>
      </c>
      <c r="R302">
        <v>-25</v>
      </c>
      <c r="S302">
        <v>-25</v>
      </c>
      <c r="T302">
        <v>-25</v>
      </c>
      <c r="U302">
        <v>-25</v>
      </c>
      <c r="V302">
        <v>-25</v>
      </c>
      <c r="W302">
        <v>-25</v>
      </c>
      <c r="X302">
        <v>-25</v>
      </c>
      <c r="Y302">
        <v>-25</v>
      </c>
      <c r="Z302">
        <v>-25</v>
      </c>
      <c r="AA302">
        <v>-25</v>
      </c>
      <c r="AB302">
        <v>-25</v>
      </c>
      <c r="AC302">
        <v>-25</v>
      </c>
      <c r="AD302">
        <v>-25</v>
      </c>
      <c r="AE302">
        <v>0</v>
      </c>
      <c r="AF302">
        <v>0</v>
      </c>
    </row>
    <row r="303" spans="1:32" x14ac:dyDescent="0.2">
      <c r="A303" s="400">
        <v>37083.623611111114</v>
      </c>
      <c r="B303" s="399">
        <v>37124</v>
      </c>
      <c r="C303" s="399">
        <v>37104</v>
      </c>
      <c r="D303" s="399">
        <v>37134</v>
      </c>
      <c r="E303" t="s">
        <v>417</v>
      </c>
      <c r="F303">
        <v>679914</v>
      </c>
      <c r="G303">
        <v>1</v>
      </c>
      <c r="H303">
        <v>3571287</v>
      </c>
      <c r="I303">
        <v>-50</v>
      </c>
      <c r="J303">
        <v>-50</v>
      </c>
      <c r="K303">
        <v>-50</v>
      </c>
      <c r="L303">
        <v>-50</v>
      </c>
      <c r="M303">
        <v>-50</v>
      </c>
      <c r="N303">
        <v>-50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 s="400">
        <v>36962.654166666667</v>
      </c>
      <c r="B304" s="399">
        <v>37124</v>
      </c>
      <c r="C304" s="399">
        <v>37073</v>
      </c>
      <c r="D304" s="399">
        <v>37164</v>
      </c>
      <c r="E304" t="s">
        <v>417</v>
      </c>
      <c r="F304">
        <v>336830</v>
      </c>
      <c r="G304">
        <v>1</v>
      </c>
      <c r="H304">
        <v>2002841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25</v>
      </c>
      <c r="P304">
        <v>25</v>
      </c>
      <c r="Q304">
        <v>25</v>
      </c>
      <c r="R304">
        <v>25</v>
      </c>
      <c r="S304">
        <v>25</v>
      </c>
      <c r="T304">
        <v>25</v>
      </c>
      <c r="U304">
        <v>25</v>
      </c>
      <c r="V304">
        <v>25</v>
      </c>
      <c r="W304">
        <v>25</v>
      </c>
      <c r="X304">
        <v>25</v>
      </c>
      <c r="Y304">
        <v>25</v>
      </c>
      <c r="Z304">
        <v>25</v>
      </c>
      <c r="AA304">
        <v>25</v>
      </c>
      <c r="AB304">
        <v>25</v>
      </c>
      <c r="AC304">
        <v>25</v>
      </c>
      <c r="AD304">
        <v>25</v>
      </c>
      <c r="AE304">
        <v>0</v>
      </c>
      <c r="AF304">
        <v>0</v>
      </c>
    </row>
    <row r="305" spans="1:32" x14ac:dyDescent="0.2">
      <c r="A305" s="400">
        <v>36962.654166666667</v>
      </c>
      <c r="B305" s="399">
        <v>37124</v>
      </c>
      <c r="C305" s="399">
        <v>37073</v>
      </c>
      <c r="D305" s="399">
        <v>37164</v>
      </c>
      <c r="E305" t="s">
        <v>417</v>
      </c>
      <c r="F305">
        <v>451975</v>
      </c>
      <c r="G305">
        <v>1</v>
      </c>
      <c r="H305">
        <v>2403352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-25</v>
      </c>
      <c r="P305">
        <v>-25</v>
      </c>
      <c r="Q305">
        <v>-25</v>
      </c>
      <c r="R305">
        <v>-25</v>
      </c>
      <c r="S305">
        <v>-25</v>
      </c>
      <c r="T305">
        <v>-25</v>
      </c>
      <c r="U305">
        <v>-25</v>
      </c>
      <c r="V305">
        <v>-25</v>
      </c>
      <c r="W305">
        <v>-25</v>
      </c>
      <c r="X305">
        <v>-25</v>
      </c>
      <c r="Y305">
        <v>-25</v>
      </c>
      <c r="Z305">
        <v>-25</v>
      </c>
      <c r="AA305">
        <v>-25</v>
      </c>
      <c r="AB305">
        <v>-25</v>
      </c>
      <c r="AC305">
        <v>-25</v>
      </c>
      <c r="AD305">
        <v>-25</v>
      </c>
      <c r="AE305">
        <v>0</v>
      </c>
      <c r="AF305">
        <v>0</v>
      </c>
    </row>
    <row r="306" spans="1:32" x14ac:dyDescent="0.2">
      <c r="A306" s="400">
        <v>36962.654166666667</v>
      </c>
      <c r="B306" s="399">
        <v>37124</v>
      </c>
      <c r="C306" s="399">
        <v>37073</v>
      </c>
      <c r="D306" s="399">
        <v>37164</v>
      </c>
      <c r="E306" t="s">
        <v>417</v>
      </c>
      <c r="F306">
        <v>451981</v>
      </c>
      <c r="G306">
        <v>1</v>
      </c>
      <c r="H306">
        <v>2403370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-25</v>
      </c>
      <c r="P306">
        <v>-25</v>
      </c>
      <c r="Q306">
        <v>-25</v>
      </c>
      <c r="R306">
        <v>-25</v>
      </c>
      <c r="S306">
        <v>-25</v>
      </c>
      <c r="T306">
        <v>-25</v>
      </c>
      <c r="U306">
        <v>-25</v>
      </c>
      <c r="V306">
        <v>-25</v>
      </c>
      <c r="W306">
        <v>-25</v>
      </c>
      <c r="X306">
        <v>-25</v>
      </c>
      <c r="Y306">
        <v>-25</v>
      </c>
      <c r="Z306">
        <v>-25</v>
      </c>
      <c r="AA306">
        <v>-25</v>
      </c>
      <c r="AB306">
        <v>-25</v>
      </c>
      <c r="AC306">
        <v>-25</v>
      </c>
      <c r="AD306">
        <v>-25</v>
      </c>
      <c r="AE306">
        <v>0</v>
      </c>
      <c r="AF306">
        <v>0</v>
      </c>
    </row>
    <row r="307" spans="1:32" x14ac:dyDescent="0.2">
      <c r="A307" s="400">
        <v>36999.65902777778</v>
      </c>
      <c r="B307" s="399">
        <v>37124</v>
      </c>
      <c r="C307" s="399">
        <v>37073</v>
      </c>
      <c r="D307" s="399">
        <v>37164</v>
      </c>
      <c r="E307" t="s">
        <v>417</v>
      </c>
      <c r="F307">
        <v>453294</v>
      </c>
      <c r="G307">
        <v>1</v>
      </c>
      <c r="H307">
        <v>2406487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-100</v>
      </c>
      <c r="P307">
        <v>-100</v>
      </c>
      <c r="Q307">
        <v>-100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-100</v>
      </c>
      <c r="X307">
        <v>-100</v>
      </c>
      <c r="Y307">
        <v>-100</v>
      </c>
      <c r="Z307">
        <v>-100</v>
      </c>
      <c r="AA307">
        <v>-100</v>
      </c>
      <c r="AB307">
        <v>-100</v>
      </c>
      <c r="AC307">
        <v>-100</v>
      </c>
      <c r="AD307">
        <v>-100</v>
      </c>
      <c r="AE307">
        <v>0</v>
      </c>
      <c r="AF307">
        <v>0</v>
      </c>
    </row>
    <row r="308" spans="1:32" x14ac:dyDescent="0.2">
      <c r="A308" s="400">
        <v>36962.654166666667</v>
      </c>
      <c r="B308" s="399">
        <v>37124</v>
      </c>
      <c r="C308" s="399">
        <v>37073</v>
      </c>
      <c r="D308" s="399">
        <v>37164</v>
      </c>
      <c r="E308" t="s">
        <v>417</v>
      </c>
      <c r="F308">
        <v>469538</v>
      </c>
      <c r="G308">
        <v>1</v>
      </c>
      <c r="H308">
        <v>2463917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-25</v>
      </c>
      <c r="P308">
        <v>-25</v>
      </c>
      <c r="Q308">
        <v>-25</v>
      </c>
      <c r="R308">
        <v>-25</v>
      </c>
      <c r="S308">
        <v>-25</v>
      </c>
      <c r="T308">
        <v>-25</v>
      </c>
      <c r="U308">
        <v>-25</v>
      </c>
      <c r="V308">
        <v>-25</v>
      </c>
      <c r="W308">
        <v>-25</v>
      </c>
      <c r="X308">
        <v>-25</v>
      </c>
      <c r="Y308">
        <v>-25</v>
      </c>
      <c r="Z308">
        <v>-25</v>
      </c>
      <c r="AA308">
        <v>-25</v>
      </c>
      <c r="AB308">
        <v>-25</v>
      </c>
      <c r="AC308">
        <v>-25</v>
      </c>
      <c r="AD308">
        <v>-25</v>
      </c>
      <c r="AE308">
        <v>0</v>
      </c>
      <c r="AF308">
        <v>0</v>
      </c>
    </row>
    <row r="309" spans="1:32" x14ac:dyDescent="0.2">
      <c r="A309" s="400">
        <v>36962.654166666667</v>
      </c>
      <c r="B309" s="399">
        <v>37124</v>
      </c>
      <c r="C309" s="399">
        <v>37073</v>
      </c>
      <c r="D309" s="399">
        <v>37164</v>
      </c>
      <c r="E309" s="9" t="s">
        <v>417</v>
      </c>
      <c r="F309">
        <v>470860</v>
      </c>
      <c r="G309">
        <v>1</v>
      </c>
      <c r="H309">
        <v>2468953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-25</v>
      </c>
      <c r="P309">
        <v>-25</v>
      </c>
      <c r="Q309">
        <v>-25</v>
      </c>
      <c r="R309">
        <v>-25</v>
      </c>
      <c r="S309">
        <v>-25</v>
      </c>
      <c r="T309">
        <v>-25</v>
      </c>
      <c r="U309">
        <v>-25</v>
      </c>
      <c r="V309">
        <v>-25</v>
      </c>
      <c r="W309">
        <v>-25</v>
      </c>
      <c r="X309">
        <v>-25</v>
      </c>
      <c r="Y309">
        <v>-25</v>
      </c>
      <c r="Z309">
        <v>-25</v>
      </c>
      <c r="AA309">
        <v>-25</v>
      </c>
      <c r="AB309">
        <v>-25</v>
      </c>
      <c r="AC309">
        <v>-25</v>
      </c>
      <c r="AD309">
        <v>-25</v>
      </c>
      <c r="AE309">
        <v>0</v>
      </c>
      <c r="AF309">
        <v>0</v>
      </c>
    </row>
    <row r="310" spans="1:32" x14ac:dyDescent="0.2">
      <c r="A310" s="400">
        <v>36962.654166666667</v>
      </c>
      <c r="B310" s="399">
        <v>37124</v>
      </c>
      <c r="C310" s="399">
        <v>37073</v>
      </c>
      <c r="D310" s="399">
        <v>37164</v>
      </c>
      <c r="E310" s="9" t="s">
        <v>417</v>
      </c>
      <c r="F310">
        <v>470874</v>
      </c>
      <c r="G310">
        <v>1</v>
      </c>
      <c r="H310">
        <v>2468987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-100</v>
      </c>
      <c r="P310">
        <v>-100</v>
      </c>
      <c r="Q310">
        <v>-100</v>
      </c>
      <c r="R310">
        <v>-100</v>
      </c>
      <c r="S310">
        <v>-100</v>
      </c>
      <c r="T310">
        <v>-100</v>
      </c>
      <c r="U310">
        <v>-100</v>
      </c>
      <c r="V310">
        <v>-100</v>
      </c>
      <c r="W310">
        <v>-100</v>
      </c>
      <c r="X310">
        <v>-100</v>
      </c>
      <c r="Y310">
        <v>-100</v>
      </c>
      <c r="Z310">
        <v>-100</v>
      </c>
      <c r="AA310">
        <v>-100</v>
      </c>
      <c r="AB310">
        <v>-100</v>
      </c>
      <c r="AC310">
        <v>-100</v>
      </c>
      <c r="AD310">
        <v>-100</v>
      </c>
      <c r="AE310">
        <v>0</v>
      </c>
      <c r="AF310">
        <v>0</v>
      </c>
    </row>
    <row r="311" spans="1:32" x14ac:dyDescent="0.2">
      <c r="A311" s="400">
        <v>37006.413888888892</v>
      </c>
      <c r="B311" s="399">
        <v>37124</v>
      </c>
      <c r="C311" s="399">
        <v>37073</v>
      </c>
      <c r="D311" s="399">
        <v>37164</v>
      </c>
      <c r="E311" s="9" t="s">
        <v>391</v>
      </c>
      <c r="F311">
        <v>592101</v>
      </c>
      <c r="G311">
        <v>1</v>
      </c>
      <c r="H311">
        <v>3125835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25</v>
      </c>
      <c r="P311">
        <v>25</v>
      </c>
      <c r="Q311">
        <v>25</v>
      </c>
      <c r="R311">
        <v>25</v>
      </c>
      <c r="S311">
        <v>25</v>
      </c>
      <c r="T311">
        <v>25</v>
      </c>
      <c r="U311">
        <v>25</v>
      </c>
      <c r="V311">
        <v>25</v>
      </c>
      <c r="W311">
        <v>25</v>
      </c>
      <c r="X311">
        <v>25</v>
      </c>
      <c r="Y311">
        <v>25</v>
      </c>
      <c r="Z311">
        <v>25</v>
      </c>
      <c r="AA311">
        <v>25</v>
      </c>
      <c r="AB311">
        <v>25</v>
      </c>
      <c r="AC311">
        <v>25</v>
      </c>
      <c r="AD311">
        <v>25</v>
      </c>
      <c r="AE311">
        <v>0</v>
      </c>
      <c r="AF311">
        <v>0</v>
      </c>
    </row>
    <row r="312" spans="1:32" x14ac:dyDescent="0.2">
      <c r="A312" s="400">
        <v>37096.398611111108</v>
      </c>
      <c r="B312" s="399">
        <v>37124</v>
      </c>
      <c r="C312" s="399">
        <v>37104</v>
      </c>
      <c r="D312" s="399">
        <v>37134</v>
      </c>
      <c r="E312" s="9" t="s">
        <v>391</v>
      </c>
      <c r="F312">
        <v>698396</v>
      </c>
      <c r="G312">
        <v>1</v>
      </c>
      <c r="H312">
        <v>3625837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25</v>
      </c>
      <c r="P312">
        <v>25</v>
      </c>
      <c r="Q312">
        <v>25</v>
      </c>
      <c r="R312">
        <v>25</v>
      </c>
      <c r="S312">
        <v>25</v>
      </c>
      <c r="T312">
        <v>25</v>
      </c>
      <c r="U312">
        <v>25</v>
      </c>
      <c r="V312">
        <v>25</v>
      </c>
      <c r="W312">
        <v>25</v>
      </c>
      <c r="X312">
        <v>25</v>
      </c>
      <c r="Y312">
        <v>25</v>
      </c>
      <c r="Z312">
        <v>25</v>
      </c>
      <c r="AA312">
        <v>25</v>
      </c>
      <c r="AB312">
        <v>25</v>
      </c>
      <c r="AC312">
        <v>25</v>
      </c>
      <c r="AD312">
        <v>25</v>
      </c>
      <c r="AE312">
        <v>0</v>
      </c>
      <c r="AF312">
        <v>0</v>
      </c>
    </row>
    <row r="313" spans="1:32" x14ac:dyDescent="0.2">
      <c r="A313" s="400">
        <v>37103.393750000003</v>
      </c>
      <c r="B313" s="399">
        <v>37124</v>
      </c>
      <c r="C313" s="399">
        <v>37104</v>
      </c>
      <c r="D313" s="399">
        <v>37134</v>
      </c>
      <c r="E313" s="9" t="s">
        <v>391</v>
      </c>
      <c r="F313">
        <v>709324</v>
      </c>
      <c r="G313">
        <v>1</v>
      </c>
      <c r="H313">
        <v>3706565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25</v>
      </c>
      <c r="P313">
        <v>25</v>
      </c>
      <c r="Q313">
        <v>25</v>
      </c>
      <c r="R313">
        <v>25</v>
      </c>
      <c r="S313">
        <v>25</v>
      </c>
      <c r="T313">
        <v>25</v>
      </c>
      <c r="U313">
        <v>25</v>
      </c>
      <c r="V313">
        <v>25</v>
      </c>
      <c r="W313">
        <v>25</v>
      </c>
      <c r="X313">
        <v>25</v>
      </c>
      <c r="Y313">
        <v>25</v>
      </c>
      <c r="Z313">
        <v>25</v>
      </c>
      <c r="AA313">
        <v>25</v>
      </c>
      <c r="AB313">
        <v>25</v>
      </c>
      <c r="AC313">
        <v>25</v>
      </c>
      <c r="AD313">
        <v>25</v>
      </c>
      <c r="AE313">
        <v>0</v>
      </c>
      <c r="AF313">
        <v>0</v>
      </c>
    </row>
    <row r="314" spans="1:32" x14ac:dyDescent="0.2">
      <c r="A314" s="400">
        <v>36845.634722222225</v>
      </c>
      <c r="B314" s="399">
        <v>37124</v>
      </c>
      <c r="C314" s="399">
        <v>37073</v>
      </c>
      <c r="D314" s="399">
        <v>37164</v>
      </c>
      <c r="E314" s="9" t="s">
        <v>391</v>
      </c>
      <c r="F314">
        <v>397834</v>
      </c>
      <c r="G314">
        <v>1</v>
      </c>
      <c r="H314">
        <v>2221778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-25</v>
      </c>
      <c r="P314">
        <v>-25</v>
      </c>
      <c r="Q314">
        <v>-25</v>
      </c>
      <c r="R314">
        <v>-25</v>
      </c>
      <c r="S314">
        <v>-25</v>
      </c>
      <c r="T314">
        <v>-25</v>
      </c>
      <c r="U314">
        <v>-25</v>
      </c>
      <c r="V314">
        <v>-25</v>
      </c>
      <c r="W314">
        <v>-25</v>
      </c>
      <c r="X314">
        <v>-25</v>
      </c>
      <c r="Y314">
        <v>-25</v>
      </c>
      <c r="Z314">
        <v>-25</v>
      </c>
      <c r="AA314">
        <v>-25</v>
      </c>
      <c r="AB314">
        <v>-25</v>
      </c>
      <c r="AC314">
        <v>-25</v>
      </c>
      <c r="AD314">
        <v>-25</v>
      </c>
      <c r="AE314">
        <v>0</v>
      </c>
      <c r="AF314">
        <v>0</v>
      </c>
    </row>
    <row r="315" spans="1:32" x14ac:dyDescent="0.2">
      <c r="A315" s="400">
        <v>36860.470138888886</v>
      </c>
      <c r="B315" s="399">
        <v>37124</v>
      </c>
      <c r="C315" s="399">
        <v>37073</v>
      </c>
      <c r="D315" s="399">
        <v>37164</v>
      </c>
      <c r="E315" s="9" t="s">
        <v>391</v>
      </c>
      <c r="F315">
        <v>469542</v>
      </c>
      <c r="G315">
        <v>1</v>
      </c>
      <c r="H315">
        <v>2463922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-25</v>
      </c>
      <c r="P315">
        <v>-25</v>
      </c>
      <c r="Q315">
        <v>-25</v>
      </c>
      <c r="R315">
        <v>-25</v>
      </c>
      <c r="S315">
        <v>-25</v>
      </c>
      <c r="T315">
        <v>-25</v>
      </c>
      <c r="U315">
        <v>-25</v>
      </c>
      <c r="V315">
        <v>-25</v>
      </c>
      <c r="W315">
        <v>-25</v>
      </c>
      <c r="X315">
        <v>-25</v>
      </c>
      <c r="Y315">
        <v>-25</v>
      </c>
      <c r="Z315">
        <v>-25</v>
      </c>
      <c r="AA315">
        <v>-25</v>
      </c>
      <c r="AB315">
        <v>-25</v>
      </c>
      <c r="AC315">
        <v>-25</v>
      </c>
      <c r="AD315">
        <v>-25</v>
      </c>
      <c r="AE315">
        <v>0</v>
      </c>
      <c r="AF315">
        <v>0</v>
      </c>
    </row>
    <row r="316" spans="1:32" x14ac:dyDescent="0.2">
      <c r="A316" s="400">
        <v>36965.734027777777</v>
      </c>
      <c r="B316" s="399">
        <v>37124</v>
      </c>
      <c r="C316" s="399">
        <v>37073</v>
      </c>
      <c r="D316" s="399">
        <v>37164</v>
      </c>
      <c r="E316" t="s">
        <v>391</v>
      </c>
      <c r="F316">
        <v>550368</v>
      </c>
      <c r="G316">
        <v>1</v>
      </c>
      <c r="H316">
        <v>2888980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25</v>
      </c>
      <c r="P316">
        <v>25</v>
      </c>
      <c r="Q316">
        <v>25</v>
      </c>
      <c r="R316">
        <v>25</v>
      </c>
      <c r="S316">
        <v>25</v>
      </c>
      <c r="T316">
        <v>25</v>
      </c>
      <c r="U316">
        <v>25</v>
      </c>
      <c r="V316">
        <v>25</v>
      </c>
      <c r="W316">
        <v>25</v>
      </c>
      <c r="X316">
        <v>25</v>
      </c>
      <c r="Y316">
        <v>25</v>
      </c>
      <c r="Z316">
        <v>25</v>
      </c>
      <c r="AA316">
        <v>25</v>
      </c>
      <c r="AB316">
        <v>25</v>
      </c>
      <c r="AC316">
        <v>25</v>
      </c>
      <c r="AD316">
        <v>25</v>
      </c>
      <c r="AE316">
        <v>0</v>
      </c>
      <c r="AF316">
        <v>0</v>
      </c>
    </row>
    <row r="317" spans="1:32" x14ac:dyDescent="0.2">
      <c r="A317" s="400">
        <v>36969.4375</v>
      </c>
      <c r="B317" s="399">
        <v>37124</v>
      </c>
      <c r="C317" s="399">
        <v>37073</v>
      </c>
      <c r="D317" s="399">
        <v>37164</v>
      </c>
      <c r="E317" s="9" t="s">
        <v>391</v>
      </c>
      <c r="F317">
        <v>553775</v>
      </c>
      <c r="G317">
        <v>1</v>
      </c>
      <c r="H317">
        <v>2897902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-25</v>
      </c>
      <c r="P317">
        <v>-25</v>
      </c>
      <c r="Q317">
        <v>-25</v>
      </c>
      <c r="R317">
        <v>-25</v>
      </c>
      <c r="S317">
        <v>-25</v>
      </c>
      <c r="T317">
        <v>-25</v>
      </c>
      <c r="U317">
        <v>-25</v>
      </c>
      <c r="V317">
        <v>-25</v>
      </c>
      <c r="W317">
        <v>-25</v>
      </c>
      <c r="X317">
        <v>-25</v>
      </c>
      <c r="Y317">
        <v>-25</v>
      </c>
      <c r="Z317">
        <v>-25</v>
      </c>
      <c r="AA317">
        <v>-25</v>
      </c>
      <c r="AB317">
        <v>-25</v>
      </c>
      <c r="AC317">
        <v>-25</v>
      </c>
      <c r="AD317">
        <v>-25</v>
      </c>
      <c r="AE317">
        <v>0</v>
      </c>
      <c r="AF317">
        <v>0</v>
      </c>
    </row>
    <row r="318" spans="1:32" x14ac:dyDescent="0.2">
      <c r="A318" s="400">
        <v>37041.699305555558</v>
      </c>
      <c r="B318" s="399">
        <v>37124</v>
      </c>
      <c r="C318" s="399">
        <v>37104</v>
      </c>
      <c r="D318" s="399">
        <v>37134</v>
      </c>
      <c r="E318" s="9" t="s">
        <v>391</v>
      </c>
      <c r="F318">
        <v>625205</v>
      </c>
      <c r="G318">
        <v>1</v>
      </c>
      <c r="H318">
        <v>3398482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-25</v>
      </c>
      <c r="P318">
        <v>-25</v>
      </c>
      <c r="Q318">
        <v>-25</v>
      </c>
      <c r="R318">
        <v>-25</v>
      </c>
      <c r="S318">
        <v>-25</v>
      </c>
      <c r="T318">
        <v>-25</v>
      </c>
      <c r="U318">
        <v>-25</v>
      </c>
      <c r="V318">
        <v>-25</v>
      </c>
      <c r="W318">
        <v>-25</v>
      </c>
      <c r="X318">
        <v>-25</v>
      </c>
      <c r="Y318">
        <v>-25</v>
      </c>
      <c r="Z318">
        <v>-25</v>
      </c>
      <c r="AA318">
        <v>-25</v>
      </c>
      <c r="AB318">
        <v>-25</v>
      </c>
      <c r="AC318">
        <v>-25</v>
      </c>
      <c r="AD318">
        <v>-25</v>
      </c>
      <c r="AE318">
        <v>0</v>
      </c>
      <c r="AF318">
        <v>0</v>
      </c>
    </row>
    <row r="319" spans="1:32" x14ac:dyDescent="0.2">
      <c r="A319" s="400">
        <v>37043.351388888892</v>
      </c>
      <c r="B319" s="399">
        <v>37124</v>
      </c>
      <c r="C319" s="399">
        <v>37104</v>
      </c>
      <c r="D319" s="399">
        <v>37134</v>
      </c>
      <c r="E319" s="9" t="s">
        <v>391</v>
      </c>
      <c r="F319">
        <v>629340</v>
      </c>
      <c r="G319">
        <v>1</v>
      </c>
      <c r="H319">
        <v>3418777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-25</v>
      </c>
      <c r="P319">
        <v>-25</v>
      </c>
      <c r="Q319">
        <v>-25</v>
      </c>
      <c r="R319">
        <v>-25</v>
      </c>
      <c r="S319">
        <v>-25</v>
      </c>
      <c r="T319">
        <v>-25</v>
      </c>
      <c r="U319">
        <v>-25</v>
      </c>
      <c r="V319">
        <v>-25</v>
      </c>
      <c r="W319">
        <v>-25</v>
      </c>
      <c r="X319">
        <v>-25</v>
      </c>
      <c r="Y319">
        <v>-25</v>
      </c>
      <c r="Z319">
        <v>-25</v>
      </c>
      <c r="AA319">
        <v>-25</v>
      </c>
      <c r="AB319">
        <v>-25</v>
      </c>
      <c r="AC319">
        <v>-25</v>
      </c>
      <c r="AD319">
        <v>-25</v>
      </c>
      <c r="AE319">
        <v>0</v>
      </c>
      <c r="AF319">
        <v>0</v>
      </c>
    </row>
    <row r="320" spans="1:32" x14ac:dyDescent="0.2">
      <c r="A320" s="400">
        <v>37043.479861111111</v>
      </c>
      <c r="B320" s="399">
        <v>37124</v>
      </c>
      <c r="C320" s="399">
        <v>37104</v>
      </c>
      <c r="D320" s="399">
        <v>37134</v>
      </c>
      <c r="E320" s="9" t="s">
        <v>391</v>
      </c>
      <c r="F320">
        <v>629727</v>
      </c>
      <c r="G320">
        <v>1</v>
      </c>
      <c r="H320">
        <v>3419470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-25</v>
      </c>
      <c r="P320">
        <v>-25</v>
      </c>
      <c r="Q320">
        <v>-25</v>
      </c>
      <c r="R320">
        <v>-25</v>
      </c>
      <c r="S320">
        <v>-25</v>
      </c>
      <c r="T320">
        <v>-25</v>
      </c>
      <c r="U320">
        <v>-25</v>
      </c>
      <c r="V320">
        <v>-25</v>
      </c>
      <c r="W320">
        <v>-25</v>
      </c>
      <c r="X320">
        <v>-25</v>
      </c>
      <c r="Y320">
        <v>-25</v>
      </c>
      <c r="Z320">
        <v>-25</v>
      </c>
      <c r="AA320">
        <v>-25</v>
      </c>
      <c r="AB320">
        <v>-25</v>
      </c>
      <c r="AC320">
        <v>-25</v>
      </c>
      <c r="AD320">
        <v>-25</v>
      </c>
      <c r="AE320">
        <v>0</v>
      </c>
      <c r="AF320">
        <v>0</v>
      </c>
    </row>
    <row r="321" spans="1:32" x14ac:dyDescent="0.2">
      <c r="A321" s="400">
        <v>37070.393055555556</v>
      </c>
      <c r="B321" s="399">
        <v>37124</v>
      </c>
      <c r="C321" s="399">
        <v>37104</v>
      </c>
      <c r="D321" s="399">
        <v>37134</v>
      </c>
      <c r="E321" s="9" t="s">
        <v>391</v>
      </c>
      <c r="F321">
        <v>667215</v>
      </c>
      <c r="G321">
        <v>1</v>
      </c>
      <c r="H321">
        <v>3523523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-25</v>
      </c>
      <c r="P321">
        <v>-25</v>
      </c>
      <c r="Q321">
        <v>-25</v>
      </c>
      <c r="R321">
        <v>-25</v>
      </c>
      <c r="S321">
        <v>-25</v>
      </c>
      <c r="T321">
        <v>-25</v>
      </c>
      <c r="U321">
        <v>-25</v>
      </c>
      <c r="V321">
        <v>-25</v>
      </c>
      <c r="W321">
        <v>-25</v>
      </c>
      <c r="X321">
        <v>-25</v>
      </c>
      <c r="Y321">
        <v>-25</v>
      </c>
      <c r="Z321">
        <v>-25</v>
      </c>
      <c r="AA321">
        <v>-25</v>
      </c>
      <c r="AB321">
        <v>-25</v>
      </c>
      <c r="AC321">
        <v>-25</v>
      </c>
      <c r="AD321">
        <v>-25</v>
      </c>
      <c r="AE321">
        <v>0</v>
      </c>
      <c r="AF321">
        <v>0</v>
      </c>
    </row>
    <row r="322" spans="1:32" x14ac:dyDescent="0.2">
      <c r="A322" s="400">
        <v>37110.373611111114</v>
      </c>
      <c r="B322" s="399">
        <v>37124</v>
      </c>
      <c r="C322" s="399">
        <v>37112</v>
      </c>
      <c r="D322" s="399">
        <v>37134</v>
      </c>
      <c r="E322" t="s">
        <v>391</v>
      </c>
      <c r="F322">
        <v>721095</v>
      </c>
      <c r="G322">
        <v>1</v>
      </c>
      <c r="H322">
        <v>3744445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25</v>
      </c>
      <c r="P322">
        <v>25</v>
      </c>
      <c r="Q322">
        <v>25</v>
      </c>
      <c r="R322">
        <v>25</v>
      </c>
      <c r="S322">
        <v>25</v>
      </c>
      <c r="T322">
        <v>25</v>
      </c>
      <c r="U322">
        <v>25</v>
      </c>
      <c r="V322">
        <v>25</v>
      </c>
      <c r="W322">
        <v>25</v>
      </c>
      <c r="X322">
        <v>25</v>
      </c>
      <c r="Y322">
        <v>25</v>
      </c>
      <c r="Z322">
        <v>25</v>
      </c>
      <c r="AA322">
        <v>25</v>
      </c>
      <c r="AB322">
        <v>25</v>
      </c>
      <c r="AC322">
        <v>25</v>
      </c>
      <c r="AD322">
        <v>25</v>
      </c>
      <c r="AE322">
        <v>0</v>
      </c>
      <c r="AF322">
        <v>0</v>
      </c>
    </row>
    <row r="323" spans="1:32" x14ac:dyDescent="0.2">
      <c r="A323" s="400">
        <v>36936.606944444444</v>
      </c>
      <c r="B323" s="399">
        <v>37124</v>
      </c>
      <c r="C323" s="399">
        <v>37073</v>
      </c>
      <c r="D323" s="399">
        <v>37164</v>
      </c>
      <c r="E323" t="s">
        <v>391</v>
      </c>
      <c r="F323">
        <v>521626</v>
      </c>
      <c r="G323">
        <v>1</v>
      </c>
      <c r="H323">
        <v>2697823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25</v>
      </c>
      <c r="P323">
        <v>25</v>
      </c>
      <c r="Q323">
        <v>25</v>
      </c>
      <c r="R323">
        <v>25</v>
      </c>
      <c r="S323">
        <v>25</v>
      </c>
      <c r="T323">
        <v>25</v>
      </c>
      <c r="U323">
        <v>25</v>
      </c>
      <c r="V323">
        <v>25</v>
      </c>
      <c r="W323">
        <v>25</v>
      </c>
      <c r="X323">
        <v>25</v>
      </c>
      <c r="Y323">
        <v>25</v>
      </c>
      <c r="Z323">
        <v>25</v>
      </c>
      <c r="AA323">
        <v>25</v>
      </c>
      <c r="AB323">
        <v>25</v>
      </c>
      <c r="AC323">
        <v>25</v>
      </c>
      <c r="AD323">
        <v>25</v>
      </c>
      <c r="AE323">
        <v>0</v>
      </c>
      <c r="AF323">
        <v>0</v>
      </c>
    </row>
    <row r="324" spans="1:32" x14ac:dyDescent="0.2">
      <c r="A324" s="400">
        <v>37069.645138888889</v>
      </c>
      <c r="B324" s="399">
        <v>37124</v>
      </c>
      <c r="C324" s="399">
        <v>36983</v>
      </c>
      <c r="D324" s="399">
        <v>37191</v>
      </c>
      <c r="E324" t="s">
        <v>15</v>
      </c>
      <c r="F324">
        <v>443017</v>
      </c>
      <c r="G324">
        <v>1</v>
      </c>
      <c r="H324">
        <v>2376423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-10</v>
      </c>
      <c r="P324">
        <v>-10</v>
      </c>
      <c r="Q324">
        <v>-10</v>
      </c>
      <c r="R324">
        <v>-10</v>
      </c>
      <c r="S324">
        <v>-10</v>
      </c>
      <c r="T324">
        <v>-10</v>
      </c>
      <c r="U324">
        <v>-10</v>
      </c>
      <c r="V324">
        <v>-10</v>
      </c>
      <c r="W324">
        <v>-10</v>
      </c>
      <c r="X324">
        <v>-10</v>
      </c>
      <c r="Y324">
        <v>-10</v>
      </c>
      <c r="Z324">
        <v>-10</v>
      </c>
      <c r="AA324">
        <v>-10</v>
      </c>
      <c r="AB324">
        <v>-10</v>
      </c>
      <c r="AC324">
        <v>-10</v>
      </c>
      <c r="AD324">
        <v>-10</v>
      </c>
      <c r="AE324">
        <v>0</v>
      </c>
      <c r="AF324">
        <v>0</v>
      </c>
    </row>
    <row r="325" spans="1:32" x14ac:dyDescent="0.2">
      <c r="A325" s="400">
        <v>36860.554861111108</v>
      </c>
      <c r="B325" s="399">
        <v>37124</v>
      </c>
      <c r="C325" s="399">
        <v>36983</v>
      </c>
      <c r="D325" s="399">
        <v>37191</v>
      </c>
      <c r="E325" t="s">
        <v>392</v>
      </c>
      <c r="F325">
        <v>469385</v>
      </c>
      <c r="G325">
        <v>1</v>
      </c>
      <c r="H325">
        <v>2463620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-50</v>
      </c>
      <c r="P325">
        <v>-50</v>
      </c>
      <c r="Q325">
        <v>-50</v>
      </c>
      <c r="R325">
        <v>-50</v>
      </c>
      <c r="S325">
        <v>-50</v>
      </c>
      <c r="T325">
        <v>-50</v>
      </c>
      <c r="U325">
        <v>-50</v>
      </c>
      <c r="V325">
        <v>-50</v>
      </c>
      <c r="W325">
        <v>-50</v>
      </c>
      <c r="X325">
        <v>-50</v>
      </c>
      <c r="Y325">
        <v>-50</v>
      </c>
      <c r="Z325">
        <v>-50</v>
      </c>
      <c r="AA325">
        <v>-50</v>
      </c>
      <c r="AB325">
        <v>-50</v>
      </c>
      <c r="AC325">
        <v>-50</v>
      </c>
      <c r="AD325">
        <v>-50</v>
      </c>
      <c r="AE325">
        <v>0</v>
      </c>
      <c r="AF325">
        <v>0</v>
      </c>
    </row>
    <row r="326" spans="1:32" x14ac:dyDescent="0.2">
      <c r="A326" s="400">
        <v>37067.473611111112</v>
      </c>
      <c r="B326" s="399">
        <v>37124</v>
      </c>
      <c r="C326" s="399">
        <v>37104</v>
      </c>
      <c r="D326" s="399">
        <v>37134</v>
      </c>
      <c r="E326" t="s">
        <v>392</v>
      </c>
      <c r="F326">
        <v>661886</v>
      </c>
      <c r="G326">
        <v>1</v>
      </c>
      <c r="H326">
        <v>3507707</v>
      </c>
      <c r="I326">
        <v>-25</v>
      </c>
      <c r="J326">
        <v>-25</v>
      </c>
      <c r="K326">
        <v>-25</v>
      </c>
      <c r="L326">
        <v>-25</v>
      </c>
      <c r="M326">
        <v>-25</v>
      </c>
      <c r="N326">
        <v>-25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 s="400">
        <v>37088.589583333334</v>
      </c>
      <c r="B327" s="399">
        <v>37124</v>
      </c>
      <c r="C327" s="399">
        <v>37104</v>
      </c>
      <c r="D327" s="399">
        <v>37134</v>
      </c>
      <c r="E327" t="s">
        <v>392</v>
      </c>
      <c r="F327">
        <v>685684</v>
      </c>
      <c r="G327">
        <v>1</v>
      </c>
      <c r="H327">
        <v>3589431</v>
      </c>
      <c r="I327">
        <v>-25</v>
      </c>
      <c r="J327">
        <v>-25</v>
      </c>
      <c r="K327">
        <v>-25</v>
      </c>
      <c r="L327">
        <v>-25</v>
      </c>
      <c r="M327">
        <v>-25</v>
      </c>
      <c r="N327">
        <v>-25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 s="400">
        <v>37088.395138888889</v>
      </c>
      <c r="B328" s="399">
        <v>37124</v>
      </c>
      <c r="C328" s="399">
        <v>37104</v>
      </c>
      <c r="D328" s="399">
        <v>37134</v>
      </c>
      <c r="E328" t="s">
        <v>392</v>
      </c>
      <c r="F328">
        <v>685701</v>
      </c>
      <c r="G328">
        <v>1</v>
      </c>
      <c r="H328">
        <v>3589472</v>
      </c>
      <c r="I328">
        <v>25</v>
      </c>
      <c r="J328">
        <v>25</v>
      </c>
      <c r="K328">
        <v>25</v>
      </c>
      <c r="L328">
        <v>25</v>
      </c>
      <c r="M328">
        <v>25</v>
      </c>
      <c r="N328">
        <v>25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">
      <c r="A329" s="400">
        <v>37092.38958333333</v>
      </c>
      <c r="B329" s="399">
        <v>37124</v>
      </c>
      <c r="C329" s="399">
        <v>37104</v>
      </c>
      <c r="D329" s="399">
        <v>37134</v>
      </c>
      <c r="E329" t="s">
        <v>392</v>
      </c>
      <c r="F329">
        <v>685708</v>
      </c>
      <c r="G329">
        <v>1</v>
      </c>
      <c r="H329">
        <v>3589496</v>
      </c>
      <c r="I329">
        <v>25</v>
      </c>
      <c r="J329">
        <v>25</v>
      </c>
      <c r="K329">
        <v>25</v>
      </c>
      <c r="L329">
        <v>25</v>
      </c>
      <c r="M329">
        <v>25</v>
      </c>
      <c r="N329">
        <v>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">
      <c r="A330" s="400">
        <v>37092.38958333333</v>
      </c>
      <c r="B330" s="399">
        <v>37124</v>
      </c>
      <c r="C330" s="399">
        <v>37104</v>
      </c>
      <c r="D330" s="399">
        <v>37134</v>
      </c>
      <c r="E330" t="s">
        <v>392</v>
      </c>
      <c r="F330">
        <v>689699</v>
      </c>
      <c r="G330">
        <v>1</v>
      </c>
      <c r="H330">
        <v>3600711</v>
      </c>
      <c r="I330">
        <v>-25</v>
      </c>
      <c r="J330">
        <v>-25</v>
      </c>
      <c r="K330">
        <v>-25</v>
      </c>
      <c r="L330">
        <v>-25</v>
      </c>
      <c r="M330">
        <v>-25</v>
      </c>
      <c r="N330">
        <v>-25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 s="400">
        <v>37089.555555555555</v>
      </c>
      <c r="B331" s="399">
        <v>37124</v>
      </c>
      <c r="C331" s="399">
        <v>37104</v>
      </c>
      <c r="D331" s="399">
        <v>37134</v>
      </c>
      <c r="E331" t="s">
        <v>392</v>
      </c>
      <c r="F331">
        <v>689825</v>
      </c>
      <c r="G331">
        <v>1</v>
      </c>
      <c r="H331">
        <v>3601064</v>
      </c>
      <c r="I331">
        <v>-25</v>
      </c>
      <c r="J331">
        <v>-25</v>
      </c>
      <c r="K331">
        <v>-25</v>
      </c>
      <c r="L331">
        <v>-25</v>
      </c>
      <c r="M331">
        <v>-25</v>
      </c>
      <c r="N331">
        <v>-25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">
      <c r="A332" s="400">
        <v>37091.614583333336</v>
      </c>
      <c r="B332" s="399">
        <v>37124</v>
      </c>
      <c r="C332" s="399">
        <v>37104</v>
      </c>
      <c r="D332" s="399">
        <v>37134</v>
      </c>
      <c r="E332" t="s">
        <v>392</v>
      </c>
      <c r="F332">
        <v>692056</v>
      </c>
      <c r="G332">
        <v>1</v>
      </c>
      <c r="H332">
        <v>3606729</v>
      </c>
      <c r="I332">
        <v>50</v>
      </c>
      <c r="J332">
        <v>50</v>
      </c>
      <c r="K332">
        <v>50</v>
      </c>
      <c r="L332">
        <v>50</v>
      </c>
      <c r="M332">
        <v>50</v>
      </c>
      <c r="N332">
        <v>50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">
      <c r="A333" s="400">
        <v>37091.361805555556</v>
      </c>
      <c r="B333" s="399">
        <v>37124</v>
      </c>
      <c r="C333" s="399">
        <v>37104</v>
      </c>
      <c r="D333" s="399">
        <v>37134</v>
      </c>
      <c r="E333" t="s">
        <v>392</v>
      </c>
      <c r="F333">
        <v>693669</v>
      </c>
      <c r="G333">
        <v>1</v>
      </c>
      <c r="H333">
        <v>3609386</v>
      </c>
      <c r="I333">
        <v>-25</v>
      </c>
      <c r="J333">
        <v>-25</v>
      </c>
      <c r="K333">
        <v>-25</v>
      </c>
      <c r="L333">
        <v>-25</v>
      </c>
      <c r="M333">
        <v>-25</v>
      </c>
      <c r="N333">
        <v>-25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">
      <c r="A334" s="400">
        <v>37048.40902777778</v>
      </c>
      <c r="B334" s="399">
        <v>37124</v>
      </c>
      <c r="C334" s="399">
        <v>37104</v>
      </c>
      <c r="D334" s="399">
        <v>37134</v>
      </c>
      <c r="E334" t="s">
        <v>392</v>
      </c>
      <c r="F334">
        <v>634838</v>
      </c>
      <c r="G334">
        <v>1</v>
      </c>
      <c r="H334">
        <v>3433008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  <c r="U334">
        <v>25</v>
      </c>
      <c r="V334">
        <v>25</v>
      </c>
      <c r="W334">
        <v>25</v>
      </c>
      <c r="X334">
        <v>25</v>
      </c>
      <c r="Y334">
        <v>25</v>
      </c>
      <c r="Z334">
        <v>25</v>
      </c>
      <c r="AA334">
        <v>25</v>
      </c>
      <c r="AB334">
        <v>25</v>
      </c>
      <c r="AC334">
        <v>25</v>
      </c>
      <c r="AD334">
        <v>25</v>
      </c>
      <c r="AE334">
        <v>0</v>
      </c>
      <c r="AF334">
        <v>0</v>
      </c>
    </row>
    <row r="335" spans="1:32" x14ac:dyDescent="0.2">
      <c r="A335" s="400">
        <v>37071.56527777778</v>
      </c>
      <c r="B335" s="399">
        <v>37124</v>
      </c>
      <c r="C335" s="399">
        <v>37104</v>
      </c>
      <c r="D335" s="399">
        <v>37134</v>
      </c>
      <c r="E335" t="s">
        <v>392</v>
      </c>
      <c r="F335">
        <v>669546</v>
      </c>
      <c r="G335">
        <v>1</v>
      </c>
      <c r="H335">
        <v>3536709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-25</v>
      </c>
      <c r="P335">
        <v>-25</v>
      </c>
      <c r="Q335">
        <v>-25</v>
      </c>
      <c r="R335">
        <v>-25</v>
      </c>
      <c r="S335">
        <v>-25</v>
      </c>
      <c r="T335">
        <v>-25</v>
      </c>
      <c r="U335">
        <v>-25</v>
      </c>
      <c r="V335">
        <v>-25</v>
      </c>
      <c r="W335">
        <v>-25</v>
      </c>
      <c r="X335">
        <v>-25</v>
      </c>
      <c r="Y335">
        <v>-25</v>
      </c>
      <c r="Z335">
        <v>-25</v>
      </c>
      <c r="AA335">
        <v>-25</v>
      </c>
      <c r="AB335">
        <v>-25</v>
      </c>
      <c r="AC335">
        <v>-25</v>
      </c>
      <c r="AD335">
        <v>-25</v>
      </c>
      <c r="AE335">
        <v>0</v>
      </c>
      <c r="AF335">
        <v>0</v>
      </c>
    </row>
    <row r="336" spans="1:32" x14ac:dyDescent="0.2">
      <c r="A336" s="400">
        <v>37084.535416666666</v>
      </c>
      <c r="B336" s="399">
        <v>37124</v>
      </c>
      <c r="C336" s="399">
        <v>37104</v>
      </c>
      <c r="D336" s="399">
        <v>37134</v>
      </c>
      <c r="E336" t="s">
        <v>392</v>
      </c>
      <c r="F336">
        <v>682077</v>
      </c>
      <c r="G336">
        <v>1</v>
      </c>
      <c r="H336">
        <v>3577940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-125</v>
      </c>
      <c r="P336">
        <v>-125</v>
      </c>
      <c r="Q336">
        <v>-125</v>
      </c>
      <c r="R336">
        <v>-125</v>
      </c>
      <c r="S336">
        <v>-125</v>
      </c>
      <c r="T336">
        <v>-125</v>
      </c>
      <c r="U336">
        <v>-125</v>
      </c>
      <c r="V336">
        <v>-125</v>
      </c>
      <c r="W336">
        <v>-125</v>
      </c>
      <c r="X336">
        <v>-125</v>
      </c>
      <c r="Y336">
        <v>-125</v>
      </c>
      <c r="Z336">
        <v>-125</v>
      </c>
      <c r="AA336">
        <v>-125</v>
      </c>
      <c r="AB336">
        <v>-125</v>
      </c>
      <c r="AC336">
        <v>-125</v>
      </c>
      <c r="AD336">
        <v>-125</v>
      </c>
      <c r="AE336">
        <v>0</v>
      </c>
      <c r="AF336">
        <v>0</v>
      </c>
    </row>
    <row r="337" spans="1:32" x14ac:dyDescent="0.2">
      <c r="A337" s="400">
        <v>37091.400694444441</v>
      </c>
      <c r="B337" s="399">
        <v>37124</v>
      </c>
      <c r="C337" s="399">
        <v>37104</v>
      </c>
      <c r="D337" s="399">
        <v>37134</v>
      </c>
      <c r="E337" t="s">
        <v>392</v>
      </c>
      <c r="F337">
        <v>693886</v>
      </c>
      <c r="G337">
        <v>1</v>
      </c>
      <c r="H337">
        <v>3609733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25</v>
      </c>
      <c r="P337">
        <v>25</v>
      </c>
      <c r="Q337">
        <v>25</v>
      </c>
      <c r="R337">
        <v>25</v>
      </c>
      <c r="S337">
        <v>25</v>
      </c>
      <c r="T337">
        <v>25</v>
      </c>
      <c r="U337">
        <v>25</v>
      </c>
      <c r="V337">
        <v>25</v>
      </c>
      <c r="W337">
        <v>25</v>
      </c>
      <c r="X337">
        <v>25</v>
      </c>
      <c r="Y337">
        <v>25</v>
      </c>
      <c r="Z337">
        <v>25</v>
      </c>
      <c r="AA337">
        <v>25</v>
      </c>
      <c r="AB337">
        <v>25</v>
      </c>
      <c r="AC337">
        <v>25</v>
      </c>
      <c r="AD337">
        <v>25</v>
      </c>
      <c r="AE337">
        <v>0</v>
      </c>
      <c r="AF337">
        <v>0</v>
      </c>
    </row>
    <row r="338" spans="1:32" x14ac:dyDescent="0.2">
      <c r="A338" s="400">
        <v>37097.763888888891</v>
      </c>
      <c r="B338" s="399">
        <v>37124</v>
      </c>
      <c r="C338" s="399">
        <v>37104</v>
      </c>
      <c r="D338" s="399">
        <v>37134</v>
      </c>
      <c r="E338" t="s">
        <v>392</v>
      </c>
      <c r="F338">
        <v>703005</v>
      </c>
      <c r="G338">
        <v>1</v>
      </c>
      <c r="H338">
        <v>3637718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25</v>
      </c>
      <c r="P338">
        <v>25</v>
      </c>
      <c r="Q338">
        <v>25</v>
      </c>
      <c r="R338">
        <v>25</v>
      </c>
      <c r="S338">
        <v>25</v>
      </c>
      <c r="T338">
        <v>25</v>
      </c>
      <c r="U338">
        <v>25</v>
      </c>
      <c r="V338">
        <v>25</v>
      </c>
      <c r="W338">
        <v>25</v>
      </c>
      <c r="X338">
        <v>25</v>
      </c>
      <c r="Y338">
        <v>25</v>
      </c>
      <c r="Z338">
        <v>25</v>
      </c>
      <c r="AA338">
        <v>25</v>
      </c>
      <c r="AB338">
        <v>25</v>
      </c>
      <c r="AC338">
        <v>25</v>
      </c>
      <c r="AD338">
        <v>25</v>
      </c>
      <c r="AE338">
        <v>0</v>
      </c>
      <c r="AF338">
        <v>0</v>
      </c>
    </row>
    <row r="339" spans="1:32" x14ac:dyDescent="0.2">
      <c r="A339" s="400">
        <v>37099.324999999997</v>
      </c>
      <c r="B339" s="399">
        <v>37124</v>
      </c>
      <c r="C339" s="399">
        <v>37104</v>
      </c>
      <c r="D339" s="399">
        <v>37134</v>
      </c>
      <c r="E339" t="s">
        <v>392</v>
      </c>
      <c r="F339">
        <v>705554</v>
      </c>
      <c r="G339">
        <v>1</v>
      </c>
      <c r="H339">
        <v>3647229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-25</v>
      </c>
      <c r="P339">
        <v>-25</v>
      </c>
      <c r="Q339">
        <v>-25</v>
      </c>
      <c r="R339">
        <v>-25</v>
      </c>
      <c r="S339">
        <v>-25</v>
      </c>
      <c r="T339">
        <v>-25</v>
      </c>
      <c r="U339">
        <v>-25</v>
      </c>
      <c r="V339">
        <v>-25</v>
      </c>
      <c r="W339">
        <v>-25</v>
      </c>
      <c r="X339">
        <v>-25</v>
      </c>
      <c r="Y339">
        <v>-25</v>
      </c>
      <c r="Z339">
        <v>-25</v>
      </c>
      <c r="AA339">
        <v>-25</v>
      </c>
      <c r="AB339">
        <v>-25</v>
      </c>
      <c r="AC339">
        <v>-25</v>
      </c>
      <c r="AD339">
        <v>-25</v>
      </c>
      <c r="AE339">
        <v>0</v>
      </c>
      <c r="AF339">
        <v>0</v>
      </c>
    </row>
    <row r="340" spans="1:32" x14ac:dyDescent="0.2">
      <c r="A340" s="400">
        <v>37099.349305555559</v>
      </c>
      <c r="B340" s="399">
        <v>37124</v>
      </c>
      <c r="C340" s="399">
        <v>37104</v>
      </c>
      <c r="D340" s="399">
        <v>37134</v>
      </c>
      <c r="E340" t="s">
        <v>392</v>
      </c>
      <c r="F340">
        <v>706434</v>
      </c>
      <c r="G340">
        <v>1</v>
      </c>
      <c r="H340">
        <v>3680348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25</v>
      </c>
      <c r="P340">
        <v>25</v>
      </c>
      <c r="Q340">
        <v>25</v>
      </c>
      <c r="R340">
        <v>25</v>
      </c>
      <c r="S340">
        <v>25</v>
      </c>
      <c r="T340">
        <v>25</v>
      </c>
      <c r="U340">
        <v>25</v>
      </c>
      <c r="V340">
        <v>25</v>
      </c>
      <c r="W340">
        <v>25</v>
      </c>
      <c r="X340">
        <v>25</v>
      </c>
      <c r="Y340">
        <v>25</v>
      </c>
      <c r="Z340">
        <v>25</v>
      </c>
      <c r="AA340">
        <v>25</v>
      </c>
      <c r="AB340">
        <v>25</v>
      </c>
      <c r="AC340">
        <v>25</v>
      </c>
      <c r="AD340">
        <v>25</v>
      </c>
      <c r="AE340">
        <v>0</v>
      </c>
      <c r="AF340">
        <v>0</v>
      </c>
    </row>
    <row r="341" spans="1:32" x14ac:dyDescent="0.2">
      <c r="A341" s="400">
        <v>37099.350694444445</v>
      </c>
      <c r="B341" s="399">
        <v>37124</v>
      </c>
      <c r="C341" s="399">
        <v>37104</v>
      </c>
      <c r="D341" s="399">
        <v>37134</v>
      </c>
      <c r="E341" t="s">
        <v>392</v>
      </c>
      <c r="F341">
        <v>706461</v>
      </c>
      <c r="G341">
        <v>1</v>
      </c>
      <c r="H341">
        <v>3680456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25</v>
      </c>
      <c r="P341">
        <v>25</v>
      </c>
      <c r="Q341">
        <v>25</v>
      </c>
      <c r="R341">
        <v>25</v>
      </c>
      <c r="S341">
        <v>25</v>
      </c>
      <c r="T341">
        <v>25</v>
      </c>
      <c r="U341">
        <v>25</v>
      </c>
      <c r="V341">
        <v>25</v>
      </c>
      <c r="W341">
        <v>25</v>
      </c>
      <c r="X341">
        <v>25</v>
      </c>
      <c r="Y341">
        <v>25</v>
      </c>
      <c r="Z341">
        <v>25</v>
      </c>
      <c r="AA341">
        <v>25</v>
      </c>
      <c r="AB341">
        <v>25</v>
      </c>
      <c r="AC341">
        <v>25</v>
      </c>
      <c r="AD341">
        <v>25</v>
      </c>
      <c r="AE341">
        <v>0</v>
      </c>
      <c r="AF341">
        <v>0</v>
      </c>
    </row>
    <row r="342" spans="1:32" x14ac:dyDescent="0.2">
      <c r="A342" s="400">
        <v>36763.569444444445</v>
      </c>
      <c r="B342" s="399">
        <v>37124</v>
      </c>
      <c r="C342" s="399">
        <v>36983</v>
      </c>
      <c r="D342" s="399">
        <v>37191</v>
      </c>
      <c r="E342" t="s">
        <v>392</v>
      </c>
      <c r="F342">
        <v>399919</v>
      </c>
      <c r="G342">
        <v>1</v>
      </c>
      <c r="H342">
        <v>2227780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150</v>
      </c>
      <c r="AF342">
        <v>150</v>
      </c>
    </row>
    <row r="343" spans="1:32" x14ac:dyDescent="0.2">
      <c r="A343" s="400">
        <v>36865.598611111112</v>
      </c>
      <c r="B343" s="399">
        <v>37124</v>
      </c>
      <c r="C343" s="399">
        <v>36983</v>
      </c>
      <c r="D343" s="399">
        <v>37191</v>
      </c>
      <c r="E343" t="s">
        <v>392</v>
      </c>
      <c r="F343">
        <v>473255</v>
      </c>
      <c r="G343">
        <v>1</v>
      </c>
      <c r="H343">
        <v>2476780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25</v>
      </c>
      <c r="AF343">
        <v>25</v>
      </c>
    </row>
    <row r="344" spans="1:32" x14ac:dyDescent="0.2">
      <c r="A344" s="400">
        <v>36865.625694444447</v>
      </c>
      <c r="B344" s="399">
        <v>37124</v>
      </c>
      <c r="C344" s="399">
        <v>36983</v>
      </c>
      <c r="D344" s="399">
        <v>37191</v>
      </c>
      <c r="E344" t="s">
        <v>392</v>
      </c>
      <c r="F344">
        <v>473256</v>
      </c>
      <c r="G344">
        <v>1</v>
      </c>
      <c r="H344">
        <v>2476793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25</v>
      </c>
      <c r="AF344">
        <v>25</v>
      </c>
    </row>
    <row r="345" spans="1:32" x14ac:dyDescent="0.2">
      <c r="A345" s="400">
        <v>36865.609027777777</v>
      </c>
      <c r="B345" s="399">
        <v>37124</v>
      </c>
      <c r="C345" s="399">
        <v>36983</v>
      </c>
      <c r="D345" s="399">
        <v>37191</v>
      </c>
      <c r="E345" t="s">
        <v>392</v>
      </c>
      <c r="F345">
        <v>473257</v>
      </c>
      <c r="G345">
        <v>1</v>
      </c>
      <c r="H345">
        <v>2476806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25</v>
      </c>
      <c r="AF345">
        <v>25</v>
      </c>
    </row>
    <row r="346" spans="1:32" x14ac:dyDescent="0.2">
      <c r="A346" s="400">
        <v>36867.390972222223</v>
      </c>
      <c r="B346" s="399">
        <v>37124</v>
      </c>
      <c r="C346" s="399">
        <v>36983</v>
      </c>
      <c r="D346" s="399">
        <v>37191</v>
      </c>
      <c r="E346" t="s">
        <v>392</v>
      </c>
      <c r="F346">
        <v>475414</v>
      </c>
      <c r="G346">
        <v>1</v>
      </c>
      <c r="H346">
        <v>3027128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-25</v>
      </c>
      <c r="AF346">
        <v>-25</v>
      </c>
    </row>
    <row r="347" spans="1:32" x14ac:dyDescent="0.2">
      <c r="A347" s="400">
        <v>36868.652083333334</v>
      </c>
      <c r="B347" s="399">
        <v>37124</v>
      </c>
      <c r="C347" s="399">
        <v>36983</v>
      </c>
      <c r="D347" s="399">
        <v>37191</v>
      </c>
      <c r="E347" t="s">
        <v>392</v>
      </c>
      <c r="F347">
        <v>476275</v>
      </c>
      <c r="G347">
        <v>1</v>
      </c>
      <c r="H347">
        <v>2486246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-25</v>
      </c>
      <c r="AF347">
        <v>-25</v>
      </c>
    </row>
    <row r="348" spans="1:32" x14ac:dyDescent="0.2">
      <c r="A348" s="400">
        <v>36879.418055555558</v>
      </c>
      <c r="B348" s="399">
        <v>37124</v>
      </c>
      <c r="C348" s="399">
        <v>36983</v>
      </c>
      <c r="D348" s="399">
        <v>37191</v>
      </c>
      <c r="E348" t="s">
        <v>392</v>
      </c>
      <c r="F348">
        <v>481792</v>
      </c>
      <c r="G348">
        <v>1</v>
      </c>
      <c r="H348">
        <v>2511800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-25</v>
      </c>
      <c r="AF348">
        <v>-25</v>
      </c>
    </row>
    <row r="349" spans="1:32" x14ac:dyDescent="0.2">
      <c r="A349" s="400">
        <v>37077.570833333331</v>
      </c>
      <c r="B349" s="399">
        <v>37124</v>
      </c>
      <c r="C349" s="399">
        <v>37104</v>
      </c>
      <c r="D349" s="399">
        <v>37134</v>
      </c>
      <c r="E349" t="s">
        <v>392</v>
      </c>
      <c r="F349">
        <v>674525</v>
      </c>
      <c r="G349">
        <v>1</v>
      </c>
      <c r="H349">
        <v>3550760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-25</v>
      </c>
      <c r="AF349">
        <v>-25</v>
      </c>
    </row>
    <row r="350" spans="1:32" x14ac:dyDescent="0.2">
      <c r="A350" s="400">
        <v>37083.604166666664</v>
      </c>
      <c r="B350" s="399">
        <v>37124</v>
      </c>
      <c r="C350" s="399">
        <v>37104</v>
      </c>
      <c r="D350" s="399">
        <v>37134</v>
      </c>
      <c r="E350" t="s">
        <v>392</v>
      </c>
      <c r="F350">
        <v>680243</v>
      </c>
      <c r="G350">
        <v>1</v>
      </c>
      <c r="H350">
        <v>3572725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-25</v>
      </c>
      <c r="AF350">
        <v>-25</v>
      </c>
    </row>
    <row r="351" spans="1:32" x14ac:dyDescent="0.2">
      <c r="A351" s="400">
        <v>37088.589583333334</v>
      </c>
      <c r="B351" s="399">
        <v>37124</v>
      </c>
      <c r="C351" s="399">
        <v>37104</v>
      </c>
      <c r="D351" s="399">
        <v>37134</v>
      </c>
      <c r="E351" t="s">
        <v>392</v>
      </c>
      <c r="F351">
        <v>685684</v>
      </c>
      <c r="G351">
        <v>1</v>
      </c>
      <c r="H351">
        <v>3589432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-25</v>
      </c>
      <c r="AF351">
        <v>-25</v>
      </c>
    </row>
    <row r="352" spans="1:32" x14ac:dyDescent="0.2">
      <c r="A352" s="400">
        <v>37088.395138888889</v>
      </c>
      <c r="B352" s="399">
        <v>37124</v>
      </c>
      <c r="C352" s="399">
        <v>37104</v>
      </c>
      <c r="D352" s="399">
        <v>37134</v>
      </c>
      <c r="E352" t="s">
        <v>392</v>
      </c>
      <c r="F352">
        <v>685701</v>
      </c>
      <c r="G352">
        <v>1</v>
      </c>
      <c r="H352">
        <v>3589473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25</v>
      </c>
      <c r="AF352">
        <v>25</v>
      </c>
    </row>
    <row r="353" spans="1:32" x14ac:dyDescent="0.2">
      <c r="A353" s="400">
        <v>37092.38958333333</v>
      </c>
      <c r="B353" s="399">
        <v>37124</v>
      </c>
      <c r="C353" s="399">
        <v>37104</v>
      </c>
      <c r="D353" s="399">
        <v>37134</v>
      </c>
      <c r="E353" t="s">
        <v>392</v>
      </c>
      <c r="F353">
        <v>685708</v>
      </c>
      <c r="G353">
        <v>1</v>
      </c>
      <c r="H353">
        <v>3589497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25</v>
      </c>
      <c r="AF353">
        <v>25</v>
      </c>
    </row>
    <row r="354" spans="1:32" x14ac:dyDescent="0.2">
      <c r="A354" s="400">
        <v>37092.38958333333</v>
      </c>
      <c r="B354" s="399">
        <v>37124</v>
      </c>
      <c r="C354" s="399">
        <v>37104</v>
      </c>
      <c r="D354" s="399">
        <v>37134</v>
      </c>
      <c r="E354" t="s">
        <v>392</v>
      </c>
      <c r="F354">
        <v>689699</v>
      </c>
      <c r="G354">
        <v>1</v>
      </c>
      <c r="H354">
        <v>3600712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-25</v>
      </c>
      <c r="AF354">
        <v>-25</v>
      </c>
    </row>
    <row r="355" spans="1:32" x14ac:dyDescent="0.2">
      <c r="A355" s="400">
        <v>37089.555555555555</v>
      </c>
      <c r="B355" s="399">
        <v>37124</v>
      </c>
      <c r="C355" s="399">
        <v>37104</v>
      </c>
      <c r="D355" s="399">
        <v>37134</v>
      </c>
      <c r="E355" t="s">
        <v>392</v>
      </c>
      <c r="F355">
        <v>689825</v>
      </c>
      <c r="G355">
        <v>1</v>
      </c>
      <c r="H355">
        <v>3601065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-25</v>
      </c>
      <c r="AF355">
        <v>-25</v>
      </c>
    </row>
    <row r="356" spans="1:32" x14ac:dyDescent="0.2">
      <c r="A356" s="400">
        <v>37102.548611111109</v>
      </c>
      <c r="B356" s="399">
        <v>37124</v>
      </c>
      <c r="C356" s="399">
        <v>37104</v>
      </c>
      <c r="D356" s="399">
        <v>37134</v>
      </c>
      <c r="E356" t="s">
        <v>392</v>
      </c>
      <c r="F356">
        <v>707463</v>
      </c>
      <c r="G356">
        <v>1</v>
      </c>
      <c r="H356">
        <v>3683567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-25</v>
      </c>
      <c r="AF356">
        <v>-25</v>
      </c>
    </row>
    <row r="357" spans="1:32" x14ac:dyDescent="0.2">
      <c r="A357" s="400">
        <v>37102.459027777775</v>
      </c>
      <c r="B357" s="399">
        <v>37124</v>
      </c>
      <c r="C357" s="399">
        <v>37104</v>
      </c>
      <c r="D357" s="399">
        <v>37134</v>
      </c>
      <c r="E357" t="s">
        <v>392</v>
      </c>
      <c r="F357">
        <v>707464</v>
      </c>
      <c r="G357">
        <v>1</v>
      </c>
      <c r="H357">
        <v>3683570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25</v>
      </c>
      <c r="AF357">
        <v>25</v>
      </c>
    </row>
    <row r="358" spans="1:32" x14ac:dyDescent="0.2">
      <c r="A358" s="400">
        <v>37102.468055555553</v>
      </c>
      <c r="B358" s="399">
        <v>37124</v>
      </c>
      <c r="C358" s="399">
        <v>37104</v>
      </c>
      <c r="D358" s="399">
        <v>37134</v>
      </c>
      <c r="E358" t="s">
        <v>392</v>
      </c>
      <c r="F358">
        <v>707611</v>
      </c>
      <c r="G358">
        <v>1</v>
      </c>
      <c r="H358">
        <v>3687932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-25</v>
      </c>
      <c r="AF358">
        <v>-25</v>
      </c>
    </row>
    <row r="359" spans="1:32" x14ac:dyDescent="0.2">
      <c r="A359" s="400">
        <v>37103.376388888886</v>
      </c>
      <c r="B359" s="399">
        <v>37124</v>
      </c>
      <c r="C359" s="399">
        <v>37105</v>
      </c>
      <c r="D359" s="399">
        <v>37134</v>
      </c>
      <c r="E359" t="s">
        <v>392</v>
      </c>
      <c r="F359">
        <v>710862</v>
      </c>
      <c r="G359">
        <v>1</v>
      </c>
      <c r="H359">
        <v>3712971</v>
      </c>
      <c r="I359">
        <v>-25</v>
      </c>
      <c r="J359">
        <v>-25</v>
      </c>
      <c r="K359">
        <v>-25</v>
      </c>
      <c r="L359">
        <v>-25</v>
      </c>
      <c r="M359">
        <v>-25</v>
      </c>
      <c r="N359">
        <v>-25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 s="400">
        <v>36727.40625</v>
      </c>
      <c r="B360" s="399">
        <v>37124</v>
      </c>
      <c r="C360" s="399">
        <v>37073</v>
      </c>
      <c r="D360" s="399">
        <v>37164</v>
      </c>
      <c r="E360" s="9" t="s">
        <v>392</v>
      </c>
      <c r="F360">
        <v>376174</v>
      </c>
      <c r="G360">
        <v>1</v>
      </c>
      <c r="H360">
        <v>2155328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-25</v>
      </c>
      <c r="P360">
        <v>-25</v>
      </c>
      <c r="Q360">
        <v>-25</v>
      </c>
      <c r="R360">
        <v>-25</v>
      </c>
      <c r="S360">
        <v>-25</v>
      </c>
      <c r="T360">
        <v>-25</v>
      </c>
      <c r="U360">
        <v>-25</v>
      </c>
      <c r="V360">
        <v>-25</v>
      </c>
      <c r="W360">
        <v>-25</v>
      </c>
      <c r="X360">
        <v>-25</v>
      </c>
      <c r="Y360">
        <v>-25</v>
      </c>
      <c r="Z360">
        <v>-25</v>
      </c>
      <c r="AA360">
        <v>-25</v>
      </c>
      <c r="AB360">
        <v>-25</v>
      </c>
      <c r="AC360">
        <v>-25</v>
      </c>
      <c r="AD360">
        <v>-25</v>
      </c>
      <c r="AE360">
        <v>0</v>
      </c>
      <c r="AF360">
        <v>0</v>
      </c>
    </row>
    <row r="361" spans="1:32" x14ac:dyDescent="0.2">
      <c r="A361" s="400">
        <v>36727.406944444447</v>
      </c>
      <c r="B361" s="399">
        <v>37124</v>
      </c>
      <c r="C361" s="399">
        <v>37073</v>
      </c>
      <c r="D361" s="399">
        <v>37164</v>
      </c>
      <c r="E361" s="9" t="s">
        <v>392</v>
      </c>
      <c r="F361">
        <v>376175</v>
      </c>
      <c r="G361">
        <v>1</v>
      </c>
      <c r="H361">
        <v>2155329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50</v>
      </c>
      <c r="P361">
        <v>50</v>
      </c>
      <c r="Q361">
        <v>50</v>
      </c>
      <c r="R361">
        <v>50</v>
      </c>
      <c r="S361">
        <v>50</v>
      </c>
      <c r="T361">
        <v>50</v>
      </c>
      <c r="U361">
        <v>50</v>
      </c>
      <c r="V361">
        <v>50</v>
      </c>
      <c r="W361">
        <v>50</v>
      </c>
      <c r="X361">
        <v>50</v>
      </c>
      <c r="Y361">
        <v>50</v>
      </c>
      <c r="Z361">
        <v>50</v>
      </c>
      <c r="AA361">
        <v>50</v>
      </c>
      <c r="AB361">
        <v>50</v>
      </c>
      <c r="AC361">
        <v>50</v>
      </c>
      <c r="AD361">
        <v>50</v>
      </c>
      <c r="AE361">
        <v>0</v>
      </c>
      <c r="AF361">
        <v>0</v>
      </c>
    </row>
    <row r="362" spans="1:32" x14ac:dyDescent="0.2">
      <c r="A362" s="400">
        <v>36728.606944444444</v>
      </c>
      <c r="B362" s="399">
        <v>37124</v>
      </c>
      <c r="C362" s="399">
        <v>37073</v>
      </c>
      <c r="D362" s="399">
        <v>37164</v>
      </c>
      <c r="E362" t="s">
        <v>392</v>
      </c>
      <c r="F362">
        <v>376923</v>
      </c>
      <c r="G362">
        <v>1</v>
      </c>
      <c r="H362">
        <v>2157661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25</v>
      </c>
      <c r="P362">
        <v>25</v>
      </c>
      <c r="Q362">
        <v>25</v>
      </c>
      <c r="R362">
        <v>25</v>
      </c>
      <c r="S362">
        <v>25</v>
      </c>
      <c r="T362">
        <v>25</v>
      </c>
      <c r="U362">
        <v>25</v>
      </c>
      <c r="V362">
        <v>25</v>
      </c>
      <c r="W362">
        <v>25</v>
      </c>
      <c r="X362">
        <v>25</v>
      </c>
      <c r="Y362">
        <v>25</v>
      </c>
      <c r="Z362">
        <v>25</v>
      </c>
      <c r="AA362">
        <v>25</v>
      </c>
      <c r="AB362">
        <v>25</v>
      </c>
      <c r="AC362">
        <v>25</v>
      </c>
      <c r="AD362">
        <v>25</v>
      </c>
      <c r="AE362">
        <v>0</v>
      </c>
      <c r="AF362">
        <v>0</v>
      </c>
    </row>
    <row r="363" spans="1:32" x14ac:dyDescent="0.2">
      <c r="A363" s="400">
        <v>36734.486111111109</v>
      </c>
      <c r="B363" s="399">
        <v>37124</v>
      </c>
      <c r="C363" s="399">
        <v>37073</v>
      </c>
      <c r="D363" s="399">
        <v>37164</v>
      </c>
      <c r="E363" t="s">
        <v>392</v>
      </c>
      <c r="F363">
        <v>380320</v>
      </c>
      <c r="G363">
        <v>1</v>
      </c>
      <c r="H363">
        <v>2169361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  <c r="U363">
        <v>25</v>
      </c>
      <c r="V363">
        <v>25</v>
      </c>
      <c r="W363">
        <v>25</v>
      </c>
      <c r="X363">
        <v>25</v>
      </c>
      <c r="Y363">
        <v>25</v>
      </c>
      <c r="Z363">
        <v>25</v>
      </c>
      <c r="AA363">
        <v>25</v>
      </c>
      <c r="AB363">
        <v>25</v>
      </c>
      <c r="AC363">
        <v>25</v>
      </c>
      <c r="AD363">
        <v>25</v>
      </c>
      <c r="AE363">
        <v>0</v>
      </c>
      <c r="AF363">
        <v>0</v>
      </c>
    </row>
    <row r="364" spans="1:32" x14ac:dyDescent="0.2">
      <c r="A364" s="400">
        <v>36734.634027777778</v>
      </c>
      <c r="B364" s="399">
        <v>37124</v>
      </c>
      <c r="C364" s="399">
        <v>37073</v>
      </c>
      <c r="D364" s="399">
        <v>37164</v>
      </c>
      <c r="E364" t="s">
        <v>392</v>
      </c>
      <c r="F364">
        <v>380383</v>
      </c>
      <c r="G364">
        <v>1</v>
      </c>
      <c r="H364">
        <v>2169600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25</v>
      </c>
      <c r="P364">
        <v>25</v>
      </c>
      <c r="Q364">
        <v>25</v>
      </c>
      <c r="R364">
        <v>25</v>
      </c>
      <c r="S364">
        <v>25</v>
      </c>
      <c r="T364">
        <v>25</v>
      </c>
      <c r="U364">
        <v>25</v>
      </c>
      <c r="V364">
        <v>25</v>
      </c>
      <c r="W364">
        <v>25</v>
      </c>
      <c r="X364">
        <v>25</v>
      </c>
      <c r="Y364">
        <v>25</v>
      </c>
      <c r="Z364">
        <v>25</v>
      </c>
      <c r="AA364">
        <v>25</v>
      </c>
      <c r="AB364">
        <v>25</v>
      </c>
      <c r="AC364">
        <v>25</v>
      </c>
      <c r="AD364">
        <v>25</v>
      </c>
      <c r="AE364">
        <v>0</v>
      </c>
      <c r="AF364">
        <v>0</v>
      </c>
    </row>
    <row r="365" spans="1:32" x14ac:dyDescent="0.2">
      <c r="A365" s="400">
        <v>37118.54791666667</v>
      </c>
      <c r="B365" s="399">
        <v>37124</v>
      </c>
      <c r="C365" s="399">
        <v>37120</v>
      </c>
      <c r="D365" s="399">
        <v>37134</v>
      </c>
      <c r="E365" t="s">
        <v>392</v>
      </c>
      <c r="F365">
        <v>732931</v>
      </c>
      <c r="G365">
        <v>1</v>
      </c>
      <c r="H365">
        <v>3822037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-25</v>
      </c>
      <c r="P365">
        <v>-25</v>
      </c>
      <c r="Q365">
        <v>-25</v>
      </c>
      <c r="R365">
        <v>-25</v>
      </c>
      <c r="S365">
        <v>-25</v>
      </c>
      <c r="T365">
        <v>-25</v>
      </c>
      <c r="U365">
        <v>-25</v>
      </c>
      <c r="V365">
        <v>-25</v>
      </c>
      <c r="W365">
        <v>-25</v>
      </c>
      <c r="X365">
        <v>-25</v>
      </c>
      <c r="Y365">
        <v>-25</v>
      </c>
      <c r="Z365">
        <v>-25</v>
      </c>
      <c r="AA365">
        <v>-25</v>
      </c>
      <c r="AB365">
        <v>-25</v>
      </c>
      <c r="AC365">
        <v>-25</v>
      </c>
      <c r="AD365">
        <v>-25</v>
      </c>
      <c r="AE365">
        <v>0</v>
      </c>
      <c r="AF365">
        <v>0</v>
      </c>
    </row>
    <row r="366" spans="1:32" x14ac:dyDescent="0.2">
      <c r="A366" s="400">
        <v>37118.594444444447</v>
      </c>
      <c r="B366" s="399">
        <v>37124</v>
      </c>
      <c r="C366" s="399">
        <v>37120</v>
      </c>
      <c r="D366" s="399">
        <v>37134</v>
      </c>
      <c r="E366" t="s">
        <v>392</v>
      </c>
      <c r="F366">
        <v>733186</v>
      </c>
      <c r="G366">
        <v>1</v>
      </c>
      <c r="H366">
        <v>3822576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-25</v>
      </c>
      <c r="P366">
        <v>-25</v>
      </c>
      <c r="Q366">
        <v>-25</v>
      </c>
      <c r="R366">
        <v>-25</v>
      </c>
      <c r="S366">
        <v>-25</v>
      </c>
      <c r="T366">
        <v>-25</v>
      </c>
      <c r="U366">
        <v>-25</v>
      </c>
      <c r="V366">
        <v>-25</v>
      </c>
      <c r="W366">
        <v>-25</v>
      </c>
      <c r="X366">
        <v>-25</v>
      </c>
      <c r="Y366">
        <v>-25</v>
      </c>
      <c r="Z366">
        <v>-25</v>
      </c>
      <c r="AA366">
        <v>-25</v>
      </c>
      <c r="AB366">
        <v>-25</v>
      </c>
      <c r="AC366">
        <v>-25</v>
      </c>
      <c r="AD366">
        <v>-25</v>
      </c>
      <c r="AE366">
        <v>0</v>
      </c>
      <c r="AF366">
        <v>0</v>
      </c>
    </row>
    <row r="367" spans="1:32" x14ac:dyDescent="0.2">
      <c r="A367" s="400">
        <v>37118.552777777775</v>
      </c>
      <c r="B367" s="399">
        <v>37124</v>
      </c>
      <c r="C367" s="399">
        <v>37120</v>
      </c>
      <c r="D367" s="399">
        <v>37134</v>
      </c>
      <c r="E367" t="s">
        <v>392</v>
      </c>
      <c r="F367">
        <v>732967</v>
      </c>
      <c r="G367">
        <v>1</v>
      </c>
      <c r="H367">
        <v>3822078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-25</v>
      </c>
      <c r="AF367">
        <v>-25</v>
      </c>
    </row>
    <row r="368" spans="1:32" x14ac:dyDescent="0.2">
      <c r="A368" s="400">
        <v>36789.558333333334</v>
      </c>
      <c r="B368" s="399">
        <v>37124</v>
      </c>
      <c r="C368" s="399">
        <v>37073</v>
      </c>
      <c r="D368" s="399">
        <v>37164</v>
      </c>
      <c r="E368" t="s">
        <v>392</v>
      </c>
      <c r="F368">
        <v>416187</v>
      </c>
      <c r="G368">
        <v>1</v>
      </c>
      <c r="H368">
        <v>2286813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-50</v>
      </c>
      <c r="P368">
        <v>-50</v>
      </c>
      <c r="Q368">
        <v>-50</v>
      </c>
      <c r="R368">
        <v>-50</v>
      </c>
      <c r="S368">
        <v>-50</v>
      </c>
      <c r="T368">
        <v>-50</v>
      </c>
      <c r="U368">
        <v>-50</v>
      </c>
      <c r="V368">
        <v>-50</v>
      </c>
      <c r="W368">
        <v>-50</v>
      </c>
      <c r="X368">
        <v>-50</v>
      </c>
      <c r="Y368">
        <v>-50</v>
      </c>
      <c r="Z368">
        <v>-50</v>
      </c>
      <c r="AA368">
        <v>-50</v>
      </c>
      <c r="AB368">
        <v>-50</v>
      </c>
      <c r="AC368">
        <v>-50</v>
      </c>
      <c r="AD368">
        <v>-50</v>
      </c>
      <c r="AE368">
        <v>0</v>
      </c>
      <c r="AF368">
        <v>0</v>
      </c>
    </row>
    <row r="369" spans="1:32" x14ac:dyDescent="0.2">
      <c r="A369" s="400">
        <v>36790.474305555559</v>
      </c>
      <c r="B369" s="399">
        <v>37124</v>
      </c>
      <c r="C369" s="399">
        <v>37073</v>
      </c>
      <c r="D369" s="399">
        <v>37164</v>
      </c>
      <c r="E369" t="s">
        <v>392</v>
      </c>
      <c r="F369">
        <v>417066</v>
      </c>
      <c r="G369">
        <v>1</v>
      </c>
      <c r="H369">
        <v>2289177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25</v>
      </c>
      <c r="P369">
        <v>25</v>
      </c>
      <c r="Q369">
        <v>25</v>
      </c>
      <c r="R369">
        <v>25</v>
      </c>
      <c r="S369">
        <v>25</v>
      </c>
      <c r="T369">
        <v>25</v>
      </c>
      <c r="U369">
        <v>25</v>
      </c>
      <c r="V369">
        <v>25</v>
      </c>
      <c r="W369">
        <v>25</v>
      </c>
      <c r="X369">
        <v>25</v>
      </c>
      <c r="Y369">
        <v>25</v>
      </c>
      <c r="Z369">
        <v>25</v>
      </c>
      <c r="AA369">
        <v>25</v>
      </c>
      <c r="AB369">
        <v>25</v>
      </c>
      <c r="AC369">
        <v>25</v>
      </c>
      <c r="AD369">
        <v>25</v>
      </c>
      <c r="AE369">
        <v>0</v>
      </c>
      <c r="AF369">
        <v>0</v>
      </c>
    </row>
    <row r="370" spans="1:32" x14ac:dyDescent="0.2">
      <c r="A370" s="400">
        <v>36794.640972222223</v>
      </c>
      <c r="B370" s="399">
        <v>37124</v>
      </c>
      <c r="C370" s="399">
        <v>37073</v>
      </c>
      <c r="D370" s="399">
        <v>37164</v>
      </c>
      <c r="E370" t="s">
        <v>392</v>
      </c>
      <c r="F370">
        <v>417193</v>
      </c>
      <c r="G370">
        <v>1</v>
      </c>
      <c r="H370">
        <v>2289514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50</v>
      </c>
      <c r="P370">
        <v>50</v>
      </c>
      <c r="Q370">
        <v>50</v>
      </c>
      <c r="R370">
        <v>50</v>
      </c>
      <c r="S370">
        <v>50</v>
      </c>
      <c r="T370">
        <v>50</v>
      </c>
      <c r="U370">
        <v>50</v>
      </c>
      <c r="V370">
        <v>50</v>
      </c>
      <c r="W370">
        <v>50</v>
      </c>
      <c r="X370">
        <v>50</v>
      </c>
      <c r="Y370">
        <v>50</v>
      </c>
      <c r="Z370">
        <v>50</v>
      </c>
      <c r="AA370">
        <v>50</v>
      </c>
      <c r="AB370">
        <v>50</v>
      </c>
      <c r="AC370">
        <v>50</v>
      </c>
      <c r="AD370">
        <v>50</v>
      </c>
      <c r="AE370">
        <v>0</v>
      </c>
      <c r="AF370">
        <v>0</v>
      </c>
    </row>
    <row r="371" spans="1:32" x14ac:dyDescent="0.2">
      <c r="A371" s="400">
        <v>36790.460416666669</v>
      </c>
      <c r="B371" s="399">
        <v>37124</v>
      </c>
      <c r="C371" s="399">
        <v>37073</v>
      </c>
      <c r="D371" s="399">
        <v>37164</v>
      </c>
      <c r="E371" t="s">
        <v>392</v>
      </c>
      <c r="F371">
        <v>417194</v>
      </c>
      <c r="G371">
        <v>1</v>
      </c>
      <c r="H371">
        <v>2289515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-25</v>
      </c>
      <c r="P371">
        <v>-25</v>
      </c>
      <c r="Q371">
        <v>-25</v>
      </c>
      <c r="R371">
        <v>-25</v>
      </c>
      <c r="S371">
        <v>-25</v>
      </c>
      <c r="T371">
        <v>-25</v>
      </c>
      <c r="U371">
        <v>-25</v>
      </c>
      <c r="V371">
        <v>-25</v>
      </c>
      <c r="W371">
        <v>-25</v>
      </c>
      <c r="X371">
        <v>-25</v>
      </c>
      <c r="Y371">
        <v>-25</v>
      </c>
      <c r="Z371">
        <v>-25</v>
      </c>
      <c r="AA371">
        <v>-25</v>
      </c>
      <c r="AB371">
        <v>-25</v>
      </c>
      <c r="AC371">
        <v>-25</v>
      </c>
      <c r="AD371">
        <v>-25</v>
      </c>
      <c r="AE371">
        <v>0</v>
      </c>
      <c r="AF371">
        <v>0</v>
      </c>
    </row>
    <row r="372" spans="1:32" x14ac:dyDescent="0.2">
      <c r="A372" s="400">
        <v>36903.71597222222</v>
      </c>
      <c r="B372" s="399">
        <v>37124</v>
      </c>
      <c r="C372" s="399">
        <v>37073</v>
      </c>
      <c r="D372" s="399">
        <v>37164</v>
      </c>
      <c r="E372" t="s">
        <v>392</v>
      </c>
      <c r="F372">
        <v>477191</v>
      </c>
      <c r="G372">
        <v>1</v>
      </c>
      <c r="H372">
        <v>2489492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-25</v>
      </c>
      <c r="P372">
        <v>-25</v>
      </c>
      <c r="Q372">
        <v>-25</v>
      </c>
      <c r="R372">
        <v>-25</v>
      </c>
      <c r="S372">
        <v>-25</v>
      </c>
      <c r="T372">
        <v>-25</v>
      </c>
      <c r="U372">
        <v>-25</v>
      </c>
      <c r="V372">
        <v>-25</v>
      </c>
      <c r="W372">
        <v>-25</v>
      </c>
      <c r="X372">
        <v>-25</v>
      </c>
      <c r="Y372">
        <v>-25</v>
      </c>
      <c r="Z372">
        <v>-25</v>
      </c>
      <c r="AA372">
        <v>-25</v>
      </c>
      <c r="AB372">
        <v>-25</v>
      </c>
      <c r="AC372">
        <v>-25</v>
      </c>
      <c r="AD372">
        <v>-25</v>
      </c>
      <c r="AE372">
        <v>0</v>
      </c>
      <c r="AF372">
        <v>0</v>
      </c>
    </row>
    <row r="373" spans="1:32" x14ac:dyDescent="0.2">
      <c r="A373" s="400">
        <v>36861.569444444445</v>
      </c>
      <c r="B373" s="399">
        <v>37124</v>
      </c>
      <c r="C373" s="399">
        <v>36983</v>
      </c>
      <c r="D373" s="399">
        <v>37191</v>
      </c>
      <c r="E373" s="9" t="s">
        <v>392</v>
      </c>
      <c r="F373">
        <v>470771</v>
      </c>
      <c r="G373">
        <v>1</v>
      </c>
      <c r="H373">
        <v>2468711</v>
      </c>
      <c r="I373">
        <v>25</v>
      </c>
      <c r="J373">
        <v>25</v>
      </c>
      <c r="K373">
        <v>25</v>
      </c>
      <c r="L373">
        <v>25</v>
      </c>
      <c r="M373">
        <v>25</v>
      </c>
      <c r="N373">
        <v>25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">
      <c r="A374" s="400">
        <v>36861.555555555555</v>
      </c>
      <c r="B374" s="399">
        <v>37124</v>
      </c>
      <c r="C374" s="399">
        <v>36983</v>
      </c>
      <c r="D374" s="399">
        <v>37191</v>
      </c>
      <c r="E374" s="9" t="s">
        <v>392</v>
      </c>
      <c r="F374">
        <v>470861</v>
      </c>
      <c r="G374">
        <v>1</v>
      </c>
      <c r="H374">
        <v>2468959</v>
      </c>
      <c r="I374">
        <v>-25</v>
      </c>
      <c r="J374">
        <v>-25</v>
      </c>
      <c r="K374">
        <v>-25</v>
      </c>
      <c r="L374">
        <v>-25</v>
      </c>
      <c r="M374">
        <v>-25</v>
      </c>
      <c r="N374">
        <v>-25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 s="400">
        <v>36865.402777777781</v>
      </c>
      <c r="B375" s="399">
        <v>37124</v>
      </c>
      <c r="C375" s="399">
        <v>36983</v>
      </c>
      <c r="D375" s="399">
        <v>37191</v>
      </c>
      <c r="E375" s="9" t="s">
        <v>392</v>
      </c>
      <c r="F375">
        <v>472893</v>
      </c>
      <c r="G375">
        <v>1</v>
      </c>
      <c r="H375">
        <v>2475296</v>
      </c>
      <c r="I375">
        <v>25</v>
      </c>
      <c r="J375">
        <v>25</v>
      </c>
      <c r="K375">
        <v>25</v>
      </c>
      <c r="L375">
        <v>25</v>
      </c>
      <c r="M375">
        <v>25</v>
      </c>
      <c r="N375">
        <v>25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">
      <c r="A376" s="400">
        <v>36865.598611111112</v>
      </c>
      <c r="B376" s="399">
        <v>37124</v>
      </c>
      <c r="C376" s="399">
        <v>36983</v>
      </c>
      <c r="D376" s="399">
        <v>37191</v>
      </c>
      <c r="E376" t="s">
        <v>392</v>
      </c>
      <c r="F376">
        <v>473255</v>
      </c>
      <c r="G376">
        <v>1</v>
      </c>
      <c r="H376">
        <v>2476779</v>
      </c>
      <c r="I376">
        <v>25</v>
      </c>
      <c r="J376">
        <v>25</v>
      </c>
      <c r="K376">
        <v>25</v>
      </c>
      <c r="L376">
        <v>25</v>
      </c>
      <c r="M376">
        <v>25</v>
      </c>
      <c r="N376">
        <v>25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">
      <c r="A377" s="400">
        <v>36865.625694444447</v>
      </c>
      <c r="B377" s="399">
        <v>37124</v>
      </c>
      <c r="C377" s="399">
        <v>36983</v>
      </c>
      <c r="D377" s="399">
        <v>37191</v>
      </c>
      <c r="E377" t="s">
        <v>392</v>
      </c>
      <c r="F377">
        <v>473256</v>
      </c>
      <c r="G377">
        <v>1</v>
      </c>
      <c r="H377">
        <v>2476792</v>
      </c>
      <c r="I377">
        <v>25</v>
      </c>
      <c r="J377">
        <v>25</v>
      </c>
      <c r="K377">
        <v>25</v>
      </c>
      <c r="L377">
        <v>25</v>
      </c>
      <c r="M377">
        <v>25</v>
      </c>
      <c r="N377">
        <v>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 s="400">
        <v>36865.609027777777</v>
      </c>
      <c r="B378" s="399">
        <v>37124</v>
      </c>
      <c r="C378" s="399">
        <v>36983</v>
      </c>
      <c r="D378" s="399">
        <v>37191</v>
      </c>
      <c r="E378" t="s">
        <v>392</v>
      </c>
      <c r="F378">
        <v>473257</v>
      </c>
      <c r="G378">
        <v>1</v>
      </c>
      <c r="H378">
        <v>2476805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25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 s="400">
        <v>37062.433333333334</v>
      </c>
      <c r="B379" s="399">
        <v>37124</v>
      </c>
      <c r="C379" s="399">
        <v>37104</v>
      </c>
      <c r="D379" s="399">
        <v>37134</v>
      </c>
      <c r="E379" t="s">
        <v>392</v>
      </c>
      <c r="F379">
        <v>654306</v>
      </c>
      <c r="G379">
        <v>1</v>
      </c>
      <c r="H379">
        <v>3479788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-25</v>
      </c>
      <c r="P379">
        <v>-25</v>
      </c>
      <c r="Q379">
        <v>-25</v>
      </c>
      <c r="R379">
        <v>-25</v>
      </c>
      <c r="S379">
        <v>-25</v>
      </c>
      <c r="T379">
        <v>-25</v>
      </c>
      <c r="U379">
        <v>-25</v>
      </c>
      <c r="V379">
        <v>-25</v>
      </c>
      <c r="W379">
        <v>-25</v>
      </c>
      <c r="X379">
        <v>-25</v>
      </c>
      <c r="Y379">
        <v>-25</v>
      </c>
      <c r="Z379">
        <v>-25</v>
      </c>
      <c r="AA379">
        <v>-25</v>
      </c>
      <c r="AB379">
        <v>-25</v>
      </c>
      <c r="AC379">
        <v>-25</v>
      </c>
      <c r="AD379">
        <v>-25</v>
      </c>
      <c r="AE379">
        <v>0</v>
      </c>
      <c r="AF379">
        <v>0</v>
      </c>
    </row>
    <row r="380" spans="1:32" x14ac:dyDescent="0.2">
      <c r="A380" s="400">
        <v>36767.605555555558</v>
      </c>
      <c r="B380" s="399">
        <v>37124</v>
      </c>
      <c r="C380" s="399">
        <v>36983</v>
      </c>
      <c r="D380" s="399">
        <v>37191</v>
      </c>
      <c r="E380" s="9" t="s">
        <v>392</v>
      </c>
      <c r="F380">
        <v>401862</v>
      </c>
      <c r="G380">
        <v>1</v>
      </c>
      <c r="H380">
        <v>2236713</v>
      </c>
      <c r="I380">
        <v>50</v>
      </c>
      <c r="J380">
        <v>50</v>
      </c>
      <c r="K380">
        <v>50</v>
      </c>
      <c r="L380">
        <v>50</v>
      </c>
      <c r="M380">
        <v>50</v>
      </c>
      <c r="N380">
        <v>50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">
      <c r="A381" s="400">
        <v>36767.606249999997</v>
      </c>
      <c r="B381" s="399">
        <v>37124</v>
      </c>
      <c r="C381" s="399">
        <v>36983</v>
      </c>
      <c r="D381" s="399">
        <v>37191</v>
      </c>
      <c r="E381" s="9" t="s">
        <v>392</v>
      </c>
      <c r="F381">
        <v>401917</v>
      </c>
      <c r="G381">
        <v>1</v>
      </c>
      <c r="H381">
        <v>2236883</v>
      </c>
      <c r="I381">
        <v>50</v>
      </c>
      <c r="J381">
        <v>50</v>
      </c>
      <c r="K381">
        <v>50</v>
      </c>
      <c r="L381">
        <v>50</v>
      </c>
      <c r="M381">
        <v>50</v>
      </c>
      <c r="N381">
        <v>50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">
      <c r="A382" s="400">
        <v>36789.618750000001</v>
      </c>
      <c r="B382" s="399">
        <v>37124</v>
      </c>
      <c r="C382" s="399">
        <v>36983</v>
      </c>
      <c r="D382" s="399">
        <v>37191</v>
      </c>
      <c r="E382" s="9" t="s">
        <v>392</v>
      </c>
      <c r="F382">
        <v>416017</v>
      </c>
      <c r="G382">
        <v>1</v>
      </c>
      <c r="H382">
        <v>2286419</v>
      </c>
      <c r="I382">
        <v>50</v>
      </c>
      <c r="J382">
        <v>50</v>
      </c>
      <c r="K382">
        <v>50</v>
      </c>
      <c r="L382">
        <v>50</v>
      </c>
      <c r="M382">
        <v>50</v>
      </c>
      <c r="N382">
        <v>50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 s="400">
        <v>36700.582638888889</v>
      </c>
      <c r="B383" s="399">
        <v>37124</v>
      </c>
      <c r="C383" s="399">
        <v>36983</v>
      </c>
      <c r="D383" s="399">
        <v>37191</v>
      </c>
      <c r="E383" s="9" t="s">
        <v>392</v>
      </c>
      <c r="F383">
        <v>358072</v>
      </c>
      <c r="G383">
        <v>1</v>
      </c>
      <c r="H383">
        <v>2101780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25</v>
      </c>
      <c r="P383">
        <v>25</v>
      </c>
      <c r="Q383">
        <v>25</v>
      </c>
      <c r="R383">
        <v>25</v>
      </c>
      <c r="S383">
        <v>25</v>
      </c>
      <c r="T383">
        <v>25</v>
      </c>
      <c r="U383">
        <v>25</v>
      </c>
      <c r="V383">
        <v>25</v>
      </c>
      <c r="W383">
        <v>25</v>
      </c>
      <c r="X383">
        <v>25</v>
      </c>
      <c r="Y383">
        <v>25</v>
      </c>
      <c r="Z383">
        <v>25</v>
      </c>
      <c r="AA383">
        <v>25</v>
      </c>
      <c r="AB383">
        <v>25</v>
      </c>
      <c r="AC383">
        <v>25</v>
      </c>
      <c r="AD383">
        <v>25</v>
      </c>
      <c r="AE383">
        <v>0</v>
      </c>
      <c r="AF383">
        <v>0</v>
      </c>
    </row>
    <row r="384" spans="1:32" x14ac:dyDescent="0.2">
      <c r="A384" s="400">
        <v>36724.491666666669</v>
      </c>
      <c r="B384" s="399">
        <v>37124</v>
      </c>
      <c r="C384" s="399">
        <v>36983</v>
      </c>
      <c r="D384" s="399">
        <v>37191</v>
      </c>
      <c r="E384" s="9" t="s">
        <v>392</v>
      </c>
      <c r="F384">
        <v>373491</v>
      </c>
      <c r="G384">
        <v>1</v>
      </c>
      <c r="H384">
        <v>2146425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50</v>
      </c>
      <c r="P384">
        <v>50</v>
      </c>
      <c r="Q384">
        <v>50</v>
      </c>
      <c r="R384">
        <v>50</v>
      </c>
      <c r="S384">
        <v>50</v>
      </c>
      <c r="T384">
        <v>50</v>
      </c>
      <c r="U384">
        <v>50</v>
      </c>
      <c r="V384">
        <v>50</v>
      </c>
      <c r="W384">
        <v>50</v>
      </c>
      <c r="X384">
        <v>50</v>
      </c>
      <c r="Y384">
        <v>50</v>
      </c>
      <c r="Z384">
        <v>50</v>
      </c>
      <c r="AA384">
        <v>50</v>
      </c>
      <c r="AB384">
        <v>50</v>
      </c>
      <c r="AC384">
        <v>50</v>
      </c>
      <c r="AD384">
        <v>50</v>
      </c>
      <c r="AE384">
        <v>0</v>
      </c>
      <c r="AF384">
        <v>0</v>
      </c>
    </row>
    <row r="385" spans="1:32" x14ac:dyDescent="0.2">
      <c r="A385" s="400">
        <v>36724.490277777775</v>
      </c>
      <c r="B385" s="399">
        <v>37124</v>
      </c>
      <c r="C385" s="399">
        <v>36983</v>
      </c>
      <c r="D385" s="399">
        <v>37191</v>
      </c>
      <c r="E385" s="9" t="s">
        <v>392</v>
      </c>
      <c r="F385">
        <v>373615</v>
      </c>
      <c r="G385">
        <v>1</v>
      </c>
      <c r="H385">
        <v>2147294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25</v>
      </c>
      <c r="P385">
        <v>25</v>
      </c>
      <c r="Q385">
        <v>25</v>
      </c>
      <c r="R385">
        <v>25</v>
      </c>
      <c r="S385">
        <v>25</v>
      </c>
      <c r="T385">
        <v>25</v>
      </c>
      <c r="U385">
        <v>25</v>
      </c>
      <c r="V385">
        <v>25</v>
      </c>
      <c r="W385">
        <v>25</v>
      </c>
      <c r="X385">
        <v>25</v>
      </c>
      <c r="Y385">
        <v>25</v>
      </c>
      <c r="Z385">
        <v>25</v>
      </c>
      <c r="AA385">
        <v>25</v>
      </c>
      <c r="AB385">
        <v>25</v>
      </c>
      <c r="AC385">
        <v>25</v>
      </c>
      <c r="AD385">
        <v>25</v>
      </c>
      <c r="AE385">
        <v>0</v>
      </c>
      <c r="AF385">
        <v>0</v>
      </c>
    </row>
    <row r="386" spans="1:32" x14ac:dyDescent="0.2">
      <c r="A386" s="400">
        <v>36726.624305555553</v>
      </c>
      <c r="B386" s="399">
        <v>37124</v>
      </c>
      <c r="C386" s="399">
        <v>36983</v>
      </c>
      <c r="D386" s="399">
        <v>37191</v>
      </c>
      <c r="E386" s="9" t="s">
        <v>392</v>
      </c>
      <c r="F386">
        <v>375193</v>
      </c>
      <c r="G386">
        <v>1</v>
      </c>
      <c r="H386">
        <v>2152598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-50</v>
      </c>
      <c r="P386">
        <v>-50</v>
      </c>
      <c r="Q386">
        <v>-50</v>
      </c>
      <c r="R386">
        <v>-50</v>
      </c>
      <c r="S386">
        <v>-50</v>
      </c>
      <c r="T386">
        <v>-50</v>
      </c>
      <c r="U386">
        <v>-50</v>
      </c>
      <c r="V386">
        <v>-50</v>
      </c>
      <c r="W386">
        <v>-50</v>
      </c>
      <c r="X386">
        <v>-50</v>
      </c>
      <c r="Y386">
        <v>-50</v>
      </c>
      <c r="Z386">
        <v>-50</v>
      </c>
      <c r="AA386">
        <v>-50</v>
      </c>
      <c r="AB386">
        <v>-50</v>
      </c>
      <c r="AC386">
        <v>-50</v>
      </c>
      <c r="AD386">
        <v>-50</v>
      </c>
      <c r="AE386">
        <v>0</v>
      </c>
      <c r="AF386">
        <v>0</v>
      </c>
    </row>
    <row r="387" spans="1:32" x14ac:dyDescent="0.2">
      <c r="A387" s="400">
        <v>36726.370833333334</v>
      </c>
      <c r="B387" s="399">
        <v>37124</v>
      </c>
      <c r="C387" s="399">
        <v>36983</v>
      </c>
      <c r="D387" s="399">
        <v>37191</v>
      </c>
      <c r="E387" s="9" t="s">
        <v>392</v>
      </c>
      <c r="F387">
        <v>375316</v>
      </c>
      <c r="G387">
        <v>1</v>
      </c>
      <c r="H387">
        <v>2153045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25</v>
      </c>
      <c r="P387">
        <v>25</v>
      </c>
      <c r="Q387">
        <v>25</v>
      </c>
      <c r="R387">
        <v>25</v>
      </c>
      <c r="S387">
        <v>25</v>
      </c>
      <c r="T387">
        <v>25</v>
      </c>
      <c r="U387">
        <v>25</v>
      </c>
      <c r="V387">
        <v>25</v>
      </c>
      <c r="W387">
        <v>25</v>
      </c>
      <c r="X387">
        <v>25</v>
      </c>
      <c r="Y387">
        <v>25</v>
      </c>
      <c r="Z387">
        <v>25</v>
      </c>
      <c r="AA387">
        <v>25</v>
      </c>
      <c r="AB387">
        <v>25</v>
      </c>
      <c r="AC387">
        <v>25</v>
      </c>
      <c r="AD387">
        <v>25</v>
      </c>
      <c r="AE387">
        <v>0</v>
      </c>
      <c r="AF387">
        <v>0</v>
      </c>
    </row>
    <row r="388" spans="1:32" x14ac:dyDescent="0.2">
      <c r="A388" s="400">
        <v>36728.565972222219</v>
      </c>
      <c r="B388" s="399">
        <v>37124</v>
      </c>
      <c r="C388" s="399">
        <v>36983</v>
      </c>
      <c r="D388" s="399">
        <v>37191</v>
      </c>
      <c r="E388" s="9" t="s">
        <v>392</v>
      </c>
      <c r="F388">
        <v>376818</v>
      </c>
      <c r="G388">
        <v>1</v>
      </c>
      <c r="H388">
        <v>2157161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-50</v>
      </c>
      <c r="P388">
        <v>-50</v>
      </c>
      <c r="Q388">
        <v>-50</v>
      </c>
      <c r="R388">
        <v>-50</v>
      </c>
      <c r="S388">
        <v>-50</v>
      </c>
      <c r="T388">
        <v>-50</v>
      </c>
      <c r="U388">
        <v>-50</v>
      </c>
      <c r="V388">
        <v>-50</v>
      </c>
      <c r="W388">
        <v>-50</v>
      </c>
      <c r="X388">
        <v>-50</v>
      </c>
      <c r="Y388">
        <v>-50</v>
      </c>
      <c r="Z388">
        <v>-50</v>
      </c>
      <c r="AA388">
        <v>-50</v>
      </c>
      <c r="AB388">
        <v>-50</v>
      </c>
      <c r="AC388">
        <v>-50</v>
      </c>
      <c r="AD388">
        <v>-50</v>
      </c>
      <c r="AE388">
        <v>0</v>
      </c>
      <c r="AF388">
        <v>0</v>
      </c>
    </row>
    <row r="389" spans="1:32" x14ac:dyDescent="0.2">
      <c r="A389" s="400">
        <v>37092.38958333333</v>
      </c>
      <c r="B389" s="399">
        <v>37124</v>
      </c>
      <c r="C389" s="399">
        <v>37073</v>
      </c>
      <c r="D389" s="399">
        <v>37164</v>
      </c>
      <c r="E389" s="9" t="s">
        <v>392</v>
      </c>
      <c r="F389">
        <v>562408</v>
      </c>
      <c r="G389">
        <v>1</v>
      </c>
      <c r="H389">
        <v>2964022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25</v>
      </c>
      <c r="P389">
        <v>25</v>
      </c>
      <c r="Q389">
        <v>25</v>
      </c>
      <c r="R389">
        <v>25</v>
      </c>
      <c r="S389">
        <v>25</v>
      </c>
      <c r="T389">
        <v>25</v>
      </c>
      <c r="U389">
        <v>25</v>
      </c>
      <c r="V389">
        <v>25</v>
      </c>
      <c r="W389">
        <v>25</v>
      </c>
      <c r="X389">
        <v>25</v>
      </c>
      <c r="Y389">
        <v>25</v>
      </c>
      <c r="Z389">
        <v>25</v>
      </c>
      <c r="AA389">
        <v>25</v>
      </c>
      <c r="AB389">
        <v>25</v>
      </c>
      <c r="AC389">
        <v>25</v>
      </c>
      <c r="AD389">
        <v>25</v>
      </c>
      <c r="AE389">
        <v>0</v>
      </c>
      <c r="AF389">
        <v>0</v>
      </c>
    </row>
    <row r="390" spans="1:32" x14ac:dyDescent="0.2">
      <c r="A390" s="400">
        <v>36986.415277777778</v>
      </c>
      <c r="B390" s="399">
        <v>37124</v>
      </c>
      <c r="C390" s="399">
        <v>37073</v>
      </c>
      <c r="D390" s="399">
        <v>37164</v>
      </c>
      <c r="E390" s="9" t="s">
        <v>392</v>
      </c>
      <c r="F390">
        <v>570326</v>
      </c>
      <c r="G390">
        <v>1</v>
      </c>
      <c r="H390">
        <v>3057514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25</v>
      </c>
      <c r="P390">
        <v>25</v>
      </c>
      <c r="Q390">
        <v>25</v>
      </c>
      <c r="R390">
        <v>25</v>
      </c>
      <c r="S390">
        <v>25</v>
      </c>
      <c r="T390">
        <v>25</v>
      </c>
      <c r="U390">
        <v>25</v>
      </c>
      <c r="V390">
        <v>25</v>
      </c>
      <c r="W390">
        <v>25</v>
      </c>
      <c r="X390">
        <v>25</v>
      </c>
      <c r="Y390">
        <v>25</v>
      </c>
      <c r="Z390">
        <v>25</v>
      </c>
      <c r="AA390">
        <v>25</v>
      </c>
      <c r="AB390">
        <v>25</v>
      </c>
      <c r="AC390">
        <v>25</v>
      </c>
      <c r="AD390">
        <v>25</v>
      </c>
      <c r="AE390">
        <v>0</v>
      </c>
      <c r="AF390">
        <v>0</v>
      </c>
    </row>
    <row r="391" spans="1:32" x14ac:dyDescent="0.2">
      <c r="A391" s="400">
        <v>37022.631944444445</v>
      </c>
      <c r="B391" s="399">
        <v>37124</v>
      </c>
      <c r="C391" s="399">
        <v>37073</v>
      </c>
      <c r="D391" s="399">
        <v>37164</v>
      </c>
      <c r="E391" s="9" t="s">
        <v>392</v>
      </c>
      <c r="F391">
        <v>608000</v>
      </c>
      <c r="G391">
        <v>1</v>
      </c>
      <c r="H391">
        <v>3280774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-25</v>
      </c>
      <c r="AF391">
        <v>-25</v>
      </c>
    </row>
    <row r="392" spans="1:32" x14ac:dyDescent="0.2">
      <c r="A392" s="400">
        <v>37075.48333333333</v>
      </c>
      <c r="B392" s="399">
        <v>37124</v>
      </c>
      <c r="C392" s="399">
        <v>37104</v>
      </c>
      <c r="D392" s="399">
        <v>37134</v>
      </c>
      <c r="E392" s="9" t="s">
        <v>392</v>
      </c>
      <c r="F392">
        <v>672569</v>
      </c>
      <c r="G392">
        <v>1</v>
      </c>
      <c r="H392">
        <v>3545808</v>
      </c>
      <c r="I392">
        <v>-25</v>
      </c>
      <c r="J392">
        <v>-25</v>
      </c>
      <c r="K392">
        <v>-25</v>
      </c>
      <c r="L392">
        <v>-25</v>
      </c>
      <c r="M392">
        <v>-25</v>
      </c>
      <c r="N392">
        <v>-25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">
      <c r="A393" s="400">
        <v>37077.570833333331</v>
      </c>
      <c r="B393" s="399">
        <v>37124</v>
      </c>
      <c r="C393" s="399">
        <v>37104</v>
      </c>
      <c r="D393" s="399">
        <v>37134</v>
      </c>
      <c r="E393" s="9" t="s">
        <v>392</v>
      </c>
      <c r="F393">
        <v>674525</v>
      </c>
      <c r="G393">
        <v>1</v>
      </c>
      <c r="H393">
        <v>3550759</v>
      </c>
      <c r="I393">
        <v>-25</v>
      </c>
      <c r="J393">
        <v>-25</v>
      </c>
      <c r="K393">
        <v>-25</v>
      </c>
      <c r="L393">
        <v>-25</v>
      </c>
      <c r="M393">
        <v>-25</v>
      </c>
      <c r="N393">
        <v>-25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 s="400">
        <v>37083.604166666664</v>
      </c>
      <c r="B394" s="399">
        <v>37124</v>
      </c>
      <c r="C394" s="399">
        <v>37104</v>
      </c>
      <c r="D394" s="399">
        <v>37134</v>
      </c>
      <c r="E394" s="9" t="s">
        <v>392</v>
      </c>
      <c r="F394">
        <v>680243</v>
      </c>
      <c r="G394">
        <v>1</v>
      </c>
      <c r="H394">
        <v>3572724</v>
      </c>
      <c r="I394">
        <v>-25</v>
      </c>
      <c r="J394">
        <v>-25</v>
      </c>
      <c r="K394">
        <v>-25</v>
      </c>
      <c r="L394">
        <v>-25</v>
      </c>
      <c r="M394">
        <v>-25</v>
      </c>
      <c r="N394">
        <v>-25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 s="400">
        <v>37098.423611111109</v>
      </c>
      <c r="B395" s="399">
        <v>37124</v>
      </c>
      <c r="C395" s="399">
        <v>37104</v>
      </c>
      <c r="D395" s="399">
        <v>37134</v>
      </c>
      <c r="E395" s="9" t="s">
        <v>392</v>
      </c>
      <c r="F395">
        <v>702887</v>
      </c>
      <c r="G395">
        <v>1</v>
      </c>
      <c r="H395">
        <v>3637479</v>
      </c>
      <c r="I395">
        <v>25</v>
      </c>
      <c r="J395">
        <v>25</v>
      </c>
      <c r="K395">
        <v>25</v>
      </c>
      <c r="L395">
        <v>25</v>
      </c>
      <c r="M395">
        <v>25</v>
      </c>
      <c r="N395">
        <v>25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">
      <c r="A396" s="400">
        <v>37102.548611111109</v>
      </c>
      <c r="B396" s="399">
        <v>37124</v>
      </c>
      <c r="C396" s="399">
        <v>37104</v>
      </c>
      <c r="D396" s="399">
        <v>37134</v>
      </c>
      <c r="E396" s="9" t="s">
        <v>392</v>
      </c>
      <c r="F396">
        <v>707463</v>
      </c>
      <c r="G396">
        <v>1</v>
      </c>
      <c r="H396">
        <v>3683566</v>
      </c>
      <c r="I396">
        <v>-25</v>
      </c>
      <c r="J396">
        <v>-25</v>
      </c>
      <c r="K396">
        <v>-25</v>
      </c>
      <c r="L396">
        <v>-25</v>
      </c>
      <c r="M396">
        <v>-25</v>
      </c>
      <c r="N396">
        <v>-25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">
      <c r="A397" s="400">
        <v>37102.459027777775</v>
      </c>
      <c r="B397" s="399">
        <v>37124</v>
      </c>
      <c r="C397" s="399">
        <v>37104</v>
      </c>
      <c r="D397" s="399">
        <v>37134</v>
      </c>
      <c r="E397" s="9" t="s">
        <v>392</v>
      </c>
      <c r="F397">
        <v>707464</v>
      </c>
      <c r="G397">
        <v>1</v>
      </c>
      <c r="H397">
        <v>3683569</v>
      </c>
      <c r="I397">
        <v>25</v>
      </c>
      <c r="J397">
        <v>25</v>
      </c>
      <c r="K397">
        <v>25</v>
      </c>
      <c r="L397">
        <v>25</v>
      </c>
      <c r="M397">
        <v>25</v>
      </c>
      <c r="N397">
        <v>25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">
      <c r="A398" s="400">
        <v>37102.468055555553</v>
      </c>
      <c r="B398" s="399">
        <v>37124</v>
      </c>
      <c r="C398" s="399">
        <v>37104</v>
      </c>
      <c r="D398" s="399">
        <v>37134</v>
      </c>
      <c r="E398" s="9" t="s">
        <v>392</v>
      </c>
      <c r="F398">
        <v>707611</v>
      </c>
      <c r="G398">
        <v>1</v>
      </c>
      <c r="H398">
        <v>3687931</v>
      </c>
      <c r="I398">
        <v>-25</v>
      </c>
      <c r="J398">
        <v>-25</v>
      </c>
      <c r="K398">
        <v>-25</v>
      </c>
      <c r="L398">
        <v>-25</v>
      </c>
      <c r="M398">
        <v>-25</v>
      </c>
      <c r="N398">
        <v>-25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 s="400">
        <v>37063.370833333334</v>
      </c>
      <c r="B399" s="399">
        <v>37124</v>
      </c>
      <c r="C399" s="399">
        <v>37104</v>
      </c>
      <c r="D399" s="399">
        <v>37134</v>
      </c>
      <c r="E399" s="9" t="s">
        <v>392</v>
      </c>
      <c r="F399">
        <v>657514</v>
      </c>
      <c r="G399">
        <v>1</v>
      </c>
      <c r="H399">
        <v>3490704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-25</v>
      </c>
      <c r="P399">
        <v>-25</v>
      </c>
      <c r="Q399">
        <v>-25</v>
      </c>
      <c r="R399">
        <v>-25</v>
      </c>
      <c r="S399">
        <v>-25</v>
      </c>
      <c r="T399">
        <v>-25</v>
      </c>
      <c r="U399">
        <v>-25</v>
      </c>
      <c r="V399">
        <v>-25</v>
      </c>
      <c r="W399">
        <v>-25</v>
      </c>
      <c r="X399">
        <v>-25</v>
      </c>
      <c r="Y399">
        <v>-25</v>
      </c>
      <c r="Z399">
        <v>-25</v>
      </c>
      <c r="AA399">
        <v>-25</v>
      </c>
      <c r="AB399">
        <v>-25</v>
      </c>
      <c r="AC399">
        <v>-25</v>
      </c>
      <c r="AD399">
        <v>-25</v>
      </c>
      <c r="AE399">
        <v>0</v>
      </c>
      <c r="AF399">
        <v>0</v>
      </c>
    </row>
    <row r="400" spans="1:32" x14ac:dyDescent="0.2">
      <c r="A400" s="400">
        <v>37063.51666666667</v>
      </c>
      <c r="B400" s="399">
        <v>37124</v>
      </c>
      <c r="C400" s="399">
        <v>37104</v>
      </c>
      <c r="D400" s="399">
        <v>37134</v>
      </c>
      <c r="E400" s="9" t="s">
        <v>392</v>
      </c>
      <c r="F400">
        <v>658084</v>
      </c>
      <c r="G400">
        <v>1</v>
      </c>
      <c r="H400">
        <v>3492639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25</v>
      </c>
      <c r="P400">
        <v>25</v>
      </c>
      <c r="Q400">
        <v>25</v>
      </c>
      <c r="R400">
        <v>25</v>
      </c>
      <c r="S400">
        <v>25</v>
      </c>
      <c r="T400">
        <v>25</v>
      </c>
      <c r="U400">
        <v>25</v>
      </c>
      <c r="V400">
        <v>25</v>
      </c>
      <c r="W400">
        <v>25</v>
      </c>
      <c r="X400">
        <v>25</v>
      </c>
      <c r="Y400">
        <v>25</v>
      </c>
      <c r="Z400">
        <v>25</v>
      </c>
      <c r="AA400">
        <v>25</v>
      </c>
      <c r="AB400">
        <v>25</v>
      </c>
      <c r="AC400">
        <v>25</v>
      </c>
      <c r="AD400">
        <v>25</v>
      </c>
      <c r="AE400">
        <v>0</v>
      </c>
      <c r="AF400">
        <v>0</v>
      </c>
    </row>
    <row r="401" spans="1:32" x14ac:dyDescent="0.2">
      <c r="A401" s="400">
        <v>37064.693749999999</v>
      </c>
      <c r="B401" s="399">
        <v>37124</v>
      </c>
      <c r="C401" s="399">
        <v>37104</v>
      </c>
      <c r="D401" s="399">
        <v>37134</v>
      </c>
      <c r="E401" s="9" t="s">
        <v>392</v>
      </c>
      <c r="F401">
        <v>658661</v>
      </c>
      <c r="G401">
        <v>1</v>
      </c>
      <c r="H401">
        <v>3495323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50</v>
      </c>
      <c r="P401">
        <v>50</v>
      </c>
      <c r="Q401">
        <v>50</v>
      </c>
      <c r="R401">
        <v>50</v>
      </c>
      <c r="S401">
        <v>50</v>
      </c>
      <c r="T401">
        <v>50</v>
      </c>
      <c r="U401">
        <v>50</v>
      </c>
      <c r="V401">
        <v>50</v>
      </c>
      <c r="W401">
        <v>50</v>
      </c>
      <c r="X401">
        <v>50</v>
      </c>
      <c r="Y401">
        <v>50</v>
      </c>
      <c r="Z401">
        <v>50</v>
      </c>
      <c r="AA401">
        <v>50</v>
      </c>
      <c r="AB401">
        <v>50</v>
      </c>
      <c r="AC401">
        <v>50</v>
      </c>
      <c r="AD401">
        <v>50</v>
      </c>
      <c r="AE401">
        <v>0</v>
      </c>
      <c r="AF401">
        <v>0</v>
      </c>
    </row>
    <row r="402" spans="1:32" x14ac:dyDescent="0.2">
      <c r="A402" s="400">
        <v>37075.345833333333</v>
      </c>
      <c r="B402" s="399">
        <v>37124</v>
      </c>
      <c r="C402" s="399">
        <v>37104</v>
      </c>
      <c r="D402" s="399">
        <v>37134</v>
      </c>
      <c r="E402" s="9" t="s">
        <v>392</v>
      </c>
      <c r="F402">
        <v>672119</v>
      </c>
      <c r="G402">
        <v>1</v>
      </c>
      <c r="H402">
        <v>3544538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25</v>
      </c>
      <c r="P402">
        <v>25</v>
      </c>
      <c r="Q402">
        <v>25</v>
      </c>
      <c r="R402">
        <v>25</v>
      </c>
      <c r="S402">
        <v>25</v>
      </c>
      <c r="T402">
        <v>25</v>
      </c>
      <c r="U402">
        <v>25</v>
      </c>
      <c r="V402">
        <v>25</v>
      </c>
      <c r="W402">
        <v>25</v>
      </c>
      <c r="X402">
        <v>25</v>
      </c>
      <c r="Y402">
        <v>25</v>
      </c>
      <c r="Z402">
        <v>25</v>
      </c>
      <c r="AA402">
        <v>25</v>
      </c>
      <c r="AB402">
        <v>25</v>
      </c>
      <c r="AC402">
        <v>25</v>
      </c>
      <c r="AD402">
        <v>25</v>
      </c>
      <c r="AE402">
        <v>0</v>
      </c>
      <c r="AF402">
        <v>0</v>
      </c>
    </row>
    <row r="403" spans="1:32" x14ac:dyDescent="0.2">
      <c r="A403" s="400">
        <v>37088.602777777778</v>
      </c>
      <c r="B403" s="399">
        <v>37124</v>
      </c>
      <c r="C403" s="399">
        <v>37104</v>
      </c>
      <c r="D403" s="399">
        <v>37134</v>
      </c>
      <c r="E403" s="9" t="s">
        <v>392</v>
      </c>
      <c r="F403">
        <v>685793</v>
      </c>
      <c r="G403">
        <v>1</v>
      </c>
      <c r="H403">
        <v>3589672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25</v>
      </c>
      <c r="P403">
        <v>25</v>
      </c>
      <c r="Q403">
        <v>25</v>
      </c>
      <c r="R403">
        <v>25</v>
      </c>
      <c r="S403">
        <v>25</v>
      </c>
      <c r="T403">
        <v>25</v>
      </c>
      <c r="U403">
        <v>25</v>
      </c>
      <c r="V403">
        <v>25</v>
      </c>
      <c r="W403">
        <v>25</v>
      </c>
      <c r="X403">
        <v>25</v>
      </c>
      <c r="Y403">
        <v>25</v>
      </c>
      <c r="Z403">
        <v>25</v>
      </c>
      <c r="AA403">
        <v>25</v>
      </c>
      <c r="AB403">
        <v>25</v>
      </c>
      <c r="AC403">
        <v>25</v>
      </c>
      <c r="AD403">
        <v>25</v>
      </c>
      <c r="AE403">
        <v>0</v>
      </c>
      <c r="AF403">
        <v>0</v>
      </c>
    </row>
    <row r="404" spans="1:32" x14ac:dyDescent="0.2">
      <c r="A404" s="400">
        <v>37089.549305555556</v>
      </c>
      <c r="B404" s="399">
        <v>37124</v>
      </c>
      <c r="C404" s="399">
        <v>37104</v>
      </c>
      <c r="D404" s="399">
        <v>37134</v>
      </c>
      <c r="E404" s="9" t="s">
        <v>392</v>
      </c>
      <c r="F404">
        <v>687181</v>
      </c>
      <c r="G404">
        <v>1</v>
      </c>
      <c r="H404">
        <v>3592894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50</v>
      </c>
      <c r="P404">
        <v>50</v>
      </c>
      <c r="Q404">
        <v>50</v>
      </c>
      <c r="R404">
        <v>50</v>
      </c>
      <c r="S404">
        <v>50</v>
      </c>
      <c r="T404">
        <v>50</v>
      </c>
      <c r="U404">
        <v>50</v>
      </c>
      <c r="V404">
        <v>50</v>
      </c>
      <c r="W404">
        <v>50</v>
      </c>
      <c r="X404">
        <v>50</v>
      </c>
      <c r="Y404">
        <v>50</v>
      </c>
      <c r="Z404">
        <v>50</v>
      </c>
      <c r="AA404">
        <v>50</v>
      </c>
      <c r="AB404">
        <v>50</v>
      </c>
      <c r="AC404">
        <v>50</v>
      </c>
      <c r="AD404">
        <v>50</v>
      </c>
      <c r="AE404">
        <v>0</v>
      </c>
      <c r="AF404">
        <v>0</v>
      </c>
    </row>
    <row r="405" spans="1:32" x14ac:dyDescent="0.2">
      <c r="A405" s="400">
        <v>36767.605555555558</v>
      </c>
      <c r="B405" s="399">
        <v>37124</v>
      </c>
      <c r="C405" s="399">
        <v>36983</v>
      </c>
      <c r="D405" s="399">
        <v>37191</v>
      </c>
      <c r="E405" s="9" t="s">
        <v>392</v>
      </c>
      <c r="F405">
        <v>401862</v>
      </c>
      <c r="G405">
        <v>1</v>
      </c>
      <c r="H405">
        <v>2236714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50</v>
      </c>
      <c r="AF405">
        <v>50</v>
      </c>
    </row>
    <row r="406" spans="1:32" x14ac:dyDescent="0.2">
      <c r="A406" s="400">
        <v>36767.606249999997</v>
      </c>
      <c r="B406" s="399">
        <v>37124</v>
      </c>
      <c r="C406" s="399">
        <v>36983</v>
      </c>
      <c r="D406" s="399">
        <v>37191</v>
      </c>
      <c r="E406" s="9" t="s">
        <v>392</v>
      </c>
      <c r="F406">
        <v>401917</v>
      </c>
      <c r="G406">
        <v>1</v>
      </c>
      <c r="H406">
        <v>2236884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50</v>
      </c>
      <c r="AF406">
        <v>50</v>
      </c>
    </row>
    <row r="407" spans="1:32" x14ac:dyDescent="0.2">
      <c r="A407" s="400">
        <v>36789.618750000001</v>
      </c>
      <c r="B407" s="399">
        <v>37124</v>
      </c>
      <c r="C407" s="399">
        <v>36983</v>
      </c>
      <c r="D407" s="399">
        <v>37191</v>
      </c>
      <c r="E407" s="9" t="s">
        <v>392</v>
      </c>
      <c r="F407">
        <v>416017</v>
      </c>
      <c r="G407">
        <v>1</v>
      </c>
      <c r="H407">
        <v>2286420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50</v>
      </c>
      <c r="AF407">
        <v>50</v>
      </c>
    </row>
    <row r="408" spans="1:32" x14ac:dyDescent="0.2">
      <c r="A408" s="400">
        <v>36861.569444444445</v>
      </c>
      <c r="B408" s="399">
        <v>37124</v>
      </c>
      <c r="C408" s="399">
        <v>36983</v>
      </c>
      <c r="D408" s="399">
        <v>37191</v>
      </c>
      <c r="E408" t="s">
        <v>392</v>
      </c>
      <c r="F408">
        <v>470771</v>
      </c>
      <c r="G408">
        <v>1</v>
      </c>
      <c r="H408">
        <v>2468712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25</v>
      </c>
      <c r="AF408">
        <v>25</v>
      </c>
    </row>
    <row r="409" spans="1:32" x14ac:dyDescent="0.2">
      <c r="A409" s="400">
        <v>36861.555555555555</v>
      </c>
      <c r="B409" s="399">
        <v>37124</v>
      </c>
      <c r="C409" s="399">
        <v>36983</v>
      </c>
      <c r="D409" s="399">
        <v>37191</v>
      </c>
      <c r="E409" t="s">
        <v>392</v>
      </c>
      <c r="F409">
        <v>470861</v>
      </c>
      <c r="G409">
        <v>1</v>
      </c>
      <c r="H409">
        <v>2468960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-25</v>
      </c>
      <c r="AF409">
        <v>-25</v>
      </c>
    </row>
    <row r="410" spans="1:32" x14ac:dyDescent="0.2">
      <c r="A410" s="400">
        <v>36865.402777777781</v>
      </c>
      <c r="B410" s="399">
        <v>37124</v>
      </c>
      <c r="C410" s="399">
        <v>36983</v>
      </c>
      <c r="D410" s="399">
        <v>37191</v>
      </c>
      <c r="E410" t="s">
        <v>392</v>
      </c>
      <c r="F410">
        <v>472893</v>
      </c>
      <c r="G410">
        <v>1</v>
      </c>
      <c r="H410">
        <v>2475297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25</v>
      </c>
      <c r="AF410">
        <v>25</v>
      </c>
    </row>
    <row r="411" spans="1:32" x14ac:dyDescent="0.2">
      <c r="A411" s="400">
        <v>37103.62777777778</v>
      </c>
      <c r="B411" s="399">
        <v>37124</v>
      </c>
      <c r="C411" s="399">
        <v>37104</v>
      </c>
      <c r="D411" s="399">
        <v>37134</v>
      </c>
      <c r="E411" s="9" t="s">
        <v>392</v>
      </c>
      <c r="F411">
        <v>709752</v>
      </c>
      <c r="G411">
        <v>1</v>
      </c>
      <c r="H411">
        <v>3707404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-25</v>
      </c>
      <c r="P411">
        <v>-25</v>
      </c>
      <c r="Q411">
        <v>-25</v>
      </c>
      <c r="R411">
        <v>-25</v>
      </c>
      <c r="S411">
        <v>-25</v>
      </c>
      <c r="T411">
        <v>-25</v>
      </c>
      <c r="U411">
        <v>-25</v>
      </c>
      <c r="V411">
        <v>-25</v>
      </c>
      <c r="W411">
        <v>-25</v>
      </c>
      <c r="X411">
        <v>-25</v>
      </c>
      <c r="Y411">
        <v>-25</v>
      </c>
      <c r="Z411">
        <v>-25</v>
      </c>
      <c r="AA411">
        <v>-25</v>
      </c>
      <c r="AB411">
        <v>-25</v>
      </c>
      <c r="AC411">
        <v>-25</v>
      </c>
      <c r="AD411">
        <v>-25</v>
      </c>
      <c r="AE411">
        <v>0</v>
      </c>
      <c r="AF411">
        <v>0</v>
      </c>
    </row>
    <row r="412" spans="1:32" x14ac:dyDescent="0.2">
      <c r="A412" s="400">
        <v>37067.473611111112</v>
      </c>
      <c r="B412" s="399">
        <v>37124</v>
      </c>
      <c r="C412" s="399">
        <v>37104</v>
      </c>
      <c r="D412" s="399">
        <v>37134</v>
      </c>
      <c r="E412" s="9" t="s">
        <v>392</v>
      </c>
      <c r="F412">
        <v>661886</v>
      </c>
      <c r="G412">
        <v>1</v>
      </c>
      <c r="H412">
        <v>3507708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-25</v>
      </c>
      <c r="AF412">
        <v>-25</v>
      </c>
    </row>
    <row r="413" spans="1:32" x14ac:dyDescent="0.2">
      <c r="A413" s="400">
        <v>37075.48333333333</v>
      </c>
      <c r="B413" s="399">
        <v>37124</v>
      </c>
      <c r="C413" s="399">
        <v>37104</v>
      </c>
      <c r="D413" s="399">
        <v>37134</v>
      </c>
      <c r="E413" s="9" t="s">
        <v>392</v>
      </c>
      <c r="F413">
        <v>672569</v>
      </c>
      <c r="G413">
        <v>1</v>
      </c>
      <c r="H413">
        <v>3545809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-25</v>
      </c>
      <c r="AF413">
        <v>-25</v>
      </c>
    </row>
    <row r="414" spans="1:32" x14ac:dyDescent="0.2">
      <c r="A414" s="400">
        <v>37091.614583333336</v>
      </c>
      <c r="B414" s="399">
        <v>37124</v>
      </c>
      <c r="C414" s="399">
        <v>37104</v>
      </c>
      <c r="D414" s="399">
        <v>37134</v>
      </c>
      <c r="E414" t="s">
        <v>392</v>
      </c>
      <c r="F414">
        <v>692056</v>
      </c>
      <c r="G414">
        <v>1</v>
      </c>
      <c r="H414">
        <v>3606730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50</v>
      </c>
      <c r="AF414">
        <v>50</v>
      </c>
    </row>
    <row r="415" spans="1:32" x14ac:dyDescent="0.2">
      <c r="A415" s="400">
        <v>37091.361805555556</v>
      </c>
      <c r="B415" s="399">
        <v>37124</v>
      </c>
      <c r="C415" s="399">
        <v>37104</v>
      </c>
      <c r="D415" s="399">
        <v>37134</v>
      </c>
      <c r="E415" t="s">
        <v>392</v>
      </c>
      <c r="F415">
        <v>693669</v>
      </c>
      <c r="G415">
        <v>1</v>
      </c>
      <c r="H415">
        <v>3609387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-25</v>
      </c>
      <c r="AF415">
        <v>-25</v>
      </c>
    </row>
    <row r="416" spans="1:32" x14ac:dyDescent="0.2">
      <c r="A416" s="400">
        <v>37098.423611111109</v>
      </c>
      <c r="B416" s="399">
        <v>37124</v>
      </c>
      <c r="C416" s="399">
        <v>37104</v>
      </c>
      <c r="D416" s="399">
        <v>37134</v>
      </c>
      <c r="E416" t="s">
        <v>392</v>
      </c>
      <c r="F416">
        <v>702887</v>
      </c>
      <c r="G416">
        <v>1</v>
      </c>
      <c r="H416">
        <v>3637480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25</v>
      </c>
      <c r="AF416">
        <v>25</v>
      </c>
    </row>
    <row r="417" spans="1:32" x14ac:dyDescent="0.2">
      <c r="A417" s="400">
        <v>37103.587500000001</v>
      </c>
      <c r="B417" s="399">
        <v>37124</v>
      </c>
      <c r="C417" s="399">
        <v>37105</v>
      </c>
      <c r="D417" s="399">
        <v>37134</v>
      </c>
      <c r="E417" t="s">
        <v>392</v>
      </c>
      <c r="F417">
        <v>711786</v>
      </c>
      <c r="G417">
        <v>1</v>
      </c>
      <c r="H417">
        <v>3718018</v>
      </c>
      <c r="I417">
        <v>-25</v>
      </c>
      <c r="J417">
        <v>-25</v>
      </c>
      <c r="K417">
        <v>-25</v>
      </c>
      <c r="L417">
        <v>-25</v>
      </c>
      <c r="M417">
        <v>-25</v>
      </c>
      <c r="N417">
        <v>-25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 s="400">
        <v>37103.376388888886</v>
      </c>
      <c r="B418" s="399">
        <v>37124</v>
      </c>
      <c r="C418" s="399">
        <v>37105</v>
      </c>
      <c r="D418" s="399">
        <v>37134</v>
      </c>
      <c r="E418" t="s">
        <v>392</v>
      </c>
      <c r="F418">
        <v>710862</v>
      </c>
      <c r="G418">
        <v>1</v>
      </c>
      <c r="H418">
        <v>3712972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-25</v>
      </c>
      <c r="AF418">
        <v>-25</v>
      </c>
    </row>
    <row r="419" spans="1:32" x14ac:dyDescent="0.2">
      <c r="A419" s="400">
        <v>37103.587500000001</v>
      </c>
      <c r="B419" s="399">
        <v>37124</v>
      </c>
      <c r="C419" s="399">
        <v>37105</v>
      </c>
      <c r="D419" s="399">
        <v>37134</v>
      </c>
      <c r="E419" s="9" t="s">
        <v>392</v>
      </c>
      <c r="F419">
        <v>711786</v>
      </c>
      <c r="G419">
        <v>1</v>
      </c>
      <c r="H419">
        <v>3718019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-25</v>
      </c>
      <c r="AF419">
        <v>-25</v>
      </c>
    </row>
    <row r="420" spans="1:32" x14ac:dyDescent="0.2">
      <c r="A420" s="400">
        <v>37022.631944444445</v>
      </c>
      <c r="B420" s="399">
        <v>37124</v>
      </c>
      <c r="C420" s="399">
        <v>37073</v>
      </c>
      <c r="D420" s="399">
        <v>37164</v>
      </c>
      <c r="E420" s="9" t="s">
        <v>392</v>
      </c>
      <c r="F420">
        <v>608000</v>
      </c>
      <c r="G420">
        <v>1</v>
      </c>
      <c r="H420">
        <v>3280773</v>
      </c>
      <c r="I420">
        <v>-25</v>
      </c>
      <c r="J420">
        <v>-25</v>
      </c>
      <c r="K420">
        <v>-25</v>
      </c>
      <c r="L420">
        <v>-25</v>
      </c>
      <c r="M420">
        <v>-25</v>
      </c>
      <c r="N420">
        <v>-25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 s="400">
        <v>36510.474305555559</v>
      </c>
      <c r="B421" s="399">
        <v>37124</v>
      </c>
      <c r="C421" s="399">
        <v>37073</v>
      </c>
      <c r="D421" s="399">
        <v>37164</v>
      </c>
      <c r="E421" s="9" t="s">
        <v>392</v>
      </c>
      <c r="F421">
        <v>262463</v>
      </c>
      <c r="G421">
        <v>1</v>
      </c>
      <c r="H421">
        <v>944862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25</v>
      </c>
      <c r="P421">
        <v>25</v>
      </c>
      <c r="Q421">
        <v>25</v>
      </c>
      <c r="R421">
        <v>25</v>
      </c>
      <c r="S421">
        <v>25</v>
      </c>
      <c r="T421">
        <v>25</v>
      </c>
      <c r="U421">
        <v>25</v>
      </c>
      <c r="V421">
        <v>25</v>
      </c>
      <c r="W421">
        <v>25</v>
      </c>
      <c r="X421">
        <v>25</v>
      </c>
      <c r="Y421">
        <v>25</v>
      </c>
      <c r="Z421">
        <v>25</v>
      </c>
      <c r="AA421">
        <v>25</v>
      </c>
      <c r="AB421">
        <v>25</v>
      </c>
      <c r="AC421">
        <v>25</v>
      </c>
      <c r="AD421">
        <v>25</v>
      </c>
      <c r="AE421">
        <v>0</v>
      </c>
      <c r="AF421">
        <v>0</v>
      </c>
    </row>
    <row r="422" spans="1:32" x14ac:dyDescent="0.2">
      <c r="A422" s="400">
        <v>36578.541666666664</v>
      </c>
      <c r="B422" s="399">
        <v>37124</v>
      </c>
      <c r="C422" s="399">
        <v>37073</v>
      </c>
      <c r="D422" s="399">
        <v>37164</v>
      </c>
      <c r="E422" s="9" t="s">
        <v>392</v>
      </c>
      <c r="F422">
        <v>297008</v>
      </c>
      <c r="G422">
        <v>1</v>
      </c>
      <c r="H422">
        <v>1907771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25</v>
      </c>
      <c r="P422">
        <v>25</v>
      </c>
      <c r="Q422">
        <v>25</v>
      </c>
      <c r="R422">
        <v>25</v>
      </c>
      <c r="S422">
        <v>25</v>
      </c>
      <c r="T422">
        <v>25</v>
      </c>
      <c r="U422">
        <v>25</v>
      </c>
      <c r="V422">
        <v>25</v>
      </c>
      <c r="W422">
        <v>25</v>
      </c>
      <c r="X422">
        <v>25</v>
      </c>
      <c r="Y422">
        <v>25</v>
      </c>
      <c r="Z422">
        <v>25</v>
      </c>
      <c r="AA422">
        <v>25</v>
      </c>
      <c r="AB422">
        <v>25</v>
      </c>
      <c r="AC422">
        <v>25</v>
      </c>
      <c r="AD422">
        <v>25</v>
      </c>
      <c r="AE422">
        <v>0</v>
      </c>
      <c r="AF422">
        <v>0</v>
      </c>
    </row>
    <row r="423" spans="1:32" x14ac:dyDescent="0.2">
      <c r="A423" s="400">
        <v>36762.606944444444</v>
      </c>
      <c r="B423" s="399">
        <v>37124</v>
      </c>
      <c r="C423" s="399">
        <v>37073</v>
      </c>
      <c r="D423" s="399">
        <v>37164</v>
      </c>
      <c r="E423" s="9" t="s">
        <v>392</v>
      </c>
      <c r="F423">
        <v>398974</v>
      </c>
      <c r="G423">
        <v>1</v>
      </c>
      <c r="H423">
        <v>2225241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25</v>
      </c>
      <c r="P423">
        <v>25</v>
      </c>
      <c r="Q423">
        <v>25</v>
      </c>
      <c r="R423">
        <v>25</v>
      </c>
      <c r="S423">
        <v>25</v>
      </c>
      <c r="T423">
        <v>25</v>
      </c>
      <c r="U423">
        <v>25</v>
      </c>
      <c r="V423">
        <v>25</v>
      </c>
      <c r="W423">
        <v>25</v>
      </c>
      <c r="X423">
        <v>25</v>
      </c>
      <c r="Y423">
        <v>25</v>
      </c>
      <c r="Z423">
        <v>25</v>
      </c>
      <c r="AA423">
        <v>25</v>
      </c>
      <c r="AB423">
        <v>25</v>
      </c>
      <c r="AC423">
        <v>25</v>
      </c>
      <c r="AD423">
        <v>25</v>
      </c>
      <c r="AE423">
        <v>0</v>
      </c>
      <c r="AF423">
        <v>0</v>
      </c>
    </row>
    <row r="424" spans="1:32" x14ac:dyDescent="0.2">
      <c r="A424" s="400">
        <v>37105.71597222222</v>
      </c>
      <c r="B424" s="399">
        <v>37124</v>
      </c>
      <c r="C424" s="399">
        <v>37109</v>
      </c>
      <c r="D424" s="399">
        <v>37134</v>
      </c>
      <c r="E424" t="s">
        <v>392</v>
      </c>
      <c r="F424">
        <v>716111</v>
      </c>
      <c r="G424">
        <v>1</v>
      </c>
      <c r="H424">
        <v>3730368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25</v>
      </c>
      <c r="P424">
        <v>25</v>
      </c>
      <c r="Q424">
        <v>25</v>
      </c>
      <c r="R424">
        <v>25</v>
      </c>
      <c r="S424">
        <v>25</v>
      </c>
      <c r="T424">
        <v>25</v>
      </c>
      <c r="U424">
        <v>25</v>
      </c>
      <c r="V424">
        <v>25</v>
      </c>
      <c r="W424">
        <v>25</v>
      </c>
      <c r="X424">
        <v>25</v>
      </c>
      <c r="Y424">
        <v>25</v>
      </c>
      <c r="Z424">
        <v>25</v>
      </c>
      <c r="AA424">
        <v>25</v>
      </c>
      <c r="AB424">
        <v>25</v>
      </c>
      <c r="AC424">
        <v>25</v>
      </c>
      <c r="AD424">
        <v>25</v>
      </c>
      <c r="AE424">
        <v>0</v>
      </c>
      <c r="AF424">
        <v>0</v>
      </c>
    </row>
    <row r="425" spans="1:32" x14ac:dyDescent="0.2">
      <c r="A425" s="400">
        <v>37116.722916666666</v>
      </c>
      <c r="B425" s="399">
        <v>37124</v>
      </c>
      <c r="C425" s="399">
        <v>37117</v>
      </c>
      <c r="D425" s="399">
        <v>37134</v>
      </c>
      <c r="E425" s="9" t="s">
        <v>392</v>
      </c>
      <c r="F425">
        <v>726925</v>
      </c>
      <c r="G425">
        <v>1</v>
      </c>
      <c r="H425">
        <v>3761565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-25</v>
      </c>
      <c r="P425">
        <v>-25</v>
      </c>
      <c r="Q425">
        <v>-25</v>
      </c>
      <c r="R425">
        <v>-25</v>
      </c>
      <c r="S425">
        <v>-25</v>
      </c>
      <c r="T425">
        <v>-25</v>
      </c>
      <c r="U425">
        <v>-25</v>
      </c>
      <c r="V425">
        <v>-25</v>
      </c>
      <c r="W425">
        <v>-25</v>
      </c>
      <c r="X425">
        <v>-25</v>
      </c>
      <c r="Y425">
        <v>-25</v>
      </c>
      <c r="Z425">
        <v>-25</v>
      </c>
      <c r="AA425">
        <v>-25</v>
      </c>
      <c r="AB425">
        <v>-25</v>
      </c>
      <c r="AC425">
        <v>-25</v>
      </c>
      <c r="AD425">
        <v>-25</v>
      </c>
      <c r="AE425">
        <v>0</v>
      </c>
      <c r="AF425">
        <v>0</v>
      </c>
    </row>
    <row r="426" spans="1:32" x14ac:dyDescent="0.2">
      <c r="A426" s="400">
        <v>37116.399305555555</v>
      </c>
      <c r="B426" s="399">
        <v>37124</v>
      </c>
      <c r="C426" s="399">
        <v>37118</v>
      </c>
      <c r="D426" s="399">
        <v>37134</v>
      </c>
      <c r="E426" s="9" t="s">
        <v>392</v>
      </c>
      <c r="F426">
        <v>728519</v>
      </c>
      <c r="G426">
        <v>1</v>
      </c>
      <c r="H426">
        <v>3765246</v>
      </c>
      <c r="I426">
        <v>-25</v>
      </c>
      <c r="J426">
        <v>-25</v>
      </c>
      <c r="K426">
        <v>-25</v>
      </c>
      <c r="L426">
        <v>-25</v>
      </c>
      <c r="M426">
        <v>-25</v>
      </c>
      <c r="N426">
        <v>-25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 s="400">
        <v>37116.399305555555</v>
      </c>
      <c r="B427" s="399">
        <v>37124</v>
      </c>
      <c r="C427" s="399">
        <v>37118</v>
      </c>
      <c r="D427" s="399">
        <v>37134</v>
      </c>
      <c r="E427" s="9" t="s">
        <v>392</v>
      </c>
      <c r="F427">
        <v>728519</v>
      </c>
      <c r="G427">
        <v>1</v>
      </c>
      <c r="H427">
        <v>3765247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-25</v>
      </c>
      <c r="AF427">
        <v>-25</v>
      </c>
    </row>
    <row r="428" spans="1:32" x14ac:dyDescent="0.2">
      <c r="A428" s="400">
        <v>37118.552777777775</v>
      </c>
      <c r="B428" s="399">
        <v>37124</v>
      </c>
      <c r="C428" s="399">
        <v>37120</v>
      </c>
      <c r="D428" s="399">
        <v>37134</v>
      </c>
      <c r="E428" s="9" t="s">
        <v>392</v>
      </c>
      <c r="F428">
        <v>732967</v>
      </c>
      <c r="G428">
        <v>1</v>
      </c>
      <c r="H428">
        <v>3822077</v>
      </c>
      <c r="I428">
        <v>-25</v>
      </c>
      <c r="J428">
        <v>-25</v>
      </c>
      <c r="K428">
        <v>-25</v>
      </c>
      <c r="L428">
        <v>-25</v>
      </c>
      <c r="M428">
        <v>-25</v>
      </c>
      <c r="N428">
        <v>-25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">
      <c r="A429" s="400">
        <v>36818.45208333333</v>
      </c>
      <c r="B429" s="399">
        <v>37124</v>
      </c>
      <c r="C429" s="399">
        <v>37073</v>
      </c>
      <c r="D429" s="399">
        <v>37164</v>
      </c>
      <c r="E429" s="9" t="s">
        <v>392</v>
      </c>
      <c r="F429">
        <v>438434</v>
      </c>
      <c r="G429">
        <v>1</v>
      </c>
      <c r="H429">
        <v>2356638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125</v>
      </c>
      <c r="P429">
        <v>125</v>
      </c>
      <c r="Q429">
        <v>125</v>
      </c>
      <c r="R429">
        <v>125</v>
      </c>
      <c r="S429">
        <v>125</v>
      </c>
      <c r="T429">
        <v>125</v>
      </c>
      <c r="U429">
        <v>125</v>
      </c>
      <c r="V429">
        <v>125</v>
      </c>
      <c r="W429">
        <v>125</v>
      </c>
      <c r="X429">
        <v>125</v>
      </c>
      <c r="Y429">
        <v>125</v>
      </c>
      <c r="Z429">
        <v>125</v>
      </c>
      <c r="AA429">
        <v>125</v>
      </c>
      <c r="AB429">
        <v>125</v>
      </c>
      <c r="AC429">
        <v>125</v>
      </c>
      <c r="AD429">
        <v>125</v>
      </c>
      <c r="AE429">
        <v>0</v>
      </c>
      <c r="AF429">
        <v>0</v>
      </c>
    </row>
    <row r="430" spans="1:32" x14ac:dyDescent="0.2">
      <c r="A430" s="400">
        <v>36823.46597222222</v>
      </c>
      <c r="B430" s="399">
        <v>37124</v>
      </c>
      <c r="C430" s="399">
        <v>37073</v>
      </c>
      <c r="D430" s="399">
        <v>37164</v>
      </c>
      <c r="E430" s="9" t="s">
        <v>392</v>
      </c>
      <c r="F430">
        <v>441474</v>
      </c>
      <c r="G430">
        <v>1</v>
      </c>
      <c r="H430">
        <v>2369091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-25</v>
      </c>
      <c r="P430">
        <v>-25</v>
      </c>
      <c r="Q430">
        <v>-25</v>
      </c>
      <c r="R430">
        <v>-25</v>
      </c>
      <c r="S430">
        <v>-25</v>
      </c>
      <c r="T430">
        <v>-25</v>
      </c>
      <c r="U430">
        <v>-25</v>
      </c>
      <c r="V430">
        <v>-25</v>
      </c>
      <c r="W430">
        <v>-25</v>
      </c>
      <c r="X430">
        <v>-25</v>
      </c>
      <c r="Y430">
        <v>-25</v>
      </c>
      <c r="Z430">
        <v>-25</v>
      </c>
      <c r="AA430">
        <v>-25</v>
      </c>
      <c r="AB430">
        <v>-25</v>
      </c>
      <c r="AC430">
        <v>-25</v>
      </c>
      <c r="AD430">
        <v>-25</v>
      </c>
      <c r="AE430">
        <v>0</v>
      </c>
      <c r="AF430">
        <v>0</v>
      </c>
    </row>
    <row r="431" spans="1:32" x14ac:dyDescent="0.2">
      <c r="A431" s="400">
        <v>36824.45416666667</v>
      </c>
      <c r="B431" s="399">
        <v>37124</v>
      </c>
      <c r="C431" s="399">
        <v>37073</v>
      </c>
      <c r="D431" s="399">
        <v>37164</v>
      </c>
      <c r="E431" s="9" t="s">
        <v>392</v>
      </c>
      <c r="F431">
        <v>442069</v>
      </c>
      <c r="G431">
        <v>1</v>
      </c>
      <c r="H431">
        <v>2373584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-25</v>
      </c>
      <c r="P431">
        <v>-25</v>
      </c>
      <c r="Q431">
        <v>-25</v>
      </c>
      <c r="R431">
        <v>-25</v>
      </c>
      <c r="S431">
        <v>-25</v>
      </c>
      <c r="T431">
        <v>-25</v>
      </c>
      <c r="U431">
        <v>-25</v>
      </c>
      <c r="V431">
        <v>-25</v>
      </c>
      <c r="W431">
        <v>-25</v>
      </c>
      <c r="X431">
        <v>-25</v>
      </c>
      <c r="Y431">
        <v>-25</v>
      </c>
      <c r="Z431">
        <v>-25</v>
      </c>
      <c r="AA431">
        <v>-25</v>
      </c>
      <c r="AB431">
        <v>-25</v>
      </c>
      <c r="AC431">
        <v>-25</v>
      </c>
      <c r="AD431">
        <v>-25</v>
      </c>
      <c r="AE431">
        <v>0</v>
      </c>
      <c r="AF431">
        <v>0</v>
      </c>
    </row>
    <row r="432" spans="1:32" x14ac:dyDescent="0.2">
      <c r="A432" s="400">
        <v>36831.56527777778</v>
      </c>
      <c r="B432" s="399">
        <v>37124</v>
      </c>
      <c r="C432" s="399">
        <v>37073</v>
      </c>
      <c r="D432" s="399">
        <v>37164</v>
      </c>
      <c r="E432" s="9" t="s">
        <v>392</v>
      </c>
      <c r="F432">
        <v>447607</v>
      </c>
      <c r="G432">
        <v>1</v>
      </c>
      <c r="H432">
        <v>2391568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-25</v>
      </c>
      <c r="P432">
        <v>-25</v>
      </c>
      <c r="Q432">
        <v>-25</v>
      </c>
      <c r="R432">
        <v>-25</v>
      </c>
      <c r="S432">
        <v>-25</v>
      </c>
      <c r="T432">
        <v>-25</v>
      </c>
      <c r="U432">
        <v>-25</v>
      </c>
      <c r="V432">
        <v>-25</v>
      </c>
      <c r="W432">
        <v>-25</v>
      </c>
      <c r="X432">
        <v>-25</v>
      </c>
      <c r="Y432">
        <v>-25</v>
      </c>
      <c r="Z432">
        <v>-25</v>
      </c>
      <c r="AA432">
        <v>-25</v>
      </c>
      <c r="AB432">
        <v>-25</v>
      </c>
      <c r="AC432">
        <v>-25</v>
      </c>
      <c r="AD432">
        <v>-25</v>
      </c>
      <c r="AE432">
        <v>0</v>
      </c>
      <c r="AF432">
        <v>0</v>
      </c>
    </row>
    <row r="433" spans="1:32" x14ac:dyDescent="0.2">
      <c r="A433" s="400">
        <v>36833.699305555558</v>
      </c>
      <c r="B433" s="399">
        <v>37124</v>
      </c>
      <c r="C433" s="399">
        <v>37073</v>
      </c>
      <c r="D433" s="399">
        <v>37164</v>
      </c>
      <c r="E433" s="9" t="s">
        <v>392</v>
      </c>
      <c r="F433">
        <v>450045</v>
      </c>
      <c r="G433">
        <v>1</v>
      </c>
      <c r="H433">
        <v>2397138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-25</v>
      </c>
      <c r="P433">
        <v>-25</v>
      </c>
      <c r="Q433">
        <v>-25</v>
      </c>
      <c r="R433">
        <v>-25</v>
      </c>
      <c r="S433">
        <v>-25</v>
      </c>
      <c r="T433">
        <v>-25</v>
      </c>
      <c r="U433">
        <v>-25</v>
      </c>
      <c r="V433">
        <v>-25</v>
      </c>
      <c r="W433">
        <v>-25</v>
      </c>
      <c r="X433">
        <v>-25</v>
      </c>
      <c r="Y433">
        <v>-25</v>
      </c>
      <c r="Z433">
        <v>-25</v>
      </c>
      <c r="AA433">
        <v>-25</v>
      </c>
      <c r="AB433">
        <v>-25</v>
      </c>
      <c r="AC433">
        <v>-25</v>
      </c>
      <c r="AD433">
        <v>-25</v>
      </c>
      <c r="AE433">
        <v>0</v>
      </c>
      <c r="AF433">
        <v>0</v>
      </c>
    </row>
    <row r="434" spans="1:32" x14ac:dyDescent="0.2">
      <c r="A434" s="400">
        <v>36838.370833333334</v>
      </c>
      <c r="B434" s="399">
        <v>37124</v>
      </c>
      <c r="C434" s="399">
        <v>37073</v>
      </c>
      <c r="D434" s="399">
        <v>37164</v>
      </c>
      <c r="E434" s="9" t="s">
        <v>392</v>
      </c>
      <c r="F434">
        <v>451974</v>
      </c>
      <c r="G434">
        <v>1</v>
      </c>
      <c r="H434">
        <v>2403351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-50</v>
      </c>
      <c r="P434">
        <v>-50</v>
      </c>
      <c r="Q434">
        <v>-50</v>
      </c>
      <c r="R434">
        <v>-50</v>
      </c>
      <c r="S434">
        <v>-50</v>
      </c>
      <c r="T434">
        <v>-50</v>
      </c>
      <c r="U434">
        <v>-50</v>
      </c>
      <c r="V434">
        <v>-50</v>
      </c>
      <c r="W434">
        <v>-50</v>
      </c>
      <c r="X434">
        <v>-50</v>
      </c>
      <c r="Y434">
        <v>-50</v>
      </c>
      <c r="Z434">
        <v>-50</v>
      </c>
      <c r="AA434">
        <v>-50</v>
      </c>
      <c r="AB434">
        <v>-50</v>
      </c>
      <c r="AC434">
        <v>-50</v>
      </c>
      <c r="AD434">
        <v>-50</v>
      </c>
      <c r="AE434">
        <v>0</v>
      </c>
      <c r="AF434">
        <v>0</v>
      </c>
    </row>
    <row r="435" spans="1:32" x14ac:dyDescent="0.2">
      <c r="A435" s="400">
        <v>36859.697222222225</v>
      </c>
      <c r="B435" s="399">
        <v>37124</v>
      </c>
      <c r="C435" s="399">
        <v>37073</v>
      </c>
      <c r="D435" s="399">
        <v>37164</v>
      </c>
      <c r="E435" s="9" t="s">
        <v>392</v>
      </c>
      <c r="F435">
        <v>468394</v>
      </c>
      <c r="G435">
        <v>1</v>
      </c>
      <c r="H435">
        <v>2461287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-50</v>
      </c>
      <c r="P435">
        <v>-50</v>
      </c>
      <c r="Q435">
        <v>-50</v>
      </c>
      <c r="R435">
        <v>-50</v>
      </c>
      <c r="S435">
        <v>-50</v>
      </c>
      <c r="T435">
        <v>-50</v>
      </c>
      <c r="U435">
        <v>-50</v>
      </c>
      <c r="V435">
        <v>-50</v>
      </c>
      <c r="W435">
        <v>-50</v>
      </c>
      <c r="X435">
        <v>-50</v>
      </c>
      <c r="Y435">
        <v>-50</v>
      </c>
      <c r="Z435">
        <v>-50</v>
      </c>
      <c r="AA435">
        <v>-50</v>
      </c>
      <c r="AB435">
        <v>-50</v>
      </c>
      <c r="AC435">
        <v>-50</v>
      </c>
      <c r="AD435">
        <v>-50</v>
      </c>
      <c r="AE435">
        <v>0</v>
      </c>
      <c r="AF435">
        <v>0</v>
      </c>
    </row>
    <row r="436" spans="1:32" x14ac:dyDescent="0.2">
      <c r="A436" s="400">
        <v>36874.397916666669</v>
      </c>
      <c r="B436" s="399">
        <v>37124</v>
      </c>
      <c r="C436" s="399">
        <v>37073</v>
      </c>
      <c r="D436" s="399">
        <v>37164</v>
      </c>
      <c r="E436" s="9" t="s">
        <v>392</v>
      </c>
      <c r="F436">
        <v>479590</v>
      </c>
      <c r="G436">
        <v>1</v>
      </c>
      <c r="H436">
        <v>2503172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-25</v>
      </c>
      <c r="P436">
        <v>-25</v>
      </c>
      <c r="Q436">
        <v>-25</v>
      </c>
      <c r="R436">
        <v>-25</v>
      </c>
      <c r="S436">
        <v>-25</v>
      </c>
      <c r="T436">
        <v>-25</v>
      </c>
      <c r="U436">
        <v>-25</v>
      </c>
      <c r="V436">
        <v>-25</v>
      </c>
      <c r="W436">
        <v>-25</v>
      </c>
      <c r="X436">
        <v>-25</v>
      </c>
      <c r="Y436">
        <v>-25</v>
      </c>
      <c r="Z436">
        <v>-25</v>
      </c>
      <c r="AA436">
        <v>-25</v>
      </c>
      <c r="AB436">
        <v>-25</v>
      </c>
      <c r="AC436">
        <v>-25</v>
      </c>
      <c r="AD436">
        <v>-25</v>
      </c>
      <c r="AE436">
        <v>0</v>
      </c>
      <c r="AF436">
        <v>0</v>
      </c>
    </row>
    <row r="437" spans="1:32" x14ac:dyDescent="0.2">
      <c r="A437" s="400">
        <v>36894.548611111109</v>
      </c>
      <c r="B437" s="399">
        <v>37124</v>
      </c>
      <c r="C437" s="399">
        <v>37073</v>
      </c>
      <c r="D437" s="399">
        <v>37164</v>
      </c>
      <c r="E437" s="9" t="s">
        <v>392</v>
      </c>
      <c r="F437">
        <v>488119</v>
      </c>
      <c r="G437">
        <v>1</v>
      </c>
      <c r="H437">
        <v>2542827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-25</v>
      </c>
      <c r="P437">
        <v>-25</v>
      </c>
      <c r="Q437">
        <v>-25</v>
      </c>
      <c r="R437">
        <v>-25</v>
      </c>
      <c r="S437">
        <v>-25</v>
      </c>
      <c r="T437">
        <v>-25</v>
      </c>
      <c r="U437">
        <v>-25</v>
      </c>
      <c r="V437">
        <v>-25</v>
      </c>
      <c r="W437">
        <v>-25</v>
      </c>
      <c r="X437">
        <v>-25</v>
      </c>
      <c r="Y437">
        <v>-25</v>
      </c>
      <c r="Z437">
        <v>-25</v>
      </c>
      <c r="AA437">
        <v>-25</v>
      </c>
      <c r="AB437">
        <v>-25</v>
      </c>
      <c r="AC437">
        <v>-25</v>
      </c>
      <c r="AD437">
        <v>-25</v>
      </c>
      <c r="AE437">
        <v>0</v>
      </c>
      <c r="AF437">
        <v>0</v>
      </c>
    </row>
    <row r="438" spans="1:32" x14ac:dyDescent="0.2">
      <c r="A438" s="400">
        <v>36899.459722222222</v>
      </c>
      <c r="B438" s="399">
        <v>37124</v>
      </c>
      <c r="C438" s="399">
        <v>37073</v>
      </c>
      <c r="D438" s="399">
        <v>37164</v>
      </c>
      <c r="E438" s="9" t="s">
        <v>392</v>
      </c>
      <c r="F438">
        <v>490638</v>
      </c>
      <c r="G438">
        <v>1</v>
      </c>
      <c r="H438">
        <v>2550255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25</v>
      </c>
      <c r="P438">
        <v>25</v>
      </c>
      <c r="Q438">
        <v>25</v>
      </c>
      <c r="R438">
        <v>25</v>
      </c>
      <c r="S438">
        <v>25</v>
      </c>
      <c r="T438">
        <v>25</v>
      </c>
      <c r="U438">
        <v>25</v>
      </c>
      <c r="V438">
        <v>25</v>
      </c>
      <c r="W438">
        <v>25</v>
      </c>
      <c r="X438">
        <v>25</v>
      </c>
      <c r="Y438">
        <v>25</v>
      </c>
      <c r="Z438">
        <v>25</v>
      </c>
      <c r="AA438">
        <v>25</v>
      </c>
      <c r="AB438">
        <v>25</v>
      </c>
      <c r="AC438">
        <v>25</v>
      </c>
      <c r="AD438">
        <v>25</v>
      </c>
      <c r="AE438">
        <v>0</v>
      </c>
      <c r="AF438">
        <v>0</v>
      </c>
    </row>
    <row r="439" spans="1:32" x14ac:dyDescent="0.2">
      <c r="A439" s="400">
        <v>36903.533333333333</v>
      </c>
      <c r="B439" s="399">
        <v>37124</v>
      </c>
      <c r="C439" s="399">
        <v>37073</v>
      </c>
      <c r="D439" s="399">
        <v>37164</v>
      </c>
      <c r="E439" t="s">
        <v>392</v>
      </c>
      <c r="F439" s="9">
        <v>495379</v>
      </c>
      <c r="G439">
        <v>1</v>
      </c>
      <c r="H439">
        <v>2565467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-25</v>
      </c>
      <c r="P439">
        <v>-25</v>
      </c>
      <c r="Q439">
        <v>-25</v>
      </c>
      <c r="R439">
        <v>-25</v>
      </c>
      <c r="S439">
        <v>-25</v>
      </c>
      <c r="T439">
        <v>-25</v>
      </c>
      <c r="U439">
        <v>-25</v>
      </c>
      <c r="V439">
        <v>-25</v>
      </c>
      <c r="W439">
        <v>-25</v>
      </c>
      <c r="X439">
        <v>-25</v>
      </c>
      <c r="Y439">
        <v>-25</v>
      </c>
      <c r="Z439">
        <v>-25</v>
      </c>
      <c r="AA439">
        <v>-25</v>
      </c>
      <c r="AB439">
        <v>-25</v>
      </c>
      <c r="AC439">
        <v>-25</v>
      </c>
      <c r="AD439">
        <v>-25</v>
      </c>
      <c r="AE439">
        <v>0</v>
      </c>
      <c r="AF439">
        <v>0</v>
      </c>
    </row>
    <row r="440" spans="1:32" x14ac:dyDescent="0.2">
      <c r="A440" s="400">
        <v>36903.719444444447</v>
      </c>
      <c r="B440" s="399">
        <v>37124</v>
      </c>
      <c r="C440" s="399">
        <v>37073</v>
      </c>
      <c r="D440" s="399">
        <v>37164</v>
      </c>
      <c r="E440" t="s">
        <v>392</v>
      </c>
      <c r="F440">
        <v>495521</v>
      </c>
      <c r="G440">
        <v>1</v>
      </c>
      <c r="H440">
        <v>2566204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-25</v>
      </c>
      <c r="P440">
        <v>-25</v>
      </c>
      <c r="Q440">
        <v>-25</v>
      </c>
      <c r="R440">
        <v>-25</v>
      </c>
      <c r="S440">
        <v>-25</v>
      </c>
      <c r="T440">
        <v>-25</v>
      </c>
      <c r="U440">
        <v>-25</v>
      </c>
      <c r="V440">
        <v>-25</v>
      </c>
      <c r="W440">
        <v>-25</v>
      </c>
      <c r="X440">
        <v>-25</v>
      </c>
      <c r="Y440">
        <v>-25</v>
      </c>
      <c r="Z440">
        <v>-25</v>
      </c>
      <c r="AA440">
        <v>-25</v>
      </c>
      <c r="AB440">
        <v>-25</v>
      </c>
      <c r="AC440">
        <v>-25</v>
      </c>
      <c r="AD440">
        <v>-25</v>
      </c>
      <c r="AE440">
        <v>0</v>
      </c>
      <c r="AF440">
        <v>0</v>
      </c>
    </row>
    <row r="441" spans="1:32" x14ac:dyDescent="0.2">
      <c r="A441" s="400">
        <v>36915.447916666664</v>
      </c>
      <c r="B441" s="399">
        <v>37124</v>
      </c>
      <c r="C441" s="399">
        <v>37073</v>
      </c>
      <c r="D441" s="399">
        <v>37164</v>
      </c>
      <c r="E441" s="9" t="s">
        <v>392</v>
      </c>
      <c r="F441">
        <v>503415</v>
      </c>
      <c r="G441">
        <v>1</v>
      </c>
      <c r="H441">
        <v>2593270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-25</v>
      </c>
      <c r="P441">
        <v>-25</v>
      </c>
      <c r="Q441">
        <v>-25</v>
      </c>
      <c r="R441">
        <v>-25</v>
      </c>
      <c r="S441">
        <v>-25</v>
      </c>
      <c r="T441">
        <v>-25</v>
      </c>
      <c r="U441">
        <v>-25</v>
      </c>
      <c r="V441">
        <v>-25</v>
      </c>
      <c r="W441">
        <v>-25</v>
      </c>
      <c r="X441">
        <v>-25</v>
      </c>
      <c r="Y441">
        <v>-25</v>
      </c>
      <c r="Z441">
        <v>-25</v>
      </c>
      <c r="AA441">
        <v>-25</v>
      </c>
      <c r="AB441">
        <v>-25</v>
      </c>
      <c r="AC441">
        <v>-25</v>
      </c>
      <c r="AD441">
        <v>-25</v>
      </c>
      <c r="AE441">
        <v>0</v>
      </c>
      <c r="AF441">
        <v>0</v>
      </c>
    </row>
    <row r="442" spans="1:32" x14ac:dyDescent="0.2">
      <c r="A442" s="400">
        <v>36867.390972222223</v>
      </c>
      <c r="B442" s="399">
        <v>37124</v>
      </c>
      <c r="C442" s="399">
        <v>36983</v>
      </c>
      <c r="D442" s="399">
        <v>37191</v>
      </c>
      <c r="E442" s="9" t="s">
        <v>392</v>
      </c>
      <c r="F442">
        <v>475414</v>
      </c>
      <c r="G442">
        <v>1</v>
      </c>
      <c r="H442">
        <v>3027117</v>
      </c>
      <c r="I442">
        <v>-25</v>
      </c>
      <c r="J442">
        <v>-25</v>
      </c>
      <c r="K442">
        <v>-25</v>
      </c>
      <c r="L442">
        <v>-25</v>
      </c>
      <c r="M442">
        <v>-25</v>
      </c>
      <c r="N442">
        <v>-25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 s="400">
        <v>36868.652083333334</v>
      </c>
      <c r="B443" s="399">
        <v>37124</v>
      </c>
      <c r="C443" s="399">
        <v>36983</v>
      </c>
      <c r="D443" s="399">
        <v>37191</v>
      </c>
      <c r="E443" s="9" t="s">
        <v>392</v>
      </c>
      <c r="F443">
        <v>476275</v>
      </c>
      <c r="G443">
        <v>1</v>
      </c>
      <c r="H443">
        <v>2486245</v>
      </c>
      <c r="I443">
        <v>-25</v>
      </c>
      <c r="J443">
        <v>-25</v>
      </c>
      <c r="K443">
        <v>-25</v>
      </c>
      <c r="L443">
        <v>-25</v>
      </c>
      <c r="M443">
        <v>-25</v>
      </c>
      <c r="N443">
        <v>-25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 s="400">
        <v>36879.418055555558</v>
      </c>
      <c r="B444" s="399">
        <v>37124</v>
      </c>
      <c r="C444" s="399">
        <v>36983</v>
      </c>
      <c r="D444" s="399">
        <v>37191</v>
      </c>
      <c r="E444" s="9" t="s">
        <v>392</v>
      </c>
      <c r="F444">
        <v>481792</v>
      </c>
      <c r="G444">
        <v>1</v>
      </c>
      <c r="H444">
        <v>2511799</v>
      </c>
      <c r="I444">
        <v>-25</v>
      </c>
      <c r="J444">
        <v>-25</v>
      </c>
      <c r="K444">
        <v>-25</v>
      </c>
      <c r="L444">
        <v>-25</v>
      </c>
      <c r="M444">
        <v>-25</v>
      </c>
      <c r="N444">
        <v>-25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 s="400">
        <v>36825.461805555555</v>
      </c>
      <c r="B445" s="399">
        <v>37124</v>
      </c>
      <c r="C445" s="399">
        <v>36983</v>
      </c>
      <c r="D445" s="399">
        <v>37164</v>
      </c>
      <c r="E445" s="9" t="s">
        <v>392</v>
      </c>
      <c r="F445">
        <v>443113</v>
      </c>
      <c r="G445">
        <v>1</v>
      </c>
      <c r="H445">
        <v>2376565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-25</v>
      </c>
      <c r="P445">
        <v>-25</v>
      </c>
      <c r="Q445">
        <v>-25</v>
      </c>
      <c r="R445">
        <v>-25</v>
      </c>
      <c r="S445">
        <v>-25</v>
      </c>
      <c r="T445">
        <v>-25</v>
      </c>
      <c r="U445">
        <v>-25</v>
      </c>
      <c r="V445">
        <v>-25</v>
      </c>
      <c r="W445">
        <v>-25</v>
      </c>
      <c r="X445">
        <v>-25</v>
      </c>
      <c r="Y445">
        <v>-25</v>
      </c>
      <c r="Z445">
        <v>-25</v>
      </c>
      <c r="AA445">
        <v>-25</v>
      </c>
      <c r="AB445">
        <v>-25</v>
      </c>
      <c r="AC445">
        <v>-25</v>
      </c>
      <c r="AD445">
        <v>-25</v>
      </c>
      <c r="AE445">
        <v>0</v>
      </c>
      <c r="AF445">
        <v>0</v>
      </c>
    </row>
    <row r="446" spans="1:32" x14ac:dyDescent="0.2">
      <c r="A446" s="400">
        <v>36763.569444444445</v>
      </c>
      <c r="B446" s="399">
        <v>37124</v>
      </c>
      <c r="C446" s="399">
        <v>36983</v>
      </c>
      <c r="D446" s="399">
        <v>37191</v>
      </c>
      <c r="E446" s="9" t="s">
        <v>392</v>
      </c>
      <c r="F446">
        <v>399919</v>
      </c>
      <c r="G446">
        <v>1</v>
      </c>
      <c r="H446">
        <v>2227779</v>
      </c>
      <c r="I446">
        <v>150</v>
      </c>
      <c r="J446">
        <v>150</v>
      </c>
      <c r="K446">
        <v>150</v>
      </c>
      <c r="L446">
        <v>150</v>
      </c>
      <c r="M446">
        <v>150</v>
      </c>
      <c r="N446">
        <v>150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 s="400">
        <v>36978.438194444447</v>
      </c>
      <c r="B447" s="399">
        <v>37124</v>
      </c>
      <c r="C447" s="399">
        <v>37073</v>
      </c>
      <c r="D447" s="399">
        <v>37164</v>
      </c>
      <c r="E447" s="9" t="s">
        <v>393</v>
      </c>
      <c r="F447">
        <v>563347</v>
      </c>
      <c r="G447">
        <v>1</v>
      </c>
      <c r="H447">
        <v>2985732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-25</v>
      </c>
      <c r="P447">
        <v>-25</v>
      </c>
      <c r="Q447">
        <v>-25</v>
      </c>
      <c r="R447">
        <v>-25</v>
      </c>
      <c r="S447">
        <v>-25</v>
      </c>
      <c r="T447">
        <v>-25</v>
      </c>
      <c r="U447">
        <v>-25</v>
      </c>
      <c r="V447">
        <v>-25</v>
      </c>
      <c r="W447">
        <v>-25</v>
      </c>
      <c r="X447">
        <v>-25</v>
      </c>
      <c r="Y447">
        <v>-25</v>
      </c>
      <c r="Z447">
        <v>-25</v>
      </c>
      <c r="AA447">
        <v>-25</v>
      </c>
      <c r="AB447">
        <v>-25</v>
      </c>
      <c r="AC447">
        <v>-25</v>
      </c>
      <c r="AD447">
        <v>-25</v>
      </c>
      <c r="AE447">
        <v>0</v>
      </c>
      <c r="AF447">
        <v>0</v>
      </c>
    </row>
    <row r="448" spans="1:32" x14ac:dyDescent="0.2">
      <c r="A448" s="400">
        <v>36983.603472222225</v>
      </c>
      <c r="B448" s="399">
        <v>37124</v>
      </c>
      <c r="C448" s="399">
        <v>37073</v>
      </c>
      <c r="D448" s="399">
        <v>37164</v>
      </c>
      <c r="E448" s="9" t="s">
        <v>393</v>
      </c>
      <c r="F448">
        <v>565929</v>
      </c>
      <c r="G448">
        <v>1</v>
      </c>
      <c r="H448">
        <v>3039724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-25</v>
      </c>
      <c r="P448">
        <v>-25</v>
      </c>
      <c r="Q448">
        <v>-25</v>
      </c>
      <c r="R448">
        <v>-25</v>
      </c>
      <c r="S448">
        <v>-25</v>
      </c>
      <c r="T448">
        <v>-25</v>
      </c>
      <c r="U448">
        <v>-25</v>
      </c>
      <c r="V448">
        <v>-25</v>
      </c>
      <c r="W448">
        <v>-25</v>
      </c>
      <c r="X448">
        <v>-25</v>
      </c>
      <c r="Y448">
        <v>-25</v>
      </c>
      <c r="Z448">
        <v>-25</v>
      </c>
      <c r="AA448">
        <v>-25</v>
      </c>
      <c r="AB448">
        <v>-25</v>
      </c>
      <c r="AC448">
        <v>-25</v>
      </c>
      <c r="AD448">
        <v>-25</v>
      </c>
      <c r="AE448">
        <v>0</v>
      </c>
      <c r="AF448">
        <v>0</v>
      </c>
    </row>
    <row r="449" spans="1:32" x14ac:dyDescent="0.2">
      <c r="A449" s="400">
        <v>36987.448611111111</v>
      </c>
      <c r="B449" s="399">
        <v>37124</v>
      </c>
      <c r="C449" s="399">
        <v>37073</v>
      </c>
      <c r="D449" s="399">
        <v>37164</v>
      </c>
      <c r="E449" s="9" t="s">
        <v>393</v>
      </c>
      <c r="F449">
        <v>573186</v>
      </c>
      <c r="G449">
        <v>1</v>
      </c>
      <c r="H449">
        <v>3066016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-25</v>
      </c>
      <c r="P449">
        <v>-25</v>
      </c>
      <c r="Q449">
        <v>-25</v>
      </c>
      <c r="R449">
        <v>-25</v>
      </c>
      <c r="S449">
        <v>-25</v>
      </c>
      <c r="T449">
        <v>-25</v>
      </c>
      <c r="U449">
        <v>-25</v>
      </c>
      <c r="V449">
        <v>-25</v>
      </c>
      <c r="W449">
        <v>-25</v>
      </c>
      <c r="X449">
        <v>-25</v>
      </c>
      <c r="Y449">
        <v>-25</v>
      </c>
      <c r="Z449">
        <v>-25</v>
      </c>
      <c r="AA449">
        <v>-25</v>
      </c>
      <c r="AB449">
        <v>-25</v>
      </c>
      <c r="AC449">
        <v>-25</v>
      </c>
      <c r="AD449">
        <v>-25</v>
      </c>
      <c r="AE449">
        <v>0</v>
      </c>
      <c r="AF449">
        <v>0</v>
      </c>
    </row>
    <row r="450" spans="1:32" x14ac:dyDescent="0.2">
      <c r="A450" s="400">
        <v>37092.551388888889</v>
      </c>
      <c r="B450" s="399">
        <v>37124</v>
      </c>
      <c r="C450" s="399">
        <v>37104</v>
      </c>
      <c r="D450" s="399">
        <v>37134</v>
      </c>
      <c r="E450" s="9" t="s">
        <v>393</v>
      </c>
      <c r="F450">
        <v>696185</v>
      </c>
      <c r="G450">
        <v>1</v>
      </c>
      <c r="H450">
        <v>3619957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-25</v>
      </c>
      <c r="P450">
        <v>-25</v>
      </c>
      <c r="Q450">
        <v>-25</v>
      </c>
      <c r="R450">
        <v>-25</v>
      </c>
      <c r="S450">
        <v>-25</v>
      </c>
      <c r="T450">
        <v>-25</v>
      </c>
      <c r="U450">
        <v>-25</v>
      </c>
      <c r="V450">
        <v>-25</v>
      </c>
      <c r="W450">
        <v>-25</v>
      </c>
      <c r="X450">
        <v>-25</v>
      </c>
      <c r="Y450">
        <v>-25</v>
      </c>
      <c r="Z450">
        <v>-25</v>
      </c>
      <c r="AA450">
        <v>-25</v>
      </c>
      <c r="AB450">
        <v>-25</v>
      </c>
      <c r="AC450">
        <v>-25</v>
      </c>
      <c r="AD450">
        <v>-25</v>
      </c>
      <c r="AE450">
        <v>0</v>
      </c>
      <c r="AF450">
        <v>0</v>
      </c>
    </row>
    <row r="451" spans="1:32" x14ac:dyDescent="0.2">
      <c r="A451" s="400">
        <v>37092.573611111111</v>
      </c>
      <c r="B451" s="399">
        <v>37124</v>
      </c>
      <c r="C451" s="399">
        <v>37104</v>
      </c>
      <c r="D451" s="399">
        <v>37134</v>
      </c>
      <c r="E451" s="9" t="s">
        <v>393</v>
      </c>
      <c r="F451">
        <v>696236</v>
      </c>
      <c r="G451">
        <v>1</v>
      </c>
      <c r="H451">
        <v>3620139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-25</v>
      </c>
      <c r="AF451">
        <v>-25</v>
      </c>
    </row>
    <row r="452" spans="1:32" x14ac:dyDescent="0.2">
      <c r="A452" s="400">
        <v>36584.509722222225</v>
      </c>
      <c r="B452" s="399">
        <v>37124</v>
      </c>
      <c r="C452" s="399">
        <v>37073</v>
      </c>
      <c r="D452" s="399">
        <v>37164</v>
      </c>
      <c r="E452" s="9" t="s">
        <v>393</v>
      </c>
      <c r="F452">
        <v>298842</v>
      </c>
      <c r="G452">
        <v>1</v>
      </c>
      <c r="H452">
        <v>1913298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25</v>
      </c>
      <c r="P452">
        <v>25</v>
      </c>
      <c r="Q452">
        <v>25</v>
      </c>
      <c r="R452">
        <v>25</v>
      </c>
      <c r="S452">
        <v>25</v>
      </c>
      <c r="T452">
        <v>25</v>
      </c>
      <c r="U452">
        <v>25</v>
      </c>
      <c r="V452">
        <v>25</v>
      </c>
      <c r="W452">
        <v>25</v>
      </c>
      <c r="X452">
        <v>25</v>
      </c>
      <c r="Y452">
        <v>25</v>
      </c>
      <c r="Z452">
        <v>25</v>
      </c>
      <c r="AA452">
        <v>25</v>
      </c>
      <c r="AB452">
        <v>25</v>
      </c>
      <c r="AC452">
        <v>25</v>
      </c>
      <c r="AD452">
        <v>25</v>
      </c>
      <c r="AE452">
        <v>0</v>
      </c>
      <c r="AF452">
        <v>0</v>
      </c>
    </row>
    <row r="453" spans="1:32" x14ac:dyDescent="0.2">
      <c r="A453" s="400">
        <v>36600.469444444447</v>
      </c>
      <c r="B453" s="399">
        <v>37124</v>
      </c>
      <c r="C453" s="399">
        <v>37073</v>
      </c>
      <c r="D453" s="399">
        <v>37164</v>
      </c>
      <c r="E453" s="9" t="s">
        <v>393</v>
      </c>
      <c r="F453">
        <v>306558</v>
      </c>
      <c r="G453">
        <v>1</v>
      </c>
      <c r="H453">
        <v>1933819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25</v>
      </c>
      <c r="P453">
        <v>25</v>
      </c>
      <c r="Q453">
        <v>25</v>
      </c>
      <c r="R453">
        <v>25</v>
      </c>
      <c r="S453">
        <v>25</v>
      </c>
      <c r="T453">
        <v>25</v>
      </c>
      <c r="U453">
        <v>25</v>
      </c>
      <c r="V453">
        <v>25</v>
      </c>
      <c r="W453">
        <v>25</v>
      </c>
      <c r="X453">
        <v>25</v>
      </c>
      <c r="Y453">
        <v>25</v>
      </c>
      <c r="Z453">
        <v>25</v>
      </c>
      <c r="AA453">
        <v>25</v>
      </c>
      <c r="AB453">
        <v>25</v>
      </c>
      <c r="AC453">
        <v>25</v>
      </c>
      <c r="AD453">
        <v>25</v>
      </c>
      <c r="AE453">
        <v>0</v>
      </c>
      <c r="AF453">
        <v>0</v>
      </c>
    </row>
    <row r="454" spans="1:32" x14ac:dyDescent="0.2">
      <c r="A454" s="400">
        <v>36602.4375</v>
      </c>
      <c r="B454" s="399">
        <v>37124</v>
      </c>
      <c r="C454" s="399">
        <v>37073</v>
      </c>
      <c r="D454" s="399">
        <v>37164</v>
      </c>
      <c r="E454" s="9" t="s">
        <v>393</v>
      </c>
      <c r="F454">
        <v>307968</v>
      </c>
      <c r="G454">
        <v>1</v>
      </c>
      <c r="H454">
        <v>1937155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25</v>
      </c>
      <c r="P454">
        <v>25</v>
      </c>
      <c r="Q454">
        <v>25</v>
      </c>
      <c r="R454">
        <v>25</v>
      </c>
      <c r="S454">
        <v>25</v>
      </c>
      <c r="T454">
        <v>25</v>
      </c>
      <c r="U454">
        <v>25</v>
      </c>
      <c r="V454">
        <v>25</v>
      </c>
      <c r="W454">
        <v>25</v>
      </c>
      <c r="X454">
        <v>25</v>
      </c>
      <c r="Y454">
        <v>25</v>
      </c>
      <c r="Z454">
        <v>25</v>
      </c>
      <c r="AA454">
        <v>25</v>
      </c>
      <c r="AB454">
        <v>25</v>
      </c>
      <c r="AC454">
        <v>25</v>
      </c>
      <c r="AD454">
        <v>25</v>
      </c>
      <c r="AE454">
        <v>0</v>
      </c>
      <c r="AF454">
        <v>0</v>
      </c>
    </row>
    <row r="455" spans="1:32" x14ac:dyDescent="0.2">
      <c r="A455" s="400">
        <v>36654.556944444441</v>
      </c>
      <c r="B455" s="399">
        <v>37124</v>
      </c>
      <c r="C455" s="399">
        <v>37073</v>
      </c>
      <c r="D455" s="399">
        <v>37164</v>
      </c>
      <c r="E455" s="9" t="s">
        <v>393</v>
      </c>
      <c r="F455">
        <v>334438</v>
      </c>
      <c r="G455">
        <v>1</v>
      </c>
      <c r="H455">
        <v>1996860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25</v>
      </c>
      <c r="P455">
        <v>25</v>
      </c>
      <c r="Q455">
        <v>25</v>
      </c>
      <c r="R455">
        <v>25</v>
      </c>
      <c r="S455">
        <v>25</v>
      </c>
      <c r="T455">
        <v>25</v>
      </c>
      <c r="U455">
        <v>25</v>
      </c>
      <c r="V455">
        <v>25</v>
      </c>
      <c r="W455">
        <v>25</v>
      </c>
      <c r="X455">
        <v>25</v>
      </c>
      <c r="Y455">
        <v>25</v>
      </c>
      <c r="Z455">
        <v>25</v>
      </c>
      <c r="AA455">
        <v>25</v>
      </c>
      <c r="AB455">
        <v>25</v>
      </c>
      <c r="AC455">
        <v>25</v>
      </c>
      <c r="AD455">
        <v>25</v>
      </c>
      <c r="AE455">
        <v>0</v>
      </c>
      <c r="AF455">
        <v>0</v>
      </c>
    </row>
    <row r="456" spans="1:32" x14ac:dyDescent="0.2">
      <c r="A456" s="400">
        <v>36763.465277777781</v>
      </c>
      <c r="B456" s="399">
        <v>37124</v>
      </c>
      <c r="C456" s="399">
        <v>37073</v>
      </c>
      <c r="D456" s="399">
        <v>37164</v>
      </c>
      <c r="E456" t="s">
        <v>393</v>
      </c>
      <c r="F456">
        <v>399978</v>
      </c>
      <c r="G456">
        <v>1</v>
      </c>
      <c r="H456">
        <v>2227947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  <c r="W456">
        <v>25</v>
      </c>
      <c r="X456">
        <v>25</v>
      </c>
      <c r="Y456">
        <v>25</v>
      </c>
      <c r="Z456">
        <v>25</v>
      </c>
      <c r="AA456">
        <v>25</v>
      </c>
      <c r="AB456">
        <v>25</v>
      </c>
      <c r="AC456">
        <v>25</v>
      </c>
      <c r="AD456">
        <v>25</v>
      </c>
      <c r="AE456">
        <v>0</v>
      </c>
      <c r="AF456">
        <v>0</v>
      </c>
    </row>
    <row r="457" spans="1:32" x14ac:dyDescent="0.2">
      <c r="A457" s="400">
        <v>36763.597222222219</v>
      </c>
      <c r="B457" s="399">
        <v>37124</v>
      </c>
      <c r="C457" s="399">
        <v>37073</v>
      </c>
      <c r="D457" s="399">
        <v>37164</v>
      </c>
      <c r="E457" t="s">
        <v>393</v>
      </c>
      <c r="F457">
        <v>400084</v>
      </c>
      <c r="G457">
        <v>1</v>
      </c>
      <c r="H457">
        <v>2228309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50</v>
      </c>
      <c r="P457">
        <v>50</v>
      </c>
      <c r="Q457">
        <v>50</v>
      </c>
      <c r="R457">
        <v>50</v>
      </c>
      <c r="S457">
        <v>50</v>
      </c>
      <c r="T457">
        <v>50</v>
      </c>
      <c r="U457">
        <v>50</v>
      </c>
      <c r="V457">
        <v>50</v>
      </c>
      <c r="W457">
        <v>50</v>
      </c>
      <c r="X457">
        <v>50</v>
      </c>
      <c r="Y457">
        <v>50</v>
      </c>
      <c r="Z457">
        <v>50</v>
      </c>
      <c r="AA457">
        <v>50</v>
      </c>
      <c r="AB457">
        <v>50</v>
      </c>
      <c r="AC457">
        <v>50</v>
      </c>
      <c r="AD457">
        <v>50</v>
      </c>
      <c r="AE457">
        <v>0</v>
      </c>
      <c r="AF457">
        <v>0</v>
      </c>
    </row>
    <row r="458" spans="1:32" x14ac:dyDescent="0.2">
      <c r="A458" s="400">
        <v>36767.663888888892</v>
      </c>
      <c r="B458" s="399">
        <v>37124</v>
      </c>
      <c r="C458" s="399">
        <v>37073</v>
      </c>
      <c r="D458" s="399">
        <v>37164</v>
      </c>
      <c r="E458" t="s">
        <v>393</v>
      </c>
      <c r="F458">
        <v>400292</v>
      </c>
      <c r="G458">
        <v>1</v>
      </c>
      <c r="H458">
        <v>2228708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25</v>
      </c>
      <c r="P458">
        <v>25</v>
      </c>
      <c r="Q458">
        <v>25</v>
      </c>
      <c r="R458">
        <v>25</v>
      </c>
      <c r="S458">
        <v>25</v>
      </c>
      <c r="T458">
        <v>25</v>
      </c>
      <c r="U458">
        <v>25</v>
      </c>
      <c r="V458">
        <v>25</v>
      </c>
      <c r="W458">
        <v>25</v>
      </c>
      <c r="X458">
        <v>25</v>
      </c>
      <c r="Y458">
        <v>25</v>
      </c>
      <c r="Z458">
        <v>25</v>
      </c>
      <c r="AA458">
        <v>25</v>
      </c>
      <c r="AB458">
        <v>25</v>
      </c>
      <c r="AC458">
        <v>25</v>
      </c>
      <c r="AD458">
        <v>25</v>
      </c>
      <c r="AE458">
        <v>0</v>
      </c>
      <c r="AF458">
        <v>0</v>
      </c>
    </row>
    <row r="459" spans="1:32" x14ac:dyDescent="0.2">
      <c r="A459" s="400">
        <v>37105.537499999999</v>
      </c>
      <c r="B459" s="399">
        <v>37124</v>
      </c>
      <c r="C459" s="399">
        <v>37109</v>
      </c>
      <c r="D459" s="399">
        <v>37134</v>
      </c>
      <c r="E459" t="s">
        <v>393</v>
      </c>
      <c r="F459">
        <v>715640</v>
      </c>
      <c r="G459">
        <v>1</v>
      </c>
      <c r="H459">
        <v>3728342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-25</v>
      </c>
      <c r="P459">
        <v>-25</v>
      </c>
      <c r="Q459">
        <v>-25</v>
      </c>
      <c r="R459">
        <v>-25</v>
      </c>
      <c r="S459">
        <v>-25</v>
      </c>
      <c r="T459">
        <v>-25</v>
      </c>
      <c r="U459">
        <v>-25</v>
      </c>
      <c r="V459">
        <v>-25</v>
      </c>
      <c r="W459">
        <v>-25</v>
      </c>
      <c r="X459">
        <v>-25</v>
      </c>
      <c r="Y459">
        <v>-25</v>
      </c>
      <c r="Z459">
        <v>-25</v>
      </c>
      <c r="AA459">
        <v>-25</v>
      </c>
      <c r="AB459">
        <v>-25</v>
      </c>
      <c r="AC459">
        <v>-25</v>
      </c>
      <c r="AD459">
        <v>-25</v>
      </c>
      <c r="AE459">
        <v>0</v>
      </c>
      <c r="AF459">
        <v>0</v>
      </c>
    </row>
    <row r="460" spans="1:32" x14ac:dyDescent="0.2">
      <c r="A460" s="400">
        <v>36825.450694444444</v>
      </c>
      <c r="B460" s="399">
        <v>37124</v>
      </c>
      <c r="C460" s="399">
        <v>37073</v>
      </c>
      <c r="D460" s="399">
        <v>37164</v>
      </c>
      <c r="E460" t="s">
        <v>393</v>
      </c>
      <c r="F460">
        <v>443018</v>
      </c>
      <c r="G460">
        <v>1</v>
      </c>
      <c r="H460">
        <v>2376442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-50</v>
      </c>
      <c r="P460">
        <v>-50</v>
      </c>
      <c r="Q460">
        <v>-50</v>
      </c>
      <c r="R460">
        <v>-50</v>
      </c>
      <c r="S460">
        <v>-50</v>
      </c>
      <c r="T460">
        <v>-50</v>
      </c>
      <c r="U460">
        <v>-50</v>
      </c>
      <c r="V460">
        <v>-50</v>
      </c>
      <c r="W460">
        <v>-50</v>
      </c>
      <c r="X460">
        <v>-50</v>
      </c>
      <c r="Y460">
        <v>-50</v>
      </c>
      <c r="Z460">
        <v>-50</v>
      </c>
      <c r="AA460">
        <v>-50</v>
      </c>
      <c r="AB460">
        <v>-50</v>
      </c>
      <c r="AC460">
        <v>-50</v>
      </c>
      <c r="AD460">
        <v>-50</v>
      </c>
      <c r="AE460">
        <v>0</v>
      </c>
      <c r="AF460">
        <v>0</v>
      </c>
    </row>
    <row r="461" spans="1:32" x14ac:dyDescent="0.2">
      <c r="A461" s="400">
        <v>36836.713194444441</v>
      </c>
      <c r="B461" s="399">
        <v>37124</v>
      </c>
      <c r="C461" s="399">
        <v>37073</v>
      </c>
      <c r="D461" s="399">
        <v>37164</v>
      </c>
      <c r="E461" s="9" t="s">
        <v>393</v>
      </c>
      <c r="F461">
        <v>450719</v>
      </c>
      <c r="G461">
        <v>1</v>
      </c>
      <c r="H461">
        <v>2399647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-25</v>
      </c>
      <c r="P461">
        <v>-25</v>
      </c>
      <c r="Q461">
        <v>-25</v>
      </c>
      <c r="R461">
        <v>-25</v>
      </c>
      <c r="S461">
        <v>-25</v>
      </c>
      <c r="T461">
        <v>-25</v>
      </c>
      <c r="U461">
        <v>-25</v>
      </c>
      <c r="V461">
        <v>-25</v>
      </c>
      <c r="W461">
        <v>-25</v>
      </c>
      <c r="X461">
        <v>-25</v>
      </c>
      <c r="Y461">
        <v>-25</v>
      </c>
      <c r="Z461">
        <v>-25</v>
      </c>
      <c r="AA461">
        <v>-25</v>
      </c>
      <c r="AB461">
        <v>-25</v>
      </c>
      <c r="AC461">
        <v>-25</v>
      </c>
      <c r="AD461">
        <v>-25</v>
      </c>
      <c r="AE461">
        <v>0</v>
      </c>
      <c r="AF461">
        <v>0</v>
      </c>
    </row>
    <row r="462" spans="1:32" x14ac:dyDescent="0.2">
      <c r="A462" s="400">
        <v>36836.645138888889</v>
      </c>
      <c r="B462" s="399">
        <v>37124</v>
      </c>
      <c r="C462" s="399">
        <v>37073</v>
      </c>
      <c r="D462" s="399">
        <v>37164</v>
      </c>
      <c r="E462" s="9" t="s">
        <v>393</v>
      </c>
      <c r="F462">
        <v>450721</v>
      </c>
      <c r="G462">
        <v>1</v>
      </c>
      <c r="H462">
        <v>2399649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-50</v>
      </c>
      <c r="P462">
        <v>-50</v>
      </c>
      <c r="Q462">
        <v>-50</v>
      </c>
      <c r="R462">
        <v>-50</v>
      </c>
      <c r="S462">
        <v>-50</v>
      </c>
      <c r="T462">
        <v>-50</v>
      </c>
      <c r="U462">
        <v>-50</v>
      </c>
      <c r="V462">
        <v>-50</v>
      </c>
      <c r="W462">
        <v>-50</v>
      </c>
      <c r="X462">
        <v>-50</v>
      </c>
      <c r="Y462">
        <v>-50</v>
      </c>
      <c r="Z462">
        <v>-50</v>
      </c>
      <c r="AA462">
        <v>-50</v>
      </c>
      <c r="AB462">
        <v>-50</v>
      </c>
      <c r="AC462">
        <v>-50</v>
      </c>
      <c r="AD462">
        <v>-50</v>
      </c>
      <c r="AE462">
        <v>0</v>
      </c>
      <c r="AF462">
        <v>0</v>
      </c>
    </row>
    <row r="463" spans="1:32" x14ac:dyDescent="0.2">
      <c r="A463" s="400">
        <v>36839.582638888889</v>
      </c>
      <c r="B463" s="399">
        <v>37124</v>
      </c>
      <c r="C463" s="399">
        <v>37073</v>
      </c>
      <c r="D463" s="399">
        <v>37164</v>
      </c>
      <c r="E463" t="s">
        <v>393</v>
      </c>
      <c r="F463">
        <v>453116</v>
      </c>
      <c r="G463">
        <v>1</v>
      </c>
      <c r="H463">
        <v>2405853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-25</v>
      </c>
      <c r="P463">
        <v>-25</v>
      </c>
      <c r="Q463">
        <v>-25</v>
      </c>
      <c r="R463">
        <v>-25</v>
      </c>
      <c r="S463">
        <v>-25</v>
      </c>
      <c r="T463">
        <v>-25</v>
      </c>
      <c r="U463">
        <v>-25</v>
      </c>
      <c r="V463">
        <v>-25</v>
      </c>
      <c r="W463">
        <v>-25</v>
      </c>
      <c r="X463">
        <v>-25</v>
      </c>
      <c r="Y463">
        <v>-25</v>
      </c>
      <c r="Z463">
        <v>-25</v>
      </c>
      <c r="AA463">
        <v>-25</v>
      </c>
      <c r="AB463">
        <v>-25</v>
      </c>
      <c r="AC463">
        <v>-25</v>
      </c>
      <c r="AD463">
        <v>-25</v>
      </c>
      <c r="AE463">
        <v>0</v>
      </c>
      <c r="AF463">
        <v>0</v>
      </c>
    </row>
    <row r="464" spans="1:32" x14ac:dyDescent="0.2">
      <c r="A464" s="400">
        <v>36859.594444444447</v>
      </c>
      <c r="B464" s="399">
        <v>37124</v>
      </c>
      <c r="C464" s="399">
        <v>37073</v>
      </c>
      <c r="D464" s="399">
        <v>37164</v>
      </c>
      <c r="E464" t="s">
        <v>393</v>
      </c>
      <c r="F464">
        <v>468411</v>
      </c>
      <c r="G464">
        <v>1</v>
      </c>
      <c r="H464">
        <v>2461307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-25</v>
      </c>
      <c r="P464">
        <v>-25</v>
      </c>
      <c r="Q464">
        <v>-25</v>
      </c>
      <c r="R464">
        <v>-25</v>
      </c>
      <c r="S464">
        <v>-25</v>
      </c>
      <c r="T464">
        <v>-25</v>
      </c>
      <c r="U464">
        <v>-25</v>
      </c>
      <c r="V464">
        <v>-25</v>
      </c>
      <c r="W464">
        <v>-25</v>
      </c>
      <c r="X464">
        <v>-25</v>
      </c>
      <c r="Y464">
        <v>-25</v>
      </c>
      <c r="Z464">
        <v>-25</v>
      </c>
      <c r="AA464">
        <v>-25</v>
      </c>
      <c r="AB464">
        <v>-25</v>
      </c>
      <c r="AC464">
        <v>-25</v>
      </c>
      <c r="AD464">
        <v>-25</v>
      </c>
      <c r="AE464">
        <v>0</v>
      </c>
      <c r="AF464">
        <v>0</v>
      </c>
    </row>
    <row r="465" spans="1:32" x14ac:dyDescent="0.2">
      <c r="A465" s="400">
        <v>36861.611111111109</v>
      </c>
      <c r="B465" s="399">
        <v>37124</v>
      </c>
      <c r="C465" s="399">
        <v>37073</v>
      </c>
      <c r="D465" s="399">
        <v>37164</v>
      </c>
      <c r="E465" t="s">
        <v>393</v>
      </c>
      <c r="F465">
        <v>469491</v>
      </c>
      <c r="G465">
        <v>1</v>
      </c>
      <c r="H465">
        <v>2463811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-25</v>
      </c>
      <c r="P465">
        <v>-25</v>
      </c>
      <c r="Q465">
        <v>-25</v>
      </c>
      <c r="R465">
        <v>-25</v>
      </c>
      <c r="S465">
        <v>-25</v>
      </c>
      <c r="T465">
        <v>-25</v>
      </c>
      <c r="U465">
        <v>-25</v>
      </c>
      <c r="V465">
        <v>-25</v>
      </c>
      <c r="W465">
        <v>-25</v>
      </c>
      <c r="X465">
        <v>-25</v>
      </c>
      <c r="Y465">
        <v>-25</v>
      </c>
      <c r="Z465">
        <v>-25</v>
      </c>
      <c r="AA465">
        <v>-25</v>
      </c>
      <c r="AB465">
        <v>-25</v>
      </c>
      <c r="AC465">
        <v>-25</v>
      </c>
      <c r="AD465">
        <v>-25</v>
      </c>
      <c r="AE465">
        <v>0</v>
      </c>
      <c r="AF465">
        <v>0</v>
      </c>
    </row>
    <row r="466" spans="1:32" x14ac:dyDescent="0.2">
      <c r="A466" s="400">
        <v>36899.456250000003</v>
      </c>
      <c r="B466" s="399">
        <v>37124</v>
      </c>
      <c r="C466" s="399">
        <v>37073</v>
      </c>
      <c r="D466" s="399">
        <v>37164</v>
      </c>
      <c r="E466" t="s">
        <v>393</v>
      </c>
      <c r="F466">
        <v>490829</v>
      </c>
      <c r="G466">
        <v>1</v>
      </c>
      <c r="H466">
        <v>2551395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25</v>
      </c>
      <c r="P466">
        <v>25</v>
      </c>
      <c r="Q466">
        <v>25</v>
      </c>
      <c r="R466">
        <v>25</v>
      </c>
      <c r="S466">
        <v>25</v>
      </c>
      <c r="T466">
        <v>25</v>
      </c>
      <c r="U466">
        <v>25</v>
      </c>
      <c r="V466">
        <v>25</v>
      </c>
      <c r="W466">
        <v>25</v>
      </c>
      <c r="X466">
        <v>25</v>
      </c>
      <c r="Y466">
        <v>25</v>
      </c>
      <c r="Z466">
        <v>25</v>
      </c>
      <c r="AA466">
        <v>25</v>
      </c>
      <c r="AB466">
        <v>25</v>
      </c>
      <c r="AC466">
        <v>25</v>
      </c>
      <c r="AD466">
        <v>25</v>
      </c>
      <c r="AE466">
        <v>0</v>
      </c>
      <c r="AF466">
        <v>0</v>
      </c>
    </row>
    <row r="467" spans="1:32" x14ac:dyDescent="0.2">
      <c r="A467" s="400">
        <v>36900.696527777778</v>
      </c>
      <c r="B467" s="399">
        <v>37124</v>
      </c>
      <c r="C467" s="399">
        <v>37073</v>
      </c>
      <c r="D467" s="399">
        <v>37164</v>
      </c>
      <c r="E467" t="s">
        <v>393</v>
      </c>
      <c r="F467">
        <v>493250</v>
      </c>
      <c r="G467">
        <v>1</v>
      </c>
      <c r="H467">
        <v>2558718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25</v>
      </c>
      <c r="P467">
        <v>25</v>
      </c>
      <c r="Q467">
        <v>25</v>
      </c>
      <c r="R467">
        <v>25</v>
      </c>
      <c r="S467">
        <v>25</v>
      </c>
      <c r="T467">
        <v>25</v>
      </c>
      <c r="U467">
        <v>25</v>
      </c>
      <c r="V467">
        <v>25</v>
      </c>
      <c r="W467">
        <v>25</v>
      </c>
      <c r="X467">
        <v>25</v>
      </c>
      <c r="Y467">
        <v>25</v>
      </c>
      <c r="Z467">
        <v>25</v>
      </c>
      <c r="AA467">
        <v>25</v>
      </c>
      <c r="AB467">
        <v>25</v>
      </c>
      <c r="AC467">
        <v>25</v>
      </c>
      <c r="AD467">
        <v>25</v>
      </c>
      <c r="AE467">
        <v>0</v>
      </c>
      <c r="AF467">
        <v>0</v>
      </c>
    </row>
    <row r="468" spans="1:32" x14ac:dyDescent="0.2">
      <c r="A468" s="400">
        <v>36913.420138888891</v>
      </c>
      <c r="B468" s="399">
        <v>37124</v>
      </c>
      <c r="C468" s="399">
        <v>37073</v>
      </c>
      <c r="D468" s="399">
        <v>37164</v>
      </c>
      <c r="E468" t="s">
        <v>393</v>
      </c>
      <c r="F468">
        <v>501970</v>
      </c>
      <c r="G468">
        <v>1</v>
      </c>
      <c r="H468">
        <v>2585303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-25</v>
      </c>
      <c r="P468">
        <v>-25</v>
      </c>
      <c r="Q468">
        <v>-25</v>
      </c>
      <c r="R468">
        <v>-25</v>
      </c>
      <c r="S468">
        <v>-25</v>
      </c>
      <c r="T468">
        <v>-25</v>
      </c>
      <c r="U468">
        <v>-25</v>
      </c>
      <c r="V468">
        <v>-25</v>
      </c>
      <c r="W468">
        <v>-25</v>
      </c>
      <c r="X468">
        <v>-25</v>
      </c>
      <c r="Y468">
        <v>-25</v>
      </c>
      <c r="Z468">
        <v>-25</v>
      </c>
      <c r="AA468">
        <v>-25</v>
      </c>
      <c r="AB468">
        <v>-25</v>
      </c>
      <c r="AC468">
        <v>-25</v>
      </c>
      <c r="AD468">
        <v>-25</v>
      </c>
      <c r="AE468">
        <v>0</v>
      </c>
      <c r="AF468">
        <v>0</v>
      </c>
    </row>
    <row r="469" spans="1:32" x14ac:dyDescent="0.2">
      <c r="A469" s="400">
        <v>36915.449999999997</v>
      </c>
      <c r="B469" s="399">
        <v>37124</v>
      </c>
      <c r="C469" s="399">
        <v>37073</v>
      </c>
      <c r="D469" s="399">
        <v>37164</v>
      </c>
      <c r="E469" t="s">
        <v>393</v>
      </c>
      <c r="F469">
        <v>503167</v>
      </c>
      <c r="G469">
        <v>1</v>
      </c>
      <c r="H469">
        <v>2592389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50</v>
      </c>
      <c r="P469">
        <v>50</v>
      </c>
      <c r="Q469">
        <v>50</v>
      </c>
      <c r="R469">
        <v>50</v>
      </c>
      <c r="S469">
        <v>50</v>
      </c>
      <c r="T469">
        <v>50</v>
      </c>
      <c r="U469">
        <v>50</v>
      </c>
      <c r="V469">
        <v>50</v>
      </c>
      <c r="W469">
        <v>50</v>
      </c>
      <c r="X469">
        <v>50</v>
      </c>
      <c r="Y469">
        <v>50</v>
      </c>
      <c r="Z469">
        <v>50</v>
      </c>
      <c r="AA469">
        <v>50</v>
      </c>
      <c r="AB469">
        <v>50</v>
      </c>
      <c r="AC469">
        <v>50</v>
      </c>
      <c r="AD469">
        <v>50</v>
      </c>
      <c r="AE469">
        <v>0</v>
      </c>
      <c r="AF469">
        <v>0</v>
      </c>
    </row>
    <row r="470" spans="1:32" x14ac:dyDescent="0.2">
      <c r="A470" s="400">
        <v>36915.449999999997</v>
      </c>
      <c r="B470" s="399">
        <v>37124</v>
      </c>
      <c r="C470" s="399">
        <v>37073</v>
      </c>
      <c r="D470" s="399">
        <v>37164</v>
      </c>
      <c r="E470" t="s">
        <v>393</v>
      </c>
      <c r="F470">
        <v>503172</v>
      </c>
      <c r="G470">
        <v>1</v>
      </c>
      <c r="H470">
        <v>2592400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50</v>
      </c>
      <c r="P470">
        <v>50</v>
      </c>
      <c r="Q470">
        <v>50</v>
      </c>
      <c r="R470">
        <v>50</v>
      </c>
      <c r="S470">
        <v>50</v>
      </c>
      <c r="T470">
        <v>50</v>
      </c>
      <c r="U470">
        <v>50</v>
      </c>
      <c r="V470">
        <v>50</v>
      </c>
      <c r="W470">
        <v>50</v>
      </c>
      <c r="X470">
        <v>50</v>
      </c>
      <c r="Y470">
        <v>50</v>
      </c>
      <c r="Z470">
        <v>50</v>
      </c>
      <c r="AA470">
        <v>50</v>
      </c>
      <c r="AB470">
        <v>50</v>
      </c>
      <c r="AC470">
        <v>50</v>
      </c>
      <c r="AD470">
        <v>50</v>
      </c>
      <c r="AE470">
        <v>0</v>
      </c>
      <c r="AF470">
        <v>0</v>
      </c>
    </row>
    <row r="471" spans="1:32" x14ac:dyDescent="0.2">
      <c r="A471" s="400">
        <v>36942.696527777778</v>
      </c>
      <c r="B471" s="399">
        <v>37124</v>
      </c>
      <c r="C471" s="399">
        <v>37073</v>
      </c>
      <c r="D471" s="399">
        <v>37164</v>
      </c>
      <c r="E471" t="s">
        <v>393</v>
      </c>
      <c r="F471">
        <v>525486</v>
      </c>
      <c r="G471">
        <v>1</v>
      </c>
      <c r="H471">
        <v>2707662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50</v>
      </c>
      <c r="P471">
        <v>50</v>
      </c>
      <c r="Q471">
        <v>50</v>
      </c>
      <c r="R471">
        <v>50</v>
      </c>
      <c r="S471">
        <v>50</v>
      </c>
      <c r="T471">
        <v>50</v>
      </c>
      <c r="U471">
        <v>50</v>
      </c>
      <c r="V471">
        <v>50</v>
      </c>
      <c r="W471">
        <v>50</v>
      </c>
      <c r="X471">
        <v>50</v>
      </c>
      <c r="Y471">
        <v>50</v>
      </c>
      <c r="Z471">
        <v>50</v>
      </c>
      <c r="AA471">
        <v>50</v>
      </c>
      <c r="AB471">
        <v>50</v>
      </c>
      <c r="AC471">
        <v>50</v>
      </c>
      <c r="AD471">
        <v>50</v>
      </c>
      <c r="AE471">
        <v>0</v>
      </c>
      <c r="AF471">
        <v>0</v>
      </c>
    </row>
    <row r="472" spans="1:32" x14ac:dyDescent="0.2">
      <c r="A472" s="400">
        <v>36922.425694444442</v>
      </c>
      <c r="B472" s="399">
        <v>37124</v>
      </c>
      <c r="C472" s="399">
        <v>37073</v>
      </c>
      <c r="D472" s="399">
        <v>37164</v>
      </c>
      <c r="E472" t="s">
        <v>393</v>
      </c>
      <c r="F472">
        <v>508768</v>
      </c>
      <c r="G472">
        <v>1</v>
      </c>
      <c r="H472">
        <v>2609150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25</v>
      </c>
      <c r="AF472">
        <v>25</v>
      </c>
    </row>
    <row r="473" spans="1:32" x14ac:dyDescent="0.2">
      <c r="A473" s="400">
        <v>37092.573611111111</v>
      </c>
      <c r="B473" s="399">
        <v>37124</v>
      </c>
      <c r="C473" s="399">
        <v>37104</v>
      </c>
      <c r="D473" s="399">
        <v>37134</v>
      </c>
      <c r="E473" t="s">
        <v>393</v>
      </c>
      <c r="F473">
        <v>696236</v>
      </c>
      <c r="G473">
        <v>1</v>
      </c>
      <c r="H473">
        <v>3620138</v>
      </c>
      <c r="I473">
        <v>-25</v>
      </c>
      <c r="J473">
        <v>-25</v>
      </c>
      <c r="K473">
        <v>-25</v>
      </c>
      <c r="L473">
        <v>-25</v>
      </c>
      <c r="M473">
        <v>-25</v>
      </c>
      <c r="N473">
        <v>-25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">
      <c r="A474" s="400">
        <v>36922.425694444442</v>
      </c>
      <c r="B474" s="399">
        <v>37124</v>
      </c>
      <c r="C474" s="399">
        <v>37073</v>
      </c>
      <c r="D474" s="399">
        <v>37164</v>
      </c>
      <c r="E474" t="s">
        <v>393</v>
      </c>
      <c r="F474">
        <v>508768</v>
      </c>
      <c r="G474">
        <v>1</v>
      </c>
      <c r="H474">
        <v>2609149</v>
      </c>
      <c r="I474">
        <v>25</v>
      </c>
      <c r="J474">
        <v>25</v>
      </c>
      <c r="K474">
        <v>25</v>
      </c>
      <c r="L474">
        <v>25</v>
      </c>
      <c r="M474">
        <v>25</v>
      </c>
      <c r="N474">
        <v>25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 s="400">
        <v>37119.410416666666</v>
      </c>
      <c r="B475" s="399">
        <v>37124</v>
      </c>
      <c r="C475" s="399">
        <v>37123</v>
      </c>
      <c r="D475" s="399">
        <v>37134</v>
      </c>
      <c r="E475" t="s">
        <v>393</v>
      </c>
      <c r="F475">
        <v>734908</v>
      </c>
      <c r="G475">
        <v>1</v>
      </c>
      <c r="H475">
        <v>3826192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25</v>
      </c>
      <c r="P475">
        <v>25</v>
      </c>
      <c r="Q475">
        <v>25</v>
      </c>
      <c r="R475">
        <v>25</v>
      </c>
      <c r="S475">
        <v>25</v>
      </c>
      <c r="T475">
        <v>25</v>
      </c>
      <c r="U475">
        <v>25</v>
      </c>
      <c r="V475">
        <v>25</v>
      </c>
      <c r="W475">
        <v>25</v>
      </c>
      <c r="X475">
        <v>25</v>
      </c>
      <c r="Y475">
        <v>25</v>
      </c>
      <c r="Z475">
        <v>25</v>
      </c>
      <c r="AA475">
        <v>25</v>
      </c>
      <c r="AB475">
        <v>25</v>
      </c>
      <c r="AC475">
        <v>25</v>
      </c>
      <c r="AD475">
        <v>25</v>
      </c>
      <c r="AE475">
        <v>0</v>
      </c>
      <c r="AF475">
        <v>0</v>
      </c>
    </row>
    <row r="476" spans="1:32" x14ac:dyDescent="0.2">
      <c r="A476" s="400">
        <v>36843.424305555556</v>
      </c>
      <c r="B476" s="399">
        <v>37124</v>
      </c>
      <c r="C476" s="399">
        <v>37073</v>
      </c>
      <c r="D476" s="399">
        <v>37164</v>
      </c>
      <c r="E476" t="s">
        <v>393</v>
      </c>
      <c r="F476">
        <v>456863</v>
      </c>
      <c r="G476">
        <v>1</v>
      </c>
      <c r="H476">
        <v>2417614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-25</v>
      </c>
      <c r="P476">
        <v>-25</v>
      </c>
      <c r="Q476">
        <v>-25</v>
      </c>
      <c r="R476">
        <v>-25</v>
      </c>
      <c r="S476">
        <v>-25</v>
      </c>
      <c r="T476">
        <v>-25</v>
      </c>
      <c r="U476">
        <v>-25</v>
      </c>
      <c r="V476">
        <v>-25</v>
      </c>
      <c r="W476">
        <v>-25</v>
      </c>
      <c r="X476">
        <v>-25</v>
      </c>
      <c r="Y476">
        <v>-25</v>
      </c>
      <c r="Z476">
        <v>-25</v>
      </c>
      <c r="AA476">
        <v>-25</v>
      </c>
      <c r="AB476">
        <v>-25</v>
      </c>
      <c r="AC476">
        <v>-25</v>
      </c>
      <c r="AD476">
        <v>-25</v>
      </c>
      <c r="AE476">
        <v>0</v>
      </c>
      <c r="AF476">
        <v>0</v>
      </c>
    </row>
    <row r="477" spans="1:32" x14ac:dyDescent="0.2">
      <c r="A477" s="400">
        <v>36843.424305555556</v>
      </c>
      <c r="B477" s="399">
        <v>37124</v>
      </c>
      <c r="C477" s="399">
        <v>37073</v>
      </c>
      <c r="D477" s="399">
        <v>37164</v>
      </c>
      <c r="E477" t="s">
        <v>393</v>
      </c>
      <c r="F477">
        <v>456864</v>
      </c>
      <c r="G477">
        <v>1</v>
      </c>
      <c r="H477">
        <v>2417615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-25</v>
      </c>
      <c r="P477">
        <v>-25</v>
      </c>
      <c r="Q477">
        <v>-25</v>
      </c>
      <c r="R477">
        <v>-25</v>
      </c>
      <c r="S477">
        <v>-25</v>
      </c>
      <c r="T477">
        <v>-25</v>
      </c>
      <c r="U477">
        <v>-25</v>
      </c>
      <c r="V477">
        <v>-25</v>
      </c>
      <c r="W477">
        <v>-25</v>
      </c>
      <c r="X477">
        <v>-25</v>
      </c>
      <c r="Y477">
        <v>-25</v>
      </c>
      <c r="Z477">
        <v>-25</v>
      </c>
      <c r="AA477">
        <v>-25</v>
      </c>
      <c r="AB477">
        <v>-25</v>
      </c>
      <c r="AC477">
        <v>-25</v>
      </c>
      <c r="AD477">
        <v>-25</v>
      </c>
      <c r="AE477">
        <v>0</v>
      </c>
      <c r="AF477">
        <v>0</v>
      </c>
    </row>
    <row r="478" spans="1:32" x14ac:dyDescent="0.2">
      <c r="A478" s="400">
        <v>36950.571527777778</v>
      </c>
      <c r="B478" s="399">
        <v>37124</v>
      </c>
      <c r="C478" s="399">
        <v>37073</v>
      </c>
      <c r="D478" s="399">
        <v>37164</v>
      </c>
      <c r="E478" t="s">
        <v>393</v>
      </c>
      <c r="F478">
        <v>533172</v>
      </c>
      <c r="G478">
        <v>1</v>
      </c>
      <c r="H478">
        <v>2732103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25</v>
      </c>
      <c r="P478">
        <v>25</v>
      </c>
      <c r="Q478">
        <v>25</v>
      </c>
      <c r="R478">
        <v>25</v>
      </c>
      <c r="S478">
        <v>25</v>
      </c>
      <c r="T478">
        <v>25</v>
      </c>
      <c r="U478">
        <v>25</v>
      </c>
      <c r="V478">
        <v>25</v>
      </c>
      <c r="W478">
        <v>25</v>
      </c>
      <c r="X478">
        <v>25</v>
      </c>
      <c r="Y478">
        <v>25</v>
      </c>
      <c r="Z478">
        <v>25</v>
      </c>
      <c r="AA478">
        <v>25</v>
      </c>
      <c r="AB478">
        <v>25</v>
      </c>
      <c r="AC478">
        <v>25</v>
      </c>
      <c r="AD478">
        <v>25</v>
      </c>
      <c r="AE478">
        <v>0</v>
      </c>
      <c r="AF478">
        <v>0</v>
      </c>
    </row>
    <row r="479" spans="1:32" x14ac:dyDescent="0.2">
      <c r="A479" s="400">
        <v>37104.673611111109</v>
      </c>
      <c r="B479" s="399">
        <v>37124</v>
      </c>
      <c r="C479" s="399">
        <v>37104</v>
      </c>
      <c r="D479" s="399">
        <v>37134</v>
      </c>
      <c r="E479" t="s">
        <v>419</v>
      </c>
      <c r="F479">
        <v>652136</v>
      </c>
      <c r="G479">
        <v>1</v>
      </c>
      <c r="H479">
        <v>3474548</v>
      </c>
      <c r="I479">
        <v>25</v>
      </c>
      <c r="J479">
        <v>25</v>
      </c>
      <c r="K479">
        <v>25</v>
      </c>
      <c r="L479">
        <v>25</v>
      </c>
      <c r="M479">
        <v>25</v>
      </c>
      <c r="N479">
        <v>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 s="400">
        <v>37104.673611111109</v>
      </c>
      <c r="B480" s="399">
        <v>37124</v>
      </c>
      <c r="C480" s="399">
        <v>37104</v>
      </c>
      <c r="D480" s="399">
        <v>37134</v>
      </c>
      <c r="E480" t="s">
        <v>419</v>
      </c>
      <c r="F480">
        <v>662417</v>
      </c>
      <c r="G480">
        <v>1</v>
      </c>
      <c r="H480">
        <v>3512188</v>
      </c>
      <c r="I480">
        <v>-25</v>
      </c>
      <c r="J480">
        <v>-25</v>
      </c>
      <c r="K480">
        <v>-25</v>
      </c>
      <c r="L480">
        <v>-25</v>
      </c>
      <c r="M480">
        <v>-25</v>
      </c>
      <c r="N480">
        <v>-25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">
      <c r="A481" s="400">
        <v>37104.673611111109</v>
      </c>
      <c r="B481" s="399">
        <v>37124</v>
      </c>
      <c r="C481" s="399">
        <v>37104</v>
      </c>
      <c r="D481" s="399">
        <v>37134</v>
      </c>
      <c r="E481" t="s">
        <v>419</v>
      </c>
      <c r="F481">
        <v>687887</v>
      </c>
      <c r="G481">
        <v>1</v>
      </c>
      <c r="H481">
        <v>3595376</v>
      </c>
      <c r="I481">
        <v>-25</v>
      </c>
      <c r="J481">
        <v>-25</v>
      </c>
      <c r="K481">
        <v>-25</v>
      </c>
      <c r="L481">
        <v>-25</v>
      </c>
      <c r="M481">
        <v>-25</v>
      </c>
      <c r="N481">
        <v>-25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 s="400">
        <v>37104.673611111109</v>
      </c>
      <c r="B482" s="399">
        <v>37124</v>
      </c>
      <c r="C482" s="399">
        <v>37104</v>
      </c>
      <c r="D482" s="399">
        <v>37134</v>
      </c>
      <c r="E482" t="s">
        <v>419</v>
      </c>
      <c r="F482">
        <v>692048</v>
      </c>
      <c r="G482">
        <v>1</v>
      </c>
      <c r="H482">
        <v>3606704</v>
      </c>
      <c r="I482">
        <v>-50</v>
      </c>
      <c r="J482">
        <v>-50</v>
      </c>
      <c r="K482">
        <v>-50</v>
      </c>
      <c r="L482">
        <v>-50</v>
      </c>
      <c r="M482">
        <v>-50</v>
      </c>
      <c r="N482">
        <v>-50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 s="400">
        <v>37104.673611111109</v>
      </c>
      <c r="B483" s="399">
        <v>37124</v>
      </c>
      <c r="C483" s="399">
        <v>37104</v>
      </c>
      <c r="D483" s="399">
        <v>37134</v>
      </c>
      <c r="E483" t="s">
        <v>419</v>
      </c>
      <c r="F483">
        <v>682888</v>
      </c>
      <c r="G483">
        <v>1</v>
      </c>
      <c r="H483">
        <v>3579949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-25</v>
      </c>
      <c r="P483">
        <v>-25</v>
      </c>
      <c r="Q483">
        <v>-25</v>
      </c>
      <c r="R483">
        <v>-25</v>
      </c>
      <c r="S483">
        <v>-25</v>
      </c>
      <c r="T483">
        <v>-25</v>
      </c>
      <c r="U483">
        <v>-25</v>
      </c>
      <c r="V483">
        <v>-25</v>
      </c>
      <c r="W483">
        <v>-25</v>
      </c>
      <c r="X483">
        <v>-25</v>
      </c>
      <c r="Y483">
        <v>-25</v>
      </c>
      <c r="Z483">
        <v>-25</v>
      </c>
      <c r="AA483">
        <v>-25</v>
      </c>
      <c r="AB483">
        <v>-25</v>
      </c>
      <c r="AC483">
        <v>-25</v>
      </c>
      <c r="AD483">
        <v>-25</v>
      </c>
      <c r="AE483">
        <v>0</v>
      </c>
      <c r="AF483">
        <v>0</v>
      </c>
    </row>
    <row r="484" spans="1:32" x14ac:dyDescent="0.2">
      <c r="A484" s="400">
        <v>37104.673611111109</v>
      </c>
      <c r="B484" s="399">
        <v>37124</v>
      </c>
      <c r="C484" s="399">
        <v>37104</v>
      </c>
      <c r="D484" s="399">
        <v>37134</v>
      </c>
      <c r="E484" t="s">
        <v>419</v>
      </c>
      <c r="F484">
        <v>683601</v>
      </c>
      <c r="G484">
        <v>1</v>
      </c>
      <c r="H484">
        <v>3581804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25</v>
      </c>
      <c r="P484">
        <v>25</v>
      </c>
      <c r="Q484">
        <v>25</v>
      </c>
      <c r="R484">
        <v>25</v>
      </c>
      <c r="S484">
        <v>25</v>
      </c>
      <c r="T484">
        <v>25</v>
      </c>
      <c r="U484">
        <v>25</v>
      </c>
      <c r="V484">
        <v>25</v>
      </c>
      <c r="W484">
        <v>25</v>
      </c>
      <c r="X484">
        <v>25</v>
      </c>
      <c r="Y484">
        <v>25</v>
      </c>
      <c r="Z484">
        <v>25</v>
      </c>
      <c r="AA484">
        <v>25</v>
      </c>
      <c r="AB484">
        <v>25</v>
      </c>
      <c r="AC484">
        <v>25</v>
      </c>
      <c r="AD484">
        <v>25</v>
      </c>
      <c r="AE484">
        <v>0</v>
      </c>
      <c r="AF484">
        <v>0</v>
      </c>
    </row>
    <row r="485" spans="1:32" x14ac:dyDescent="0.2">
      <c r="A485" s="400">
        <v>37104.673611111109</v>
      </c>
      <c r="B485" s="399">
        <v>37124</v>
      </c>
      <c r="C485" s="399">
        <v>37104</v>
      </c>
      <c r="D485" s="399">
        <v>37134</v>
      </c>
      <c r="E485" t="s">
        <v>419</v>
      </c>
      <c r="F485">
        <v>652136</v>
      </c>
      <c r="G485">
        <v>1</v>
      </c>
      <c r="H485">
        <v>3474549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25</v>
      </c>
      <c r="AF485">
        <v>25</v>
      </c>
    </row>
    <row r="486" spans="1:32" x14ac:dyDescent="0.2">
      <c r="A486" s="400">
        <v>37104.673611111109</v>
      </c>
      <c r="B486" s="399">
        <v>37124</v>
      </c>
      <c r="C486" s="399">
        <v>37104</v>
      </c>
      <c r="D486" s="399">
        <v>37134</v>
      </c>
      <c r="E486" t="s">
        <v>419</v>
      </c>
      <c r="F486">
        <v>679915</v>
      </c>
      <c r="G486">
        <v>1</v>
      </c>
      <c r="H486">
        <v>3571291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25</v>
      </c>
      <c r="AF486">
        <v>25</v>
      </c>
    </row>
    <row r="487" spans="1:32" x14ac:dyDescent="0.2">
      <c r="A487" s="400">
        <v>37104.673611111109</v>
      </c>
      <c r="B487" s="399">
        <v>37124</v>
      </c>
      <c r="C487" s="399">
        <v>37104</v>
      </c>
      <c r="D487" s="399">
        <v>37134</v>
      </c>
      <c r="E487" t="s">
        <v>419</v>
      </c>
      <c r="F487">
        <v>687887</v>
      </c>
      <c r="G487">
        <v>1</v>
      </c>
      <c r="H487">
        <v>3595377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-25</v>
      </c>
      <c r="AF487">
        <v>-25</v>
      </c>
    </row>
    <row r="488" spans="1:32" x14ac:dyDescent="0.2">
      <c r="A488" s="400">
        <v>37104.673611111109</v>
      </c>
      <c r="B488" s="399">
        <v>37124</v>
      </c>
      <c r="C488" s="399">
        <v>37104</v>
      </c>
      <c r="D488" s="399">
        <v>37134</v>
      </c>
      <c r="E488" t="s">
        <v>419</v>
      </c>
      <c r="F488">
        <v>692048</v>
      </c>
      <c r="G488">
        <v>1</v>
      </c>
      <c r="H488">
        <v>3606705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-50</v>
      </c>
      <c r="AF488">
        <v>-50</v>
      </c>
    </row>
    <row r="489" spans="1:32" x14ac:dyDescent="0.2">
      <c r="A489" s="400">
        <v>37111.577777777777</v>
      </c>
      <c r="B489" s="399">
        <v>37124</v>
      </c>
      <c r="C489" s="399">
        <v>37113</v>
      </c>
      <c r="D489" s="399">
        <v>37134</v>
      </c>
      <c r="E489" t="s">
        <v>419</v>
      </c>
      <c r="F489">
        <v>723263</v>
      </c>
      <c r="G489">
        <v>1</v>
      </c>
      <c r="H489">
        <v>3751496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-25</v>
      </c>
      <c r="P489">
        <v>-25</v>
      </c>
      <c r="Q489">
        <v>-25</v>
      </c>
      <c r="R489">
        <v>-25</v>
      </c>
      <c r="S489">
        <v>-25</v>
      </c>
      <c r="T489">
        <v>-25</v>
      </c>
      <c r="U489">
        <v>-25</v>
      </c>
      <c r="V489">
        <v>-25</v>
      </c>
      <c r="W489">
        <v>-25</v>
      </c>
      <c r="X489">
        <v>-25</v>
      </c>
      <c r="Y489">
        <v>-25</v>
      </c>
      <c r="Z489">
        <v>-25</v>
      </c>
      <c r="AA489">
        <v>-25</v>
      </c>
      <c r="AB489">
        <v>-25</v>
      </c>
      <c r="AC489">
        <v>-25</v>
      </c>
      <c r="AD489">
        <v>-25</v>
      </c>
      <c r="AE489">
        <v>0</v>
      </c>
      <c r="AF489">
        <v>0</v>
      </c>
    </row>
    <row r="490" spans="1:32" x14ac:dyDescent="0.2">
      <c r="A490" s="400">
        <v>37112.416666666664</v>
      </c>
      <c r="B490" s="399">
        <v>37124</v>
      </c>
      <c r="C490" s="399">
        <v>37113</v>
      </c>
      <c r="D490" s="399">
        <v>37134</v>
      </c>
      <c r="E490" t="s">
        <v>419</v>
      </c>
      <c r="F490">
        <v>724110</v>
      </c>
      <c r="G490">
        <v>1</v>
      </c>
      <c r="H490">
        <v>3754359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25</v>
      </c>
      <c r="P490">
        <v>25</v>
      </c>
      <c r="Q490">
        <v>25</v>
      </c>
      <c r="R490">
        <v>25</v>
      </c>
      <c r="S490">
        <v>25</v>
      </c>
      <c r="T490">
        <v>25</v>
      </c>
      <c r="U490">
        <v>25</v>
      </c>
      <c r="V490">
        <v>25</v>
      </c>
      <c r="W490">
        <v>25</v>
      </c>
      <c r="X490">
        <v>25</v>
      </c>
      <c r="Y490">
        <v>25</v>
      </c>
      <c r="Z490">
        <v>25</v>
      </c>
      <c r="AA490">
        <v>25</v>
      </c>
      <c r="AB490">
        <v>25</v>
      </c>
      <c r="AC490">
        <v>25</v>
      </c>
      <c r="AD490">
        <v>25</v>
      </c>
      <c r="AE490">
        <v>0</v>
      </c>
      <c r="AF490">
        <v>0</v>
      </c>
    </row>
    <row r="491" spans="1:32" x14ac:dyDescent="0.2">
      <c r="A491" s="400">
        <v>37104.673611111109</v>
      </c>
      <c r="B491" s="399">
        <v>37124</v>
      </c>
      <c r="C491" s="399">
        <v>37104</v>
      </c>
      <c r="D491" s="399">
        <v>37134</v>
      </c>
      <c r="E491" t="s">
        <v>419</v>
      </c>
      <c r="F491">
        <v>654131</v>
      </c>
      <c r="G491">
        <v>1</v>
      </c>
      <c r="H491">
        <v>3479422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-25</v>
      </c>
      <c r="P491">
        <v>-25</v>
      </c>
      <c r="Q491">
        <v>-25</v>
      </c>
      <c r="R491">
        <v>-25</v>
      </c>
      <c r="S491">
        <v>-25</v>
      </c>
      <c r="T491">
        <v>-25</v>
      </c>
      <c r="U491">
        <v>-25</v>
      </c>
      <c r="V491">
        <v>-25</v>
      </c>
      <c r="W491">
        <v>-25</v>
      </c>
      <c r="X491">
        <v>-25</v>
      </c>
      <c r="Y491">
        <v>-25</v>
      </c>
      <c r="Z491">
        <v>-25</v>
      </c>
      <c r="AA491">
        <v>-25</v>
      </c>
      <c r="AB491">
        <v>-25</v>
      </c>
      <c r="AC491">
        <v>-25</v>
      </c>
      <c r="AD491">
        <v>-25</v>
      </c>
      <c r="AE491">
        <v>0</v>
      </c>
      <c r="AF491">
        <v>0</v>
      </c>
    </row>
    <row r="492" spans="1:32" x14ac:dyDescent="0.2">
      <c r="A492" s="400">
        <v>37104.673611111109</v>
      </c>
      <c r="B492" s="399">
        <v>37124</v>
      </c>
      <c r="C492" s="399">
        <v>37104</v>
      </c>
      <c r="D492" s="399">
        <v>37134</v>
      </c>
      <c r="E492" t="s">
        <v>419</v>
      </c>
      <c r="F492">
        <v>654179</v>
      </c>
      <c r="G492">
        <v>1</v>
      </c>
      <c r="H492">
        <v>3479478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0</v>
      </c>
      <c r="AF492">
        <v>0</v>
      </c>
    </row>
    <row r="493" spans="1:32" x14ac:dyDescent="0.2">
      <c r="A493" s="400">
        <v>37104.673611111109</v>
      </c>
      <c r="B493" s="399">
        <v>37124</v>
      </c>
      <c r="C493" s="399">
        <v>37104</v>
      </c>
      <c r="D493" s="399">
        <v>37134</v>
      </c>
      <c r="E493" t="s">
        <v>419</v>
      </c>
      <c r="F493">
        <v>653324</v>
      </c>
      <c r="G493">
        <v>1</v>
      </c>
      <c r="H493">
        <v>3477829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0</v>
      </c>
      <c r="AF493">
        <v>0</v>
      </c>
    </row>
    <row r="494" spans="1:32" x14ac:dyDescent="0.2">
      <c r="A494" s="400">
        <v>37104.673611111109</v>
      </c>
      <c r="B494" s="399">
        <v>37124</v>
      </c>
      <c r="C494" s="399">
        <v>37104</v>
      </c>
      <c r="D494" s="399">
        <v>37134</v>
      </c>
      <c r="E494" t="s">
        <v>419</v>
      </c>
      <c r="F494">
        <v>653370</v>
      </c>
      <c r="G494">
        <v>1</v>
      </c>
      <c r="H494">
        <v>3477901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-25</v>
      </c>
      <c r="P494">
        <v>-25</v>
      </c>
      <c r="Q494">
        <v>-25</v>
      </c>
      <c r="R494">
        <v>-25</v>
      </c>
      <c r="S494">
        <v>-25</v>
      </c>
      <c r="T494">
        <v>-25</v>
      </c>
      <c r="U494">
        <v>-25</v>
      </c>
      <c r="V494">
        <v>-25</v>
      </c>
      <c r="W494">
        <v>-25</v>
      </c>
      <c r="X494">
        <v>-25</v>
      </c>
      <c r="Y494">
        <v>-25</v>
      </c>
      <c r="Z494">
        <v>-25</v>
      </c>
      <c r="AA494">
        <v>-25</v>
      </c>
      <c r="AB494">
        <v>-25</v>
      </c>
      <c r="AC494">
        <v>-25</v>
      </c>
      <c r="AD494">
        <v>-25</v>
      </c>
      <c r="AE494">
        <v>0</v>
      </c>
      <c r="AF494">
        <v>0</v>
      </c>
    </row>
    <row r="495" spans="1:32" x14ac:dyDescent="0.2">
      <c r="A495" s="400">
        <v>37104.673611111109</v>
      </c>
      <c r="B495" s="399">
        <v>37124</v>
      </c>
      <c r="C495" s="399">
        <v>37104</v>
      </c>
      <c r="D495" s="399">
        <v>37134</v>
      </c>
      <c r="E495" t="s">
        <v>419</v>
      </c>
      <c r="F495">
        <v>663987</v>
      </c>
      <c r="G495">
        <v>1</v>
      </c>
      <c r="H495">
        <v>3516144</v>
      </c>
      <c r="I495">
        <v>-25</v>
      </c>
      <c r="J495">
        <v>-25</v>
      </c>
      <c r="K495">
        <v>-25</v>
      </c>
      <c r="L495">
        <v>-25</v>
      </c>
      <c r="M495">
        <v>-25</v>
      </c>
      <c r="N495">
        <v>-25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 s="400">
        <v>37104.673611111109</v>
      </c>
      <c r="B496" s="399">
        <v>37124</v>
      </c>
      <c r="C496" s="399">
        <v>37104</v>
      </c>
      <c r="D496" s="399">
        <v>37134</v>
      </c>
      <c r="E496" t="s">
        <v>419</v>
      </c>
      <c r="F496">
        <v>679915</v>
      </c>
      <c r="G496">
        <v>1</v>
      </c>
      <c r="H496">
        <v>3571290</v>
      </c>
      <c r="I496">
        <v>25</v>
      </c>
      <c r="J496">
        <v>25</v>
      </c>
      <c r="K496">
        <v>25</v>
      </c>
      <c r="L496">
        <v>25</v>
      </c>
      <c r="M496">
        <v>25</v>
      </c>
      <c r="N496">
        <v>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s="400">
        <v>37068.414583333331</v>
      </c>
      <c r="B497" s="399">
        <v>37124</v>
      </c>
      <c r="C497" s="399">
        <v>37104</v>
      </c>
      <c r="D497" s="399">
        <v>37134</v>
      </c>
      <c r="E497" t="s">
        <v>419</v>
      </c>
      <c r="F497">
        <v>644577</v>
      </c>
      <c r="G497">
        <v>1</v>
      </c>
      <c r="H497">
        <v>3454019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25</v>
      </c>
      <c r="P497">
        <v>25</v>
      </c>
      <c r="Q497">
        <v>25</v>
      </c>
      <c r="R497">
        <v>25</v>
      </c>
      <c r="S497">
        <v>25</v>
      </c>
      <c r="T497">
        <v>25</v>
      </c>
      <c r="U497">
        <v>25</v>
      </c>
      <c r="V497">
        <v>25</v>
      </c>
      <c r="W497">
        <v>25</v>
      </c>
      <c r="X497">
        <v>25</v>
      </c>
      <c r="Y497">
        <v>25</v>
      </c>
      <c r="Z497">
        <v>25</v>
      </c>
      <c r="AA497">
        <v>25</v>
      </c>
      <c r="AB497">
        <v>25</v>
      </c>
      <c r="AC497">
        <v>25</v>
      </c>
      <c r="AD497">
        <v>25</v>
      </c>
      <c r="AE497">
        <v>0</v>
      </c>
      <c r="AF497">
        <v>0</v>
      </c>
    </row>
    <row r="498" spans="1:32" x14ac:dyDescent="0.2">
      <c r="A498" s="400">
        <v>37104.673611111109</v>
      </c>
      <c r="B498" s="399">
        <v>37124</v>
      </c>
      <c r="C498" s="399">
        <v>37104</v>
      </c>
      <c r="D498" s="399">
        <v>37134</v>
      </c>
      <c r="E498" t="s">
        <v>419</v>
      </c>
      <c r="F498">
        <v>671210</v>
      </c>
      <c r="G498">
        <v>1</v>
      </c>
      <c r="H498">
        <v>3541672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-25</v>
      </c>
      <c r="P498">
        <v>-25</v>
      </c>
      <c r="Q498">
        <v>-25</v>
      </c>
      <c r="R498">
        <v>-25</v>
      </c>
      <c r="S498">
        <v>-25</v>
      </c>
      <c r="T498">
        <v>-25</v>
      </c>
      <c r="U498">
        <v>-25</v>
      </c>
      <c r="V498">
        <v>-25</v>
      </c>
      <c r="W498">
        <v>-25</v>
      </c>
      <c r="X498">
        <v>-25</v>
      </c>
      <c r="Y498">
        <v>-25</v>
      </c>
      <c r="Z498">
        <v>-25</v>
      </c>
      <c r="AA498">
        <v>-25</v>
      </c>
      <c r="AB498">
        <v>-25</v>
      </c>
      <c r="AC498">
        <v>-25</v>
      </c>
      <c r="AD498">
        <v>-25</v>
      </c>
      <c r="AE498">
        <v>0</v>
      </c>
      <c r="AF498">
        <v>0</v>
      </c>
    </row>
    <row r="499" spans="1:32" x14ac:dyDescent="0.2">
      <c r="A499" s="400">
        <v>37104.673611111109</v>
      </c>
      <c r="B499" s="399">
        <v>37124</v>
      </c>
      <c r="C499" s="399">
        <v>37104</v>
      </c>
      <c r="D499" s="399">
        <v>37134</v>
      </c>
      <c r="E499" t="s">
        <v>419</v>
      </c>
      <c r="F499">
        <v>671211</v>
      </c>
      <c r="G499">
        <v>1</v>
      </c>
      <c r="H499">
        <v>3541692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25</v>
      </c>
      <c r="P499">
        <v>25</v>
      </c>
      <c r="Q499">
        <v>25</v>
      </c>
      <c r="R499">
        <v>25</v>
      </c>
      <c r="S499">
        <v>25</v>
      </c>
      <c r="T499">
        <v>25</v>
      </c>
      <c r="U499">
        <v>25</v>
      </c>
      <c r="V499">
        <v>25</v>
      </c>
      <c r="W499">
        <v>25</v>
      </c>
      <c r="X499">
        <v>25</v>
      </c>
      <c r="Y499">
        <v>25</v>
      </c>
      <c r="Z499">
        <v>25</v>
      </c>
      <c r="AA499">
        <v>25</v>
      </c>
      <c r="AB499">
        <v>25</v>
      </c>
      <c r="AC499">
        <v>25</v>
      </c>
      <c r="AD499">
        <v>25</v>
      </c>
      <c r="AE499">
        <v>0</v>
      </c>
      <c r="AF499">
        <v>0</v>
      </c>
    </row>
    <row r="500" spans="1:32" x14ac:dyDescent="0.2">
      <c r="A500" s="400">
        <v>37105.431250000001</v>
      </c>
      <c r="B500" s="399">
        <v>37124</v>
      </c>
      <c r="C500" s="399">
        <v>37104</v>
      </c>
      <c r="D500" s="399">
        <v>37134</v>
      </c>
      <c r="E500" t="s">
        <v>419</v>
      </c>
      <c r="F500">
        <v>697608</v>
      </c>
      <c r="G500">
        <v>1</v>
      </c>
      <c r="H500">
        <v>3623893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25</v>
      </c>
      <c r="P500">
        <v>25</v>
      </c>
      <c r="Q500">
        <v>25</v>
      </c>
      <c r="R500">
        <v>25</v>
      </c>
      <c r="S500">
        <v>25</v>
      </c>
      <c r="T500">
        <v>25</v>
      </c>
      <c r="U500">
        <v>25</v>
      </c>
      <c r="V500">
        <v>25</v>
      </c>
      <c r="W500">
        <v>25</v>
      </c>
      <c r="X500">
        <v>25</v>
      </c>
      <c r="Y500">
        <v>25</v>
      </c>
      <c r="Z500">
        <v>25</v>
      </c>
      <c r="AA500">
        <v>25</v>
      </c>
      <c r="AB500">
        <v>25</v>
      </c>
      <c r="AC500">
        <v>25</v>
      </c>
      <c r="AD500">
        <v>25</v>
      </c>
      <c r="AE500">
        <v>0</v>
      </c>
      <c r="AF500">
        <v>0</v>
      </c>
    </row>
    <row r="501" spans="1:32" x14ac:dyDescent="0.2">
      <c r="A501" s="400">
        <v>37105.42291666667</v>
      </c>
      <c r="B501" s="399">
        <v>37124</v>
      </c>
      <c r="C501" s="399">
        <v>37104</v>
      </c>
      <c r="D501" s="399">
        <v>37134</v>
      </c>
      <c r="E501" t="s">
        <v>419</v>
      </c>
      <c r="F501">
        <v>698274</v>
      </c>
      <c r="G501">
        <v>1</v>
      </c>
      <c r="H501">
        <v>3625578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25</v>
      </c>
      <c r="P501">
        <v>25</v>
      </c>
      <c r="Q501">
        <v>25</v>
      </c>
      <c r="R501">
        <v>25</v>
      </c>
      <c r="S501">
        <v>25</v>
      </c>
      <c r="T501">
        <v>25</v>
      </c>
      <c r="U501">
        <v>25</v>
      </c>
      <c r="V501">
        <v>25</v>
      </c>
      <c r="W501">
        <v>25</v>
      </c>
      <c r="X501">
        <v>25</v>
      </c>
      <c r="Y501">
        <v>25</v>
      </c>
      <c r="Z501">
        <v>25</v>
      </c>
      <c r="AA501">
        <v>25</v>
      </c>
      <c r="AB501">
        <v>25</v>
      </c>
      <c r="AC501">
        <v>25</v>
      </c>
      <c r="AD501">
        <v>25</v>
      </c>
      <c r="AE501">
        <v>0</v>
      </c>
      <c r="AF501">
        <v>0</v>
      </c>
    </row>
    <row r="502" spans="1:32" x14ac:dyDescent="0.2">
      <c r="A502" s="400">
        <v>37104.673611111109</v>
      </c>
      <c r="B502" s="399">
        <v>37124</v>
      </c>
      <c r="C502" s="399">
        <v>37104</v>
      </c>
      <c r="D502" s="399">
        <v>37134</v>
      </c>
      <c r="E502" t="s">
        <v>419</v>
      </c>
      <c r="F502">
        <v>662417</v>
      </c>
      <c r="G502">
        <v>1</v>
      </c>
      <c r="H502">
        <v>3512189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-25</v>
      </c>
      <c r="AF502">
        <v>-25</v>
      </c>
    </row>
    <row r="503" spans="1:32" x14ac:dyDescent="0.2">
      <c r="A503" s="400">
        <v>37104.673611111109</v>
      </c>
      <c r="B503" s="399">
        <v>37124</v>
      </c>
      <c r="C503" s="399">
        <v>37104</v>
      </c>
      <c r="D503" s="399">
        <v>37134</v>
      </c>
      <c r="E503" t="s">
        <v>419</v>
      </c>
      <c r="F503">
        <v>663987</v>
      </c>
      <c r="G503">
        <v>1</v>
      </c>
      <c r="H503">
        <v>3516145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-25</v>
      </c>
      <c r="AF503">
        <v>-25</v>
      </c>
    </row>
    <row r="504" spans="1:32" x14ac:dyDescent="0.2">
      <c r="A504" s="400">
        <v>37119.508333333331</v>
      </c>
      <c r="B504" s="399">
        <v>37124</v>
      </c>
      <c r="C504" s="399">
        <v>37110</v>
      </c>
      <c r="D504" s="399">
        <v>37134</v>
      </c>
      <c r="E504" t="s">
        <v>419</v>
      </c>
      <c r="F504">
        <v>717775</v>
      </c>
      <c r="G504">
        <v>1</v>
      </c>
      <c r="H504">
        <v>3734355</v>
      </c>
      <c r="I504">
        <v>25</v>
      </c>
      <c r="J504">
        <v>25</v>
      </c>
      <c r="K504">
        <v>25</v>
      </c>
      <c r="L504">
        <v>25</v>
      </c>
      <c r="M504">
        <v>25</v>
      </c>
      <c r="N504">
        <v>25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 s="400">
        <v>37119.508333333331</v>
      </c>
      <c r="B505" s="399">
        <v>37124</v>
      </c>
      <c r="C505" s="399">
        <v>37110</v>
      </c>
      <c r="D505" s="399">
        <v>37134</v>
      </c>
      <c r="E505" t="s">
        <v>419</v>
      </c>
      <c r="F505">
        <v>717775</v>
      </c>
      <c r="G505">
        <v>1</v>
      </c>
      <c r="H505">
        <v>3734356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25</v>
      </c>
      <c r="AF505">
        <v>25</v>
      </c>
    </row>
    <row r="506" spans="1:32" x14ac:dyDescent="0.2">
      <c r="A506" s="400">
        <v>36889.589583333334</v>
      </c>
      <c r="B506" s="399">
        <v>37124</v>
      </c>
      <c r="C506" s="399">
        <v>36983</v>
      </c>
      <c r="D506" s="399">
        <v>37191</v>
      </c>
      <c r="E506" t="s">
        <v>395</v>
      </c>
      <c r="F506">
        <v>487055</v>
      </c>
      <c r="G506">
        <v>1</v>
      </c>
      <c r="H506">
        <v>2536683</v>
      </c>
      <c r="I506">
        <v>-50</v>
      </c>
      <c r="J506">
        <v>-50</v>
      </c>
      <c r="K506">
        <v>-50</v>
      </c>
      <c r="L506">
        <v>-50</v>
      </c>
      <c r="M506">
        <v>-50</v>
      </c>
      <c r="N506">
        <v>-50</v>
      </c>
      <c r="O506">
        <v>-50</v>
      </c>
      <c r="P506">
        <v>-50</v>
      </c>
      <c r="Q506">
        <v>-50</v>
      </c>
      <c r="R506">
        <v>-50</v>
      </c>
      <c r="S506">
        <v>-50</v>
      </c>
      <c r="T506">
        <v>-50</v>
      </c>
      <c r="U506">
        <v>-50</v>
      </c>
      <c r="V506">
        <v>-50</v>
      </c>
      <c r="W506">
        <v>-50</v>
      </c>
      <c r="X506">
        <v>-50</v>
      </c>
      <c r="Y506">
        <v>-50</v>
      </c>
      <c r="Z506">
        <v>-50</v>
      </c>
      <c r="AA506">
        <v>-50</v>
      </c>
      <c r="AB506">
        <v>-50</v>
      </c>
      <c r="AC506">
        <v>-50</v>
      </c>
      <c r="AD506">
        <v>-50</v>
      </c>
      <c r="AE506">
        <v>-50</v>
      </c>
      <c r="AF506">
        <v>-50</v>
      </c>
    </row>
    <row r="507" spans="1:32" x14ac:dyDescent="0.2">
      <c r="A507" s="400">
        <v>36890.838194444441</v>
      </c>
      <c r="B507" s="399">
        <v>37124</v>
      </c>
      <c r="C507" s="399">
        <v>36983</v>
      </c>
      <c r="D507" s="399">
        <v>37191</v>
      </c>
      <c r="E507" t="s">
        <v>395</v>
      </c>
      <c r="F507">
        <v>487057</v>
      </c>
      <c r="G507">
        <v>1</v>
      </c>
      <c r="H507">
        <v>2536710</v>
      </c>
      <c r="I507">
        <v>-100</v>
      </c>
      <c r="J507">
        <v>-100</v>
      </c>
      <c r="K507">
        <v>-100</v>
      </c>
      <c r="L507">
        <v>-100</v>
      </c>
      <c r="M507">
        <v>-100</v>
      </c>
      <c r="N507">
        <v>-100</v>
      </c>
      <c r="O507">
        <v>-100</v>
      </c>
      <c r="P507">
        <v>-100</v>
      </c>
      <c r="Q507">
        <v>-100</v>
      </c>
      <c r="R507">
        <v>-100</v>
      </c>
      <c r="S507">
        <v>-100</v>
      </c>
      <c r="T507">
        <v>-100</v>
      </c>
      <c r="U507">
        <v>-100</v>
      </c>
      <c r="V507">
        <v>-100</v>
      </c>
      <c r="W507">
        <v>-100</v>
      </c>
      <c r="X507">
        <v>-100</v>
      </c>
      <c r="Y507">
        <v>-100</v>
      </c>
      <c r="Z507">
        <v>-100</v>
      </c>
      <c r="AA507">
        <v>-100</v>
      </c>
      <c r="AB507">
        <v>-100</v>
      </c>
      <c r="AC507">
        <v>-100</v>
      </c>
      <c r="AD507">
        <v>-100</v>
      </c>
      <c r="AE507">
        <v>-100</v>
      </c>
      <c r="AF507">
        <v>-100</v>
      </c>
    </row>
    <row r="508" spans="1:32" x14ac:dyDescent="0.2">
      <c r="A508" s="400">
        <v>36901.45208333333</v>
      </c>
      <c r="B508" s="399">
        <v>37124</v>
      </c>
      <c r="C508" s="399">
        <v>36983</v>
      </c>
      <c r="D508" s="399">
        <v>37191</v>
      </c>
      <c r="E508" t="s">
        <v>395</v>
      </c>
      <c r="F508">
        <v>487239</v>
      </c>
      <c r="G508">
        <v>1</v>
      </c>
      <c r="H508">
        <v>2538242</v>
      </c>
      <c r="I508">
        <v>-25</v>
      </c>
      <c r="J508">
        <v>-25</v>
      </c>
      <c r="K508">
        <v>-25</v>
      </c>
      <c r="L508">
        <v>-25</v>
      </c>
      <c r="M508">
        <v>-25</v>
      </c>
      <c r="N508">
        <v>-25</v>
      </c>
      <c r="O508">
        <v>-25</v>
      </c>
      <c r="P508">
        <v>-25</v>
      </c>
      <c r="Q508">
        <v>-25</v>
      </c>
      <c r="R508">
        <v>-25</v>
      </c>
      <c r="S508">
        <v>-25</v>
      </c>
      <c r="T508">
        <v>-25</v>
      </c>
      <c r="U508">
        <v>-25</v>
      </c>
      <c r="V508">
        <v>-25</v>
      </c>
      <c r="W508">
        <v>-25</v>
      </c>
      <c r="X508">
        <v>-25</v>
      </c>
      <c r="Y508">
        <v>-25</v>
      </c>
      <c r="Z508">
        <v>-25</v>
      </c>
      <c r="AA508">
        <v>-25</v>
      </c>
      <c r="AB508">
        <v>-25</v>
      </c>
      <c r="AC508">
        <v>-25</v>
      </c>
      <c r="AD508">
        <v>-25</v>
      </c>
      <c r="AE508">
        <v>-25</v>
      </c>
      <c r="AF508">
        <v>-25</v>
      </c>
    </row>
    <row r="509" spans="1:32" x14ac:dyDescent="0.2">
      <c r="A509" s="400">
        <v>36207.611111111109</v>
      </c>
      <c r="B509" s="399">
        <v>37124</v>
      </c>
      <c r="C509" s="399">
        <v>36983</v>
      </c>
      <c r="D509" s="399">
        <v>37191</v>
      </c>
      <c r="E509" t="s">
        <v>395</v>
      </c>
      <c r="F509">
        <v>181927</v>
      </c>
      <c r="G509">
        <v>1</v>
      </c>
      <c r="H509">
        <v>580615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-25</v>
      </c>
      <c r="P509">
        <v>-25</v>
      </c>
      <c r="Q509">
        <v>-25</v>
      </c>
      <c r="R509">
        <v>-25</v>
      </c>
      <c r="S509">
        <v>-25</v>
      </c>
      <c r="T509">
        <v>-25</v>
      </c>
      <c r="U509">
        <v>-25</v>
      </c>
      <c r="V509">
        <v>-25</v>
      </c>
      <c r="W509">
        <v>-25</v>
      </c>
      <c r="X509">
        <v>-25</v>
      </c>
      <c r="Y509">
        <v>-25</v>
      </c>
      <c r="Z509">
        <v>-25</v>
      </c>
      <c r="AA509">
        <v>-25</v>
      </c>
      <c r="AB509">
        <v>-25</v>
      </c>
      <c r="AC509">
        <v>-25</v>
      </c>
      <c r="AD509">
        <v>-25</v>
      </c>
      <c r="AE509">
        <v>0</v>
      </c>
      <c r="AF509">
        <v>0</v>
      </c>
    </row>
    <row r="510" spans="1:32" x14ac:dyDescent="0.2">
      <c r="A510" s="400">
        <v>36207.612500000003</v>
      </c>
      <c r="B510" s="399">
        <v>37124</v>
      </c>
      <c r="C510" s="399">
        <v>36983</v>
      </c>
      <c r="D510" s="399">
        <v>37191</v>
      </c>
      <c r="E510" t="s">
        <v>395</v>
      </c>
      <c r="F510">
        <v>181931</v>
      </c>
      <c r="G510">
        <v>1</v>
      </c>
      <c r="H510">
        <v>580648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-25</v>
      </c>
      <c r="P510">
        <v>-25</v>
      </c>
      <c r="Q510">
        <v>-25</v>
      </c>
      <c r="R510">
        <v>-25</v>
      </c>
      <c r="S510">
        <v>-25</v>
      </c>
      <c r="T510">
        <v>-25</v>
      </c>
      <c r="U510">
        <v>-25</v>
      </c>
      <c r="V510">
        <v>-25</v>
      </c>
      <c r="W510">
        <v>-25</v>
      </c>
      <c r="X510">
        <v>-25</v>
      </c>
      <c r="Y510">
        <v>-25</v>
      </c>
      <c r="Z510">
        <v>-25</v>
      </c>
      <c r="AA510">
        <v>-25</v>
      </c>
      <c r="AB510">
        <v>-25</v>
      </c>
      <c r="AC510">
        <v>-25</v>
      </c>
      <c r="AD510">
        <v>-25</v>
      </c>
      <c r="AE510">
        <v>0</v>
      </c>
      <c r="AF510">
        <v>0</v>
      </c>
    </row>
    <row r="511" spans="1:32" x14ac:dyDescent="0.2">
      <c r="A511" s="400">
        <v>36249.497916666667</v>
      </c>
      <c r="B511" s="399">
        <v>37124</v>
      </c>
      <c r="C511" s="399">
        <v>36983</v>
      </c>
      <c r="D511" s="399">
        <v>37191</v>
      </c>
      <c r="E511" t="s">
        <v>395</v>
      </c>
      <c r="F511">
        <v>192925</v>
      </c>
      <c r="G511">
        <v>1</v>
      </c>
      <c r="H511">
        <v>615219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-25</v>
      </c>
      <c r="P511">
        <v>-25</v>
      </c>
      <c r="Q511">
        <v>-25</v>
      </c>
      <c r="R511">
        <v>-25</v>
      </c>
      <c r="S511">
        <v>-25</v>
      </c>
      <c r="T511">
        <v>-25</v>
      </c>
      <c r="U511">
        <v>-25</v>
      </c>
      <c r="V511">
        <v>-25</v>
      </c>
      <c r="W511">
        <v>-25</v>
      </c>
      <c r="X511">
        <v>-25</v>
      </c>
      <c r="Y511">
        <v>-25</v>
      </c>
      <c r="Z511">
        <v>-25</v>
      </c>
      <c r="AA511">
        <v>-25</v>
      </c>
      <c r="AB511">
        <v>-25</v>
      </c>
      <c r="AC511">
        <v>-25</v>
      </c>
      <c r="AD511">
        <v>-25</v>
      </c>
      <c r="AE511">
        <v>0</v>
      </c>
      <c r="AF511">
        <v>0</v>
      </c>
    </row>
    <row r="512" spans="1:32" x14ac:dyDescent="0.2">
      <c r="A512" s="400">
        <v>36263.711111111108</v>
      </c>
      <c r="B512" s="399">
        <v>37124</v>
      </c>
      <c r="C512" s="399">
        <v>36983</v>
      </c>
      <c r="D512" s="399">
        <v>37191</v>
      </c>
      <c r="E512" t="s">
        <v>395</v>
      </c>
      <c r="F512">
        <v>196972</v>
      </c>
      <c r="G512">
        <v>1</v>
      </c>
      <c r="H512">
        <v>627211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-25</v>
      </c>
      <c r="P512">
        <v>-25</v>
      </c>
      <c r="Q512">
        <v>-25</v>
      </c>
      <c r="R512">
        <v>-25</v>
      </c>
      <c r="S512">
        <v>-25</v>
      </c>
      <c r="T512">
        <v>-25</v>
      </c>
      <c r="U512">
        <v>-25</v>
      </c>
      <c r="V512">
        <v>-25</v>
      </c>
      <c r="W512">
        <v>-25</v>
      </c>
      <c r="X512">
        <v>-25</v>
      </c>
      <c r="Y512">
        <v>-25</v>
      </c>
      <c r="Z512">
        <v>-25</v>
      </c>
      <c r="AA512">
        <v>-25</v>
      </c>
      <c r="AB512">
        <v>-25</v>
      </c>
      <c r="AC512">
        <v>-25</v>
      </c>
      <c r="AD512">
        <v>-25</v>
      </c>
      <c r="AE512">
        <v>0</v>
      </c>
      <c r="AF512">
        <v>0</v>
      </c>
    </row>
    <row r="513" spans="1:32" x14ac:dyDescent="0.2">
      <c r="A513" s="400">
        <v>36363.645833333336</v>
      </c>
      <c r="B513" s="399">
        <v>37124</v>
      </c>
      <c r="C513" s="399">
        <v>36983</v>
      </c>
      <c r="D513" s="399">
        <v>37191</v>
      </c>
      <c r="E513" t="s">
        <v>395</v>
      </c>
      <c r="F513">
        <v>228031</v>
      </c>
      <c r="G513">
        <v>1</v>
      </c>
      <c r="H513">
        <v>716533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0</v>
      </c>
      <c r="AF513">
        <v>0</v>
      </c>
    </row>
    <row r="514" spans="1:32" x14ac:dyDescent="0.2">
      <c r="A514" s="400">
        <v>36536.605555555558</v>
      </c>
      <c r="B514" s="399">
        <v>37124</v>
      </c>
      <c r="C514" s="399">
        <v>36983</v>
      </c>
      <c r="D514" s="399">
        <v>37191</v>
      </c>
      <c r="E514" t="s">
        <v>395</v>
      </c>
      <c r="F514">
        <v>276958</v>
      </c>
      <c r="G514">
        <v>1</v>
      </c>
      <c r="H514">
        <v>983353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-25</v>
      </c>
      <c r="P514">
        <v>-25</v>
      </c>
      <c r="Q514">
        <v>-25</v>
      </c>
      <c r="R514">
        <v>-25</v>
      </c>
      <c r="S514">
        <v>-25</v>
      </c>
      <c r="T514">
        <v>-25</v>
      </c>
      <c r="U514">
        <v>-25</v>
      </c>
      <c r="V514">
        <v>-25</v>
      </c>
      <c r="W514">
        <v>-25</v>
      </c>
      <c r="X514">
        <v>-25</v>
      </c>
      <c r="Y514">
        <v>-25</v>
      </c>
      <c r="Z514">
        <v>-25</v>
      </c>
      <c r="AA514">
        <v>-25</v>
      </c>
      <c r="AB514">
        <v>-25</v>
      </c>
      <c r="AC514">
        <v>-25</v>
      </c>
      <c r="AD514">
        <v>-25</v>
      </c>
      <c r="AE514">
        <v>0</v>
      </c>
      <c r="AF514">
        <v>0</v>
      </c>
    </row>
    <row r="515" spans="1:32" x14ac:dyDescent="0.2">
      <c r="A515" s="400">
        <v>36619.570833333331</v>
      </c>
      <c r="B515" s="399">
        <v>37124</v>
      </c>
      <c r="C515" s="399">
        <v>36983</v>
      </c>
      <c r="D515" s="399">
        <v>37191</v>
      </c>
      <c r="E515" t="s">
        <v>395</v>
      </c>
      <c r="F515">
        <v>315558</v>
      </c>
      <c r="G515">
        <v>1</v>
      </c>
      <c r="H515">
        <v>1956179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-25</v>
      </c>
      <c r="P515">
        <v>-25</v>
      </c>
      <c r="Q515">
        <v>-25</v>
      </c>
      <c r="R515">
        <v>-25</v>
      </c>
      <c r="S515">
        <v>-25</v>
      </c>
      <c r="T515">
        <v>-25</v>
      </c>
      <c r="U515">
        <v>-25</v>
      </c>
      <c r="V515">
        <v>-25</v>
      </c>
      <c r="W515">
        <v>-25</v>
      </c>
      <c r="X515">
        <v>-25</v>
      </c>
      <c r="Y515">
        <v>-25</v>
      </c>
      <c r="Z515">
        <v>-25</v>
      </c>
      <c r="AA515">
        <v>-25</v>
      </c>
      <c r="AB515">
        <v>-25</v>
      </c>
      <c r="AC515">
        <v>-25</v>
      </c>
      <c r="AD515">
        <v>-25</v>
      </c>
      <c r="AE515">
        <v>0</v>
      </c>
      <c r="AF515">
        <v>0</v>
      </c>
    </row>
    <row r="516" spans="1:32" x14ac:dyDescent="0.2">
      <c r="A516" s="400">
        <v>36700.581250000003</v>
      </c>
      <c r="B516" s="399">
        <v>37124</v>
      </c>
      <c r="C516" s="399">
        <v>36983</v>
      </c>
      <c r="D516" s="399">
        <v>37191</v>
      </c>
      <c r="E516" t="s">
        <v>395</v>
      </c>
      <c r="F516">
        <v>358073</v>
      </c>
      <c r="G516">
        <v>1</v>
      </c>
      <c r="H516">
        <v>2101785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-25</v>
      </c>
      <c r="P516">
        <v>-25</v>
      </c>
      <c r="Q516">
        <v>-25</v>
      </c>
      <c r="R516">
        <v>-25</v>
      </c>
      <c r="S516">
        <v>-25</v>
      </c>
      <c r="T516">
        <v>-25</v>
      </c>
      <c r="U516">
        <v>-25</v>
      </c>
      <c r="V516">
        <v>-25</v>
      </c>
      <c r="W516">
        <v>-25</v>
      </c>
      <c r="X516">
        <v>-25</v>
      </c>
      <c r="Y516">
        <v>-25</v>
      </c>
      <c r="Z516">
        <v>-25</v>
      </c>
      <c r="AA516">
        <v>-25</v>
      </c>
      <c r="AB516">
        <v>-25</v>
      </c>
      <c r="AC516">
        <v>-25</v>
      </c>
      <c r="AD516">
        <v>-25</v>
      </c>
      <c r="AE516">
        <v>0</v>
      </c>
      <c r="AF516">
        <v>0</v>
      </c>
    </row>
    <row r="517" spans="1:32" x14ac:dyDescent="0.2">
      <c r="A517" s="400">
        <v>36706.607638888891</v>
      </c>
      <c r="B517" s="399">
        <v>37124</v>
      </c>
      <c r="C517" s="399">
        <v>36983</v>
      </c>
      <c r="D517" s="399">
        <v>37191</v>
      </c>
      <c r="E517" t="s">
        <v>395</v>
      </c>
      <c r="F517">
        <v>360696</v>
      </c>
      <c r="G517">
        <v>1</v>
      </c>
      <c r="H517">
        <v>2110106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-25</v>
      </c>
      <c r="P517">
        <v>-25</v>
      </c>
      <c r="Q517">
        <v>-25</v>
      </c>
      <c r="R517">
        <v>-25</v>
      </c>
      <c r="S517">
        <v>-25</v>
      </c>
      <c r="T517">
        <v>-25</v>
      </c>
      <c r="U517">
        <v>-25</v>
      </c>
      <c r="V517">
        <v>-25</v>
      </c>
      <c r="W517">
        <v>-25</v>
      </c>
      <c r="X517">
        <v>-25</v>
      </c>
      <c r="Y517">
        <v>-25</v>
      </c>
      <c r="Z517">
        <v>-25</v>
      </c>
      <c r="AA517">
        <v>-25</v>
      </c>
      <c r="AB517">
        <v>-25</v>
      </c>
      <c r="AC517">
        <v>-25</v>
      </c>
      <c r="AD517">
        <v>-25</v>
      </c>
      <c r="AE517">
        <v>0</v>
      </c>
      <c r="AF517">
        <v>0</v>
      </c>
    </row>
    <row r="518" spans="1:32" x14ac:dyDescent="0.2">
      <c r="A518" s="400">
        <v>36726.624305555553</v>
      </c>
      <c r="B518" s="399">
        <v>37124</v>
      </c>
      <c r="C518" s="399">
        <v>36983</v>
      </c>
      <c r="D518" s="399">
        <v>37191</v>
      </c>
      <c r="E518" t="s">
        <v>395</v>
      </c>
      <c r="F518">
        <v>375199</v>
      </c>
      <c r="G518">
        <v>1</v>
      </c>
      <c r="H518">
        <v>2152621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-25</v>
      </c>
      <c r="P518">
        <v>-25</v>
      </c>
      <c r="Q518">
        <v>-25</v>
      </c>
      <c r="R518">
        <v>-25</v>
      </c>
      <c r="S518">
        <v>-25</v>
      </c>
      <c r="T518">
        <v>-25</v>
      </c>
      <c r="U518">
        <v>-25</v>
      </c>
      <c r="V518">
        <v>-25</v>
      </c>
      <c r="W518">
        <v>-25</v>
      </c>
      <c r="X518">
        <v>-25</v>
      </c>
      <c r="Y518">
        <v>-25</v>
      </c>
      <c r="Z518">
        <v>-25</v>
      </c>
      <c r="AA518">
        <v>-25</v>
      </c>
      <c r="AB518">
        <v>-25</v>
      </c>
      <c r="AC518">
        <v>-25</v>
      </c>
      <c r="AD518">
        <v>-25</v>
      </c>
      <c r="AE518">
        <v>0</v>
      </c>
      <c r="AF518">
        <v>0</v>
      </c>
    </row>
    <row r="519" spans="1:32" x14ac:dyDescent="0.2">
      <c r="A519" s="400">
        <v>36726.625</v>
      </c>
      <c r="B519" s="399">
        <v>37124</v>
      </c>
      <c r="C519" s="399">
        <v>36983</v>
      </c>
      <c r="D519" s="399">
        <v>37191</v>
      </c>
      <c r="E519" t="s">
        <v>395</v>
      </c>
      <c r="F519">
        <v>375317</v>
      </c>
      <c r="G519">
        <v>1</v>
      </c>
      <c r="H519">
        <v>2153050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-25</v>
      </c>
      <c r="P519">
        <v>-25</v>
      </c>
      <c r="Q519">
        <v>-25</v>
      </c>
      <c r="R519">
        <v>-25</v>
      </c>
      <c r="S519">
        <v>-25</v>
      </c>
      <c r="T519">
        <v>-25</v>
      </c>
      <c r="U519">
        <v>-25</v>
      </c>
      <c r="V519">
        <v>-25</v>
      </c>
      <c r="W519">
        <v>-25</v>
      </c>
      <c r="X519">
        <v>-25</v>
      </c>
      <c r="Y519">
        <v>-25</v>
      </c>
      <c r="Z519">
        <v>-25</v>
      </c>
      <c r="AA519">
        <v>-25</v>
      </c>
      <c r="AB519">
        <v>-25</v>
      </c>
      <c r="AC519">
        <v>-25</v>
      </c>
      <c r="AD519">
        <v>-25</v>
      </c>
      <c r="AE519">
        <v>0</v>
      </c>
      <c r="AF519">
        <v>0</v>
      </c>
    </row>
    <row r="520" spans="1:32" x14ac:dyDescent="0.2">
      <c r="A520" s="400">
        <v>36979.615972222222</v>
      </c>
      <c r="B520" s="399">
        <v>37124</v>
      </c>
      <c r="C520" s="399">
        <v>37073</v>
      </c>
      <c r="D520" s="399">
        <v>37164</v>
      </c>
      <c r="E520" t="s">
        <v>395</v>
      </c>
      <c r="F520">
        <v>563723</v>
      </c>
      <c r="G520">
        <v>1</v>
      </c>
      <c r="H520">
        <v>2992636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-75</v>
      </c>
      <c r="P520">
        <v>-75</v>
      </c>
      <c r="Q520">
        <v>-75</v>
      </c>
      <c r="R520">
        <v>-75</v>
      </c>
      <c r="S520">
        <v>-75</v>
      </c>
      <c r="T520">
        <v>-75</v>
      </c>
      <c r="U520">
        <v>-75</v>
      </c>
      <c r="V520">
        <v>-75</v>
      </c>
      <c r="W520">
        <v>-75</v>
      </c>
      <c r="X520">
        <v>-75</v>
      </c>
      <c r="Y520">
        <v>-75</v>
      </c>
      <c r="Z520">
        <v>-75</v>
      </c>
      <c r="AA520">
        <v>-75</v>
      </c>
      <c r="AB520">
        <v>-75</v>
      </c>
      <c r="AC520">
        <v>-75</v>
      </c>
      <c r="AD520">
        <v>-75</v>
      </c>
      <c r="AE520">
        <v>0</v>
      </c>
      <c r="AF520">
        <v>0</v>
      </c>
    </row>
    <row r="521" spans="1:32" x14ac:dyDescent="0.2">
      <c r="A521" s="400">
        <v>36991.673611111109</v>
      </c>
      <c r="B521" s="399">
        <v>37124</v>
      </c>
      <c r="C521" s="399">
        <v>37073</v>
      </c>
      <c r="D521" s="399">
        <v>37164</v>
      </c>
      <c r="E521" t="s">
        <v>395</v>
      </c>
      <c r="F521">
        <v>569134</v>
      </c>
      <c r="G521">
        <v>1</v>
      </c>
      <c r="H521">
        <v>3052440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-50</v>
      </c>
      <c r="P521">
        <v>-50</v>
      </c>
      <c r="Q521">
        <v>-50</v>
      </c>
      <c r="R521">
        <v>-50</v>
      </c>
      <c r="S521">
        <v>-50</v>
      </c>
      <c r="T521">
        <v>-50</v>
      </c>
      <c r="U521">
        <v>-50</v>
      </c>
      <c r="V521">
        <v>-50</v>
      </c>
      <c r="W521">
        <v>-50</v>
      </c>
      <c r="X521">
        <v>-50</v>
      </c>
      <c r="Y521">
        <v>-50</v>
      </c>
      <c r="Z521">
        <v>-50</v>
      </c>
      <c r="AA521">
        <v>-50</v>
      </c>
      <c r="AB521">
        <v>-50</v>
      </c>
      <c r="AC521">
        <v>-50</v>
      </c>
      <c r="AD521">
        <v>-50</v>
      </c>
      <c r="AE521">
        <v>0</v>
      </c>
      <c r="AF521">
        <v>0</v>
      </c>
    </row>
    <row r="522" spans="1:32" x14ac:dyDescent="0.2">
      <c r="A522" s="400">
        <v>36991.675000000003</v>
      </c>
      <c r="B522" s="399">
        <v>37124</v>
      </c>
      <c r="C522" s="399">
        <v>37073</v>
      </c>
      <c r="D522" s="399">
        <v>37164</v>
      </c>
      <c r="E522" t="s">
        <v>395</v>
      </c>
      <c r="F522">
        <v>571948</v>
      </c>
      <c r="G522">
        <v>1</v>
      </c>
      <c r="H522">
        <v>3061503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-25</v>
      </c>
      <c r="P522">
        <v>-25</v>
      </c>
      <c r="Q522">
        <v>-25</v>
      </c>
      <c r="R522">
        <v>-25</v>
      </c>
      <c r="S522">
        <v>-25</v>
      </c>
      <c r="T522">
        <v>-25</v>
      </c>
      <c r="U522">
        <v>-25</v>
      </c>
      <c r="V522">
        <v>-25</v>
      </c>
      <c r="W522">
        <v>-25</v>
      </c>
      <c r="X522">
        <v>-25</v>
      </c>
      <c r="Y522">
        <v>-25</v>
      </c>
      <c r="Z522">
        <v>-25</v>
      </c>
      <c r="AA522">
        <v>-25</v>
      </c>
      <c r="AB522">
        <v>-25</v>
      </c>
      <c r="AC522">
        <v>-25</v>
      </c>
      <c r="AD522">
        <v>-25</v>
      </c>
      <c r="AE522">
        <v>0</v>
      </c>
      <c r="AF522">
        <v>0</v>
      </c>
    </row>
    <row r="523" spans="1:32" x14ac:dyDescent="0.2">
      <c r="A523" s="400">
        <v>36993.568055555559</v>
      </c>
      <c r="B523" s="399">
        <v>37124</v>
      </c>
      <c r="C523" s="399">
        <v>37073</v>
      </c>
      <c r="D523" s="399">
        <v>37164</v>
      </c>
      <c r="E523" t="s">
        <v>395</v>
      </c>
      <c r="F523">
        <v>579033</v>
      </c>
      <c r="G523">
        <v>1</v>
      </c>
      <c r="H523">
        <v>3080754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-25</v>
      </c>
      <c r="P523">
        <v>-25</v>
      </c>
      <c r="Q523">
        <v>-25</v>
      </c>
      <c r="R523">
        <v>-25</v>
      </c>
      <c r="S523">
        <v>-25</v>
      </c>
      <c r="T523">
        <v>-25</v>
      </c>
      <c r="U523">
        <v>-25</v>
      </c>
      <c r="V523">
        <v>-25</v>
      </c>
      <c r="W523">
        <v>-25</v>
      </c>
      <c r="X523">
        <v>-25</v>
      </c>
      <c r="Y523">
        <v>-25</v>
      </c>
      <c r="Z523">
        <v>-25</v>
      </c>
      <c r="AA523">
        <v>-25</v>
      </c>
      <c r="AB523">
        <v>-25</v>
      </c>
      <c r="AC523">
        <v>-25</v>
      </c>
      <c r="AD523">
        <v>-25</v>
      </c>
      <c r="AE523">
        <v>0</v>
      </c>
      <c r="AF523">
        <v>0</v>
      </c>
    </row>
    <row r="524" spans="1:32" x14ac:dyDescent="0.2">
      <c r="A524" s="400">
        <v>37006.459722222222</v>
      </c>
      <c r="B524" s="399">
        <v>37124</v>
      </c>
      <c r="C524" s="399">
        <v>37073</v>
      </c>
      <c r="D524" s="399">
        <v>37164</v>
      </c>
      <c r="E524" t="s">
        <v>395</v>
      </c>
      <c r="F524">
        <v>591284</v>
      </c>
      <c r="G524">
        <v>1</v>
      </c>
      <c r="H524">
        <v>3124484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-25</v>
      </c>
      <c r="P524">
        <v>-25</v>
      </c>
      <c r="Q524">
        <v>-25</v>
      </c>
      <c r="R524">
        <v>-25</v>
      </c>
      <c r="S524">
        <v>-25</v>
      </c>
      <c r="T524">
        <v>-25</v>
      </c>
      <c r="U524">
        <v>-25</v>
      </c>
      <c r="V524">
        <v>-25</v>
      </c>
      <c r="W524">
        <v>-25</v>
      </c>
      <c r="X524">
        <v>-25</v>
      </c>
      <c r="Y524">
        <v>-25</v>
      </c>
      <c r="Z524">
        <v>-25</v>
      </c>
      <c r="AA524">
        <v>-25</v>
      </c>
      <c r="AB524">
        <v>-25</v>
      </c>
      <c r="AC524">
        <v>-25</v>
      </c>
      <c r="AD524">
        <v>-25</v>
      </c>
      <c r="AE524">
        <v>0</v>
      </c>
      <c r="AF524">
        <v>0</v>
      </c>
    </row>
    <row r="525" spans="1:32" x14ac:dyDescent="0.2">
      <c r="A525" s="400">
        <v>37020.572222222225</v>
      </c>
      <c r="B525" s="399">
        <v>37124</v>
      </c>
      <c r="C525" s="399">
        <v>37073</v>
      </c>
      <c r="D525" s="399">
        <v>37164</v>
      </c>
      <c r="E525" t="s">
        <v>395</v>
      </c>
      <c r="F525">
        <v>605531</v>
      </c>
      <c r="G525">
        <v>1</v>
      </c>
      <c r="H525">
        <v>3260196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25</v>
      </c>
      <c r="P525">
        <v>25</v>
      </c>
      <c r="Q525">
        <v>25</v>
      </c>
      <c r="R525">
        <v>25</v>
      </c>
      <c r="S525">
        <v>25</v>
      </c>
      <c r="T525">
        <v>25</v>
      </c>
      <c r="U525">
        <v>25</v>
      </c>
      <c r="V525">
        <v>25</v>
      </c>
      <c r="W525">
        <v>25</v>
      </c>
      <c r="X525">
        <v>25</v>
      </c>
      <c r="Y525">
        <v>25</v>
      </c>
      <c r="Z525">
        <v>25</v>
      </c>
      <c r="AA525">
        <v>25</v>
      </c>
      <c r="AB525">
        <v>25</v>
      </c>
      <c r="AC525">
        <v>25</v>
      </c>
      <c r="AD525">
        <v>25</v>
      </c>
      <c r="AE525">
        <v>0</v>
      </c>
      <c r="AF525">
        <v>0</v>
      </c>
    </row>
    <row r="526" spans="1:32" x14ac:dyDescent="0.2">
      <c r="A526" s="400">
        <v>37026.463888888888</v>
      </c>
      <c r="B526" s="399">
        <v>37124</v>
      </c>
      <c r="C526" s="399">
        <v>37073</v>
      </c>
      <c r="D526" s="399">
        <v>37164</v>
      </c>
      <c r="E526" t="s">
        <v>395</v>
      </c>
      <c r="F526">
        <v>610346</v>
      </c>
      <c r="G526">
        <v>1</v>
      </c>
      <c r="H526">
        <v>3286524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25</v>
      </c>
      <c r="P526">
        <v>25</v>
      </c>
      <c r="Q526">
        <v>25</v>
      </c>
      <c r="R526">
        <v>25</v>
      </c>
      <c r="S526">
        <v>25</v>
      </c>
      <c r="T526">
        <v>25</v>
      </c>
      <c r="U526">
        <v>25</v>
      </c>
      <c r="V526">
        <v>25</v>
      </c>
      <c r="W526">
        <v>25</v>
      </c>
      <c r="X526">
        <v>25</v>
      </c>
      <c r="Y526">
        <v>25</v>
      </c>
      <c r="Z526">
        <v>25</v>
      </c>
      <c r="AA526">
        <v>25</v>
      </c>
      <c r="AB526">
        <v>25</v>
      </c>
      <c r="AC526">
        <v>25</v>
      </c>
      <c r="AD526">
        <v>25</v>
      </c>
      <c r="AE526">
        <v>0</v>
      </c>
      <c r="AF526">
        <v>0</v>
      </c>
    </row>
    <row r="527" spans="1:32" x14ac:dyDescent="0.2">
      <c r="A527" s="400">
        <v>37026.53402777778</v>
      </c>
      <c r="B527" s="399">
        <v>37124</v>
      </c>
      <c r="C527" s="399">
        <v>37073</v>
      </c>
      <c r="D527" s="399">
        <v>37164</v>
      </c>
      <c r="E527" t="s">
        <v>395</v>
      </c>
      <c r="F527">
        <v>610375</v>
      </c>
      <c r="G527">
        <v>1</v>
      </c>
      <c r="H527">
        <v>3286567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25</v>
      </c>
      <c r="P527">
        <v>25</v>
      </c>
      <c r="Q527">
        <v>25</v>
      </c>
      <c r="R527">
        <v>25</v>
      </c>
      <c r="S527">
        <v>25</v>
      </c>
      <c r="T527">
        <v>25</v>
      </c>
      <c r="U527">
        <v>25</v>
      </c>
      <c r="V527">
        <v>25</v>
      </c>
      <c r="W527">
        <v>25</v>
      </c>
      <c r="X527">
        <v>25</v>
      </c>
      <c r="Y527">
        <v>25</v>
      </c>
      <c r="Z527">
        <v>25</v>
      </c>
      <c r="AA527">
        <v>25</v>
      </c>
      <c r="AB527">
        <v>25</v>
      </c>
      <c r="AC527">
        <v>25</v>
      </c>
      <c r="AD527">
        <v>25</v>
      </c>
      <c r="AE527">
        <v>0</v>
      </c>
      <c r="AF527">
        <v>0</v>
      </c>
    </row>
    <row r="528" spans="1:32" x14ac:dyDescent="0.2">
      <c r="A528" s="400">
        <v>36987.65625</v>
      </c>
      <c r="B528" s="399">
        <v>37124</v>
      </c>
      <c r="C528" s="399">
        <v>37073</v>
      </c>
      <c r="D528" s="399">
        <v>37164</v>
      </c>
      <c r="E528" t="s">
        <v>395</v>
      </c>
      <c r="F528">
        <v>571936</v>
      </c>
      <c r="G528">
        <v>1</v>
      </c>
      <c r="H528">
        <v>3061452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-50</v>
      </c>
      <c r="AF528">
        <v>-50</v>
      </c>
    </row>
    <row r="529" spans="1:32" x14ac:dyDescent="0.2">
      <c r="A529" s="400">
        <v>37007.711805555555</v>
      </c>
      <c r="B529" s="399">
        <v>37124</v>
      </c>
      <c r="C529" s="399">
        <v>37073</v>
      </c>
      <c r="D529" s="399">
        <v>37164</v>
      </c>
      <c r="E529" t="s">
        <v>395</v>
      </c>
      <c r="F529">
        <v>592249</v>
      </c>
      <c r="G529">
        <v>1</v>
      </c>
      <c r="H529">
        <v>3126094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-25</v>
      </c>
      <c r="AF529">
        <v>-25</v>
      </c>
    </row>
    <row r="530" spans="1:32" x14ac:dyDescent="0.2">
      <c r="A530" s="400">
        <v>37022.40347222222</v>
      </c>
      <c r="B530" s="399">
        <v>37124</v>
      </c>
      <c r="C530" s="399">
        <v>37073</v>
      </c>
      <c r="D530" s="399">
        <v>37164</v>
      </c>
      <c r="E530" t="s">
        <v>395</v>
      </c>
      <c r="F530">
        <v>606273</v>
      </c>
      <c r="G530">
        <v>1</v>
      </c>
      <c r="H530">
        <v>3261841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25</v>
      </c>
      <c r="AF530">
        <v>25</v>
      </c>
    </row>
    <row r="531" spans="1:32" x14ac:dyDescent="0.2">
      <c r="A531" s="400">
        <v>37029.398611111108</v>
      </c>
      <c r="B531" s="399">
        <v>37124</v>
      </c>
      <c r="C531" s="399">
        <v>37104</v>
      </c>
      <c r="D531" s="399">
        <v>37134</v>
      </c>
      <c r="E531" t="s">
        <v>395</v>
      </c>
      <c r="F531">
        <v>614707</v>
      </c>
      <c r="G531">
        <v>1</v>
      </c>
      <c r="H531">
        <v>3364875</v>
      </c>
      <c r="I531">
        <v>25</v>
      </c>
      <c r="J531">
        <v>25</v>
      </c>
      <c r="K531">
        <v>25</v>
      </c>
      <c r="L531">
        <v>25</v>
      </c>
      <c r="M531">
        <v>25</v>
      </c>
      <c r="N531">
        <v>25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 s="400">
        <v>37029.5625</v>
      </c>
      <c r="B532" s="399">
        <v>37124</v>
      </c>
      <c r="C532" s="399">
        <v>37104</v>
      </c>
      <c r="D532" s="399">
        <v>37134</v>
      </c>
      <c r="E532" t="s">
        <v>395</v>
      </c>
      <c r="F532">
        <v>615685</v>
      </c>
      <c r="G532">
        <v>1</v>
      </c>
      <c r="H532">
        <v>3369523</v>
      </c>
      <c r="I532">
        <v>25</v>
      </c>
      <c r="J532">
        <v>25</v>
      </c>
      <c r="K532">
        <v>25</v>
      </c>
      <c r="L532">
        <v>25</v>
      </c>
      <c r="M532">
        <v>25</v>
      </c>
      <c r="N532">
        <v>25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 s="400">
        <v>37032.640972222223</v>
      </c>
      <c r="B533" s="399">
        <v>37124</v>
      </c>
      <c r="C533" s="399">
        <v>37104</v>
      </c>
      <c r="D533" s="399">
        <v>37134</v>
      </c>
      <c r="E533" t="s">
        <v>395</v>
      </c>
      <c r="F533">
        <v>617150</v>
      </c>
      <c r="G533">
        <v>1</v>
      </c>
      <c r="H533">
        <v>3374750</v>
      </c>
      <c r="I533">
        <v>17</v>
      </c>
      <c r="J533">
        <v>17</v>
      </c>
      <c r="K533">
        <v>17</v>
      </c>
      <c r="L533">
        <v>17</v>
      </c>
      <c r="M533">
        <v>17</v>
      </c>
      <c r="N533">
        <v>17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 s="400">
        <v>37097.62222222222</v>
      </c>
      <c r="B534" s="399">
        <v>37124</v>
      </c>
      <c r="C534" s="399">
        <v>37104</v>
      </c>
      <c r="D534" s="399">
        <v>37134</v>
      </c>
      <c r="E534" t="s">
        <v>395</v>
      </c>
      <c r="F534">
        <v>702975</v>
      </c>
      <c r="G534">
        <v>1</v>
      </c>
      <c r="H534">
        <v>3637654</v>
      </c>
      <c r="I534">
        <v>-100</v>
      </c>
      <c r="J534">
        <v>-100</v>
      </c>
      <c r="K534">
        <v>-100</v>
      </c>
      <c r="L534">
        <v>-100</v>
      </c>
      <c r="M534">
        <v>-100</v>
      </c>
      <c r="N534">
        <v>-100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 s="400">
        <v>37098.675694444442</v>
      </c>
      <c r="B535" s="399">
        <v>37124</v>
      </c>
      <c r="C535" s="399">
        <v>37104</v>
      </c>
      <c r="D535" s="399">
        <v>37134</v>
      </c>
      <c r="E535" t="s">
        <v>395</v>
      </c>
      <c r="F535">
        <v>705558</v>
      </c>
      <c r="G535">
        <v>1</v>
      </c>
      <c r="H535">
        <v>3647336</v>
      </c>
      <c r="I535">
        <v>-50</v>
      </c>
      <c r="J535">
        <v>-50</v>
      </c>
      <c r="K535">
        <v>-50</v>
      </c>
      <c r="L535">
        <v>-50</v>
      </c>
      <c r="M535">
        <v>-50</v>
      </c>
      <c r="N535">
        <v>-50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 s="400">
        <v>36363.794444444444</v>
      </c>
      <c r="B536" s="399">
        <v>37124</v>
      </c>
      <c r="C536" s="399">
        <v>37104</v>
      </c>
      <c r="D536" s="399">
        <v>37134</v>
      </c>
      <c r="E536" t="s">
        <v>395</v>
      </c>
      <c r="F536">
        <v>228337</v>
      </c>
      <c r="G536">
        <v>1</v>
      </c>
      <c r="H536">
        <v>717350</v>
      </c>
      <c r="I536">
        <v>-131</v>
      </c>
      <c r="J536">
        <v>-131</v>
      </c>
      <c r="K536">
        <v>-131</v>
      </c>
      <c r="L536">
        <v>-131</v>
      </c>
      <c r="M536">
        <v>-131</v>
      </c>
      <c r="N536">
        <v>-131</v>
      </c>
      <c r="O536">
        <v>-131</v>
      </c>
      <c r="P536">
        <v>-131</v>
      </c>
      <c r="Q536">
        <v>-131</v>
      </c>
      <c r="R536">
        <v>-131</v>
      </c>
      <c r="S536">
        <v>-131</v>
      </c>
      <c r="T536">
        <v>-131</v>
      </c>
      <c r="U536">
        <v>-131</v>
      </c>
      <c r="V536">
        <v>-131</v>
      </c>
      <c r="W536">
        <v>-131</v>
      </c>
      <c r="X536">
        <v>-131</v>
      </c>
      <c r="Y536">
        <v>-131</v>
      </c>
      <c r="Z536">
        <v>-131</v>
      </c>
      <c r="AA536">
        <v>-131</v>
      </c>
      <c r="AB536">
        <v>-131</v>
      </c>
      <c r="AC536">
        <v>-131</v>
      </c>
      <c r="AD536">
        <v>-131</v>
      </c>
      <c r="AE536">
        <v>-131</v>
      </c>
      <c r="AF536">
        <v>-131</v>
      </c>
    </row>
    <row r="537" spans="1:32" x14ac:dyDescent="0.2">
      <c r="A537" s="400">
        <v>37053.626388888886</v>
      </c>
      <c r="B537" s="399">
        <v>37124</v>
      </c>
      <c r="C537" s="399">
        <v>37104</v>
      </c>
      <c r="D537" s="399">
        <v>37134</v>
      </c>
      <c r="E537" t="s">
        <v>395</v>
      </c>
      <c r="F537">
        <v>642405</v>
      </c>
      <c r="G537">
        <v>1</v>
      </c>
      <c r="H537">
        <v>3449725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</v>
      </c>
      <c r="P537">
        <v>9</v>
      </c>
      <c r="Q537">
        <v>9</v>
      </c>
      <c r="R537">
        <v>9</v>
      </c>
      <c r="S537">
        <v>9</v>
      </c>
      <c r="T537">
        <v>9</v>
      </c>
      <c r="U537">
        <v>9</v>
      </c>
      <c r="V537">
        <v>9</v>
      </c>
      <c r="W537">
        <v>9</v>
      </c>
      <c r="X537">
        <v>9</v>
      </c>
      <c r="Y537">
        <v>9</v>
      </c>
      <c r="Z537">
        <v>9</v>
      </c>
      <c r="AA537">
        <v>9</v>
      </c>
      <c r="AB537">
        <v>9</v>
      </c>
      <c r="AC537">
        <v>9</v>
      </c>
      <c r="AD537">
        <v>9</v>
      </c>
      <c r="AE537">
        <v>0</v>
      </c>
      <c r="AF537">
        <v>0</v>
      </c>
    </row>
    <row r="538" spans="1:32" x14ac:dyDescent="0.2">
      <c r="A538" s="400">
        <v>37088.431250000001</v>
      </c>
      <c r="B538" s="399">
        <v>37124</v>
      </c>
      <c r="C538" s="399">
        <v>37104</v>
      </c>
      <c r="D538" s="399">
        <v>37134</v>
      </c>
      <c r="E538" t="s">
        <v>395</v>
      </c>
      <c r="F538">
        <v>687275</v>
      </c>
      <c r="G538">
        <v>1</v>
      </c>
      <c r="H538">
        <v>3593099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-100</v>
      </c>
      <c r="P538">
        <v>-100</v>
      </c>
      <c r="Q538">
        <v>-100</v>
      </c>
      <c r="R538">
        <v>-100</v>
      </c>
      <c r="S538">
        <v>-100</v>
      </c>
      <c r="T538">
        <v>-100</v>
      </c>
      <c r="U538">
        <v>-100</v>
      </c>
      <c r="V538">
        <v>-100</v>
      </c>
      <c r="W538">
        <v>-100</v>
      </c>
      <c r="X538">
        <v>-100</v>
      </c>
      <c r="Y538">
        <v>-100</v>
      </c>
      <c r="Z538">
        <v>-100</v>
      </c>
      <c r="AA538">
        <v>-100</v>
      </c>
      <c r="AB538">
        <v>-100</v>
      </c>
      <c r="AC538">
        <v>-100</v>
      </c>
      <c r="AD538">
        <v>-100</v>
      </c>
      <c r="AE538">
        <v>0</v>
      </c>
      <c r="AF538">
        <v>0</v>
      </c>
    </row>
    <row r="539" spans="1:32" x14ac:dyDescent="0.2">
      <c r="A539" s="400">
        <v>37089.409722222219</v>
      </c>
      <c r="B539" s="399">
        <v>37124</v>
      </c>
      <c r="C539" s="399">
        <v>37104</v>
      </c>
      <c r="D539" s="399">
        <v>37134</v>
      </c>
      <c r="E539" t="s">
        <v>395</v>
      </c>
      <c r="F539">
        <v>689304</v>
      </c>
      <c r="G539">
        <v>1</v>
      </c>
      <c r="H539">
        <v>3598537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-25</v>
      </c>
      <c r="P539">
        <v>-25</v>
      </c>
      <c r="Q539">
        <v>-25</v>
      </c>
      <c r="R539">
        <v>-25</v>
      </c>
      <c r="S539">
        <v>-25</v>
      </c>
      <c r="T539">
        <v>-25</v>
      </c>
      <c r="U539">
        <v>-25</v>
      </c>
      <c r="V539">
        <v>-25</v>
      </c>
      <c r="W539">
        <v>-25</v>
      </c>
      <c r="X539">
        <v>-25</v>
      </c>
      <c r="Y539">
        <v>-25</v>
      </c>
      <c r="Z539">
        <v>-25</v>
      </c>
      <c r="AA539">
        <v>-25</v>
      </c>
      <c r="AB539">
        <v>-25</v>
      </c>
      <c r="AC539">
        <v>-25</v>
      </c>
      <c r="AD539">
        <v>-25</v>
      </c>
      <c r="AE539">
        <v>0</v>
      </c>
      <c r="AF539">
        <v>0</v>
      </c>
    </row>
    <row r="540" spans="1:32" x14ac:dyDescent="0.2">
      <c r="A540" s="400">
        <v>37096.597222222219</v>
      </c>
      <c r="B540" s="399">
        <v>37124</v>
      </c>
      <c r="C540" s="399">
        <v>37104</v>
      </c>
      <c r="D540" s="399">
        <v>37134</v>
      </c>
      <c r="E540" t="s">
        <v>395</v>
      </c>
      <c r="F540">
        <v>700472</v>
      </c>
      <c r="G540">
        <v>1</v>
      </c>
      <c r="H540">
        <v>3631267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-25</v>
      </c>
      <c r="P540">
        <v>-25</v>
      </c>
      <c r="Q540">
        <v>-25</v>
      </c>
      <c r="R540">
        <v>-25</v>
      </c>
      <c r="S540">
        <v>-25</v>
      </c>
      <c r="T540">
        <v>-25</v>
      </c>
      <c r="U540">
        <v>-25</v>
      </c>
      <c r="V540">
        <v>-25</v>
      </c>
      <c r="W540">
        <v>-25</v>
      </c>
      <c r="X540">
        <v>-25</v>
      </c>
      <c r="Y540">
        <v>-25</v>
      </c>
      <c r="Z540">
        <v>-25</v>
      </c>
      <c r="AA540">
        <v>-25</v>
      </c>
      <c r="AB540">
        <v>-25</v>
      </c>
      <c r="AC540">
        <v>-25</v>
      </c>
      <c r="AD540">
        <v>-25</v>
      </c>
      <c r="AE540">
        <v>0</v>
      </c>
      <c r="AF540">
        <v>0</v>
      </c>
    </row>
    <row r="541" spans="1:32" x14ac:dyDescent="0.2">
      <c r="A541" s="400">
        <v>37096.6</v>
      </c>
      <c r="B541" s="399">
        <v>37124</v>
      </c>
      <c r="C541" s="399">
        <v>37104</v>
      </c>
      <c r="D541" s="399">
        <v>37134</v>
      </c>
      <c r="E541" t="s">
        <v>395</v>
      </c>
      <c r="F541">
        <v>700495</v>
      </c>
      <c r="G541">
        <v>1</v>
      </c>
      <c r="H541">
        <v>3631299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-25</v>
      </c>
      <c r="P541">
        <v>-25</v>
      </c>
      <c r="Q541">
        <v>-25</v>
      </c>
      <c r="R541">
        <v>-25</v>
      </c>
      <c r="S541">
        <v>-25</v>
      </c>
      <c r="T541">
        <v>-25</v>
      </c>
      <c r="U541">
        <v>-25</v>
      </c>
      <c r="V541">
        <v>-25</v>
      </c>
      <c r="W541">
        <v>-25</v>
      </c>
      <c r="X541">
        <v>-25</v>
      </c>
      <c r="Y541">
        <v>-25</v>
      </c>
      <c r="Z541">
        <v>-25</v>
      </c>
      <c r="AA541">
        <v>-25</v>
      </c>
      <c r="AB541">
        <v>-25</v>
      </c>
      <c r="AC541">
        <v>-25</v>
      </c>
      <c r="AD541">
        <v>-25</v>
      </c>
      <c r="AE541">
        <v>0</v>
      </c>
      <c r="AF541">
        <v>0</v>
      </c>
    </row>
    <row r="542" spans="1:32" x14ac:dyDescent="0.2">
      <c r="A542" s="400">
        <v>37097.622916666667</v>
      </c>
      <c r="B542" s="399">
        <v>37124</v>
      </c>
      <c r="C542" s="399">
        <v>37104</v>
      </c>
      <c r="D542" s="399">
        <v>37134</v>
      </c>
      <c r="E542" t="s">
        <v>395</v>
      </c>
      <c r="F542">
        <v>702979</v>
      </c>
      <c r="G542">
        <v>1</v>
      </c>
      <c r="H542">
        <v>3637662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-25</v>
      </c>
      <c r="P542">
        <v>-25</v>
      </c>
      <c r="Q542">
        <v>-25</v>
      </c>
      <c r="R542">
        <v>-25</v>
      </c>
      <c r="S542">
        <v>-25</v>
      </c>
      <c r="T542">
        <v>-25</v>
      </c>
      <c r="U542">
        <v>-25</v>
      </c>
      <c r="V542">
        <v>-25</v>
      </c>
      <c r="W542">
        <v>-25</v>
      </c>
      <c r="X542">
        <v>-25</v>
      </c>
      <c r="Y542">
        <v>-25</v>
      </c>
      <c r="Z542">
        <v>-25</v>
      </c>
      <c r="AA542">
        <v>-25</v>
      </c>
      <c r="AB542">
        <v>-25</v>
      </c>
      <c r="AC542">
        <v>-25</v>
      </c>
      <c r="AD542">
        <v>-25</v>
      </c>
      <c r="AE542">
        <v>0</v>
      </c>
      <c r="AF542">
        <v>0</v>
      </c>
    </row>
    <row r="543" spans="1:32" x14ac:dyDescent="0.2">
      <c r="A543" s="400">
        <v>36817.423611111109</v>
      </c>
      <c r="B543" s="399">
        <v>37124</v>
      </c>
      <c r="C543" s="399">
        <v>36983</v>
      </c>
      <c r="D543" s="399">
        <v>37191</v>
      </c>
      <c r="E543" t="s">
        <v>395</v>
      </c>
      <c r="F543">
        <v>438081</v>
      </c>
      <c r="G543">
        <v>1</v>
      </c>
      <c r="H543">
        <v>2354873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-25</v>
      </c>
      <c r="AF543">
        <v>-25</v>
      </c>
    </row>
    <row r="544" spans="1:32" x14ac:dyDescent="0.2">
      <c r="A544" s="400">
        <v>36817.664583333331</v>
      </c>
      <c r="B544" s="399">
        <v>37124</v>
      </c>
      <c r="C544" s="399">
        <v>36983</v>
      </c>
      <c r="D544" s="399">
        <v>37191</v>
      </c>
      <c r="E544" t="s">
        <v>395</v>
      </c>
      <c r="F544">
        <v>438464</v>
      </c>
      <c r="G544">
        <v>1</v>
      </c>
      <c r="H544">
        <v>2356706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-25</v>
      </c>
      <c r="AF544">
        <v>-25</v>
      </c>
    </row>
    <row r="545" spans="1:32" x14ac:dyDescent="0.2">
      <c r="A545" s="400">
        <v>36861.565972222219</v>
      </c>
      <c r="B545" s="399">
        <v>37124</v>
      </c>
      <c r="C545" s="399">
        <v>36983</v>
      </c>
      <c r="D545" s="399">
        <v>37191</v>
      </c>
      <c r="E545" t="s">
        <v>395</v>
      </c>
      <c r="F545">
        <v>470772</v>
      </c>
      <c r="G545">
        <v>1</v>
      </c>
      <c r="H545">
        <v>2468725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-25</v>
      </c>
      <c r="AF545">
        <v>-25</v>
      </c>
    </row>
    <row r="546" spans="1:32" x14ac:dyDescent="0.2">
      <c r="A546" s="400">
        <v>37102.622916666667</v>
      </c>
      <c r="B546" s="399">
        <v>37124</v>
      </c>
      <c r="C546" s="399">
        <v>37104</v>
      </c>
      <c r="D546" s="399">
        <v>37134</v>
      </c>
      <c r="E546" t="s">
        <v>395</v>
      </c>
      <c r="F546">
        <v>709778</v>
      </c>
      <c r="G546">
        <v>1</v>
      </c>
      <c r="H546">
        <v>3707440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50</v>
      </c>
      <c r="P546">
        <v>50</v>
      </c>
      <c r="Q546">
        <v>50</v>
      </c>
      <c r="R546">
        <v>50</v>
      </c>
      <c r="S546">
        <v>50</v>
      </c>
      <c r="T546">
        <v>50</v>
      </c>
      <c r="U546">
        <v>50</v>
      </c>
      <c r="V546">
        <v>50</v>
      </c>
      <c r="W546">
        <v>50</v>
      </c>
      <c r="X546">
        <v>50</v>
      </c>
      <c r="Y546">
        <v>50</v>
      </c>
      <c r="Z546">
        <v>50</v>
      </c>
      <c r="AA546">
        <v>50</v>
      </c>
      <c r="AB546">
        <v>50</v>
      </c>
      <c r="AC546">
        <v>50</v>
      </c>
      <c r="AD546">
        <v>50</v>
      </c>
      <c r="AE546">
        <v>0</v>
      </c>
      <c r="AF546">
        <v>0</v>
      </c>
    </row>
    <row r="547" spans="1:32" x14ac:dyDescent="0.2">
      <c r="A547" s="400">
        <v>37029.398611111108</v>
      </c>
      <c r="B547" s="399">
        <v>37124</v>
      </c>
      <c r="C547" s="399">
        <v>37104</v>
      </c>
      <c r="D547" s="399">
        <v>37134</v>
      </c>
      <c r="E547" t="s">
        <v>395</v>
      </c>
      <c r="F547">
        <v>614707</v>
      </c>
      <c r="G547">
        <v>1</v>
      </c>
      <c r="H547">
        <v>3364876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25</v>
      </c>
      <c r="AF547">
        <v>25</v>
      </c>
    </row>
    <row r="548" spans="1:32" x14ac:dyDescent="0.2">
      <c r="A548" s="400">
        <v>37029.5625</v>
      </c>
      <c r="B548" s="399">
        <v>37124</v>
      </c>
      <c r="C548" s="399">
        <v>37104</v>
      </c>
      <c r="D548" s="399">
        <v>37134</v>
      </c>
      <c r="E548" t="s">
        <v>395</v>
      </c>
      <c r="F548">
        <v>615685</v>
      </c>
      <c r="G548">
        <v>1</v>
      </c>
      <c r="H548">
        <v>3369524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25</v>
      </c>
      <c r="AF548">
        <v>25</v>
      </c>
    </row>
    <row r="549" spans="1:32" x14ac:dyDescent="0.2">
      <c r="A549" s="400">
        <v>37032.640972222223</v>
      </c>
      <c r="B549" s="399">
        <v>37124</v>
      </c>
      <c r="C549" s="399">
        <v>37104</v>
      </c>
      <c r="D549" s="399">
        <v>37134</v>
      </c>
      <c r="E549" t="s">
        <v>395</v>
      </c>
      <c r="F549">
        <v>617150</v>
      </c>
      <c r="G549">
        <v>1</v>
      </c>
      <c r="H549">
        <v>3374751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17</v>
      </c>
      <c r="AF549">
        <v>17</v>
      </c>
    </row>
    <row r="550" spans="1:32" x14ac:dyDescent="0.2">
      <c r="A550" s="400">
        <v>37097.62222222222</v>
      </c>
      <c r="B550" s="399">
        <v>37124</v>
      </c>
      <c r="C550" s="399">
        <v>37104</v>
      </c>
      <c r="D550" s="399">
        <v>37134</v>
      </c>
      <c r="E550" t="s">
        <v>395</v>
      </c>
      <c r="F550">
        <v>702975</v>
      </c>
      <c r="G550">
        <v>1</v>
      </c>
      <c r="H550">
        <v>3637655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-100</v>
      </c>
      <c r="AF550">
        <v>-100</v>
      </c>
    </row>
    <row r="551" spans="1:32" x14ac:dyDescent="0.2">
      <c r="A551" s="400">
        <v>37098.675694444442</v>
      </c>
      <c r="B551" s="399">
        <v>37124</v>
      </c>
      <c r="C551" s="399">
        <v>37104</v>
      </c>
      <c r="D551" s="399">
        <v>37134</v>
      </c>
      <c r="E551" t="s">
        <v>395</v>
      </c>
      <c r="F551">
        <v>705558</v>
      </c>
      <c r="G551">
        <v>1</v>
      </c>
      <c r="H551">
        <v>3647337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-50</v>
      </c>
      <c r="AF551">
        <v>-50</v>
      </c>
    </row>
    <row r="552" spans="1:32" x14ac:dyDescent="0.2">
      <c r="A552" s="400">
        <v>36913.431250000001</v>
      </c>
      <c r="B552" s="399">
        <v>37124</v>
      </c>
      <c r="C552" s="399">
        <v>37073</v>
      </c>
      <c r="D552" s="399">
        <v>37164</v>
      </c>
      <c r="E552" t="s">
        <v>395</v>
      </c>
      <c r="F552">
        <v>501385</v>
      </c>
      <c r="G552">
        <v>1</v>
      </c>
      <c r="H552">
        <v>2582521</v>
      </c>
      <c r="I552">
        <v>25</v>
      </c>
      <c r="J552">
        <v>25</v>
      </c>
      <c r="K552">
        <v>25</v>
      </c>
      <c r="L552">
        <v>25</v>
      </c>
      <c r="M552">
        <v>25</v>
      </c>
      <c r="N552">
        <v>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 s="400">
        <v>36987.65625</v>
      </c>
      <c r="B553" s="399">
        <v>37124</v>
      </c>
      <c r="C553" s="399">
        <v>37073</v>
      </c>
      <c r="D553" s="399">
        <v>37164</v>
      </c>
      <c r="E553" t="s">
        <v>395</v>
      </c>
      <c r="F553">
        <v>571936</v>
      </c>
      <c r="G553">
        <v>1</v>
      </c>
      <c r="H553">
        <v>3061451</v>
      </c>
      <c r="I553">
        <v>-50</v>
      </c>
      <c r="J553">
        <v>-50</v>
      </c>
      <c r="K553">
        <v>-50</v>
      </c>
      <c r="L553">
        <v>-50</v>
      </c>
      <c r="M553">
        <v>-50</v>
      </c>
      <c r="N553">
        <v>-50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">
      <c r="A554" s="400">
        <v>37007.711805555555</v>
      </c>
      <c r="B554" s="399">
        <v>37124</v>
      </c>
      <c r="C554" s="399">
        <v>37073</v>
      </c>
      <c r="D554" s="399">
        <v>37164</v>
      </c>
      <c r="E554" t="s">
        <v>395</v>
      </c>
      <c r="F554">
        <v>592249</v>
      </c>
      <c r="G554">
        <v>1</v>
      </c>
      <c r="H554">
        <v>3126093</v>
      </c>
      <c r="I554">
        <v>-25</v>
      </c>
      <c r="J554">
        <v>-25</v>
      </c>
      <c r="K554">
        <v>-25</v>
      </c>
      <c r="L554">
        <v>-25</v>
      </c>
      <c r="M554">
        <v>-25</v>
      </c>
      <c r="N554">
        <v>-25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 s="400">
        <v>37022.40347222222</v>
      </c>
      <c r="B555" s="399">
        <v>37124</v>
      </c>
      <c r="C555" s="399">
        <v>37073</v>
      </c>
      <c r="D555" s="399">
        <v>37164</v>
      </c>
      <c r="E555" t="s">
        <v>395</v>
      </c>
      <c r="F555">
        <v>606273</v>
      </c>
      <c r="G555">
        <v>1</v>
      </c>
      <c r="H555">
        <v>3261840</v>
      </c>
      <c r="I555">
        <v>25</v>
      </c>
      <c r="J555">
        <v>25</v>
      </c>
      <c r="K555">
        <v>25</v>
      </c>
      <c r="L555">
        <v>25</v>
      </c>
      <c r="M555">
        <v>25</v>
      </c>
      <c r="N555">
        <v>25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">
      <c r="A556" s="400">
        <v>36447.416666666664</v>
      </c>
      <c r="B556" s="399">
        <v>37124</v>
      </c>
      <c r="C556" s="399">
        <v>37073</v>
      </c>
      <c r="D556" s="399">
        <v>37164</v>
      </c>
      <c r="E556" t="s">
        <v>395</v>
      </c>
      <c r="F556">
        <v>252319</v>
      </c>
      <c r="G556">
        <v>1</v>
      </c>
      <c r="H556">
        <v>803640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-25</v>
      </c>
      <c r="P556">
        <v>-25</v>
      </c>
      <c r="Q556">
        <v>-25</v>
      </c>
      <c r="R556">
        <v>-25</v>
      </c>
      <c r="S556">
        <v>-25</v>
      </c>
      <c r="T556">
        <v>-25</v>
      </c>
      <c r="U556">
        <v>-25</v>
      </c>
      <c r="V556">
        <v>-25</v>
      </c>
      <c r="W556">
        <v>-25</v>
      </c>
      <c r="X556">
        <v>-25</v>
      </c>
      <c r="Y556">
        <v>-25</v>
      </c>
      <c r="Z556">
        <v>-25</v>
      </c>
      <c r="AA556">
        <v>-25</v>
      </c>
      <c r="AB556">
        <v>-25</v>
      </c>
      <c r="AC556">
        <v>-25</v>
      </c>
      <c r="AD556">
        <v>-25</v>
      </c>
      <c r="AE556">
        <v>0</v>
      </c>
      <c r="AF556">
        <v>0</v>
      </c>
    </row>
    <row r="557" spans="1:32" x14ac:dyDescent="0.2">
      <c r="A557" s="400">
        <v>36657.704861111109</v>
      </c>
      <c r="B557" s="399">
        <v>37124</v>
      </c>
      <c r="C557" s="399">
        <v>37073</v>
      </c>
      <c r="D557" s="399">
        <v>37164</v>
      </c>
      <c r="E557" t="s">
        <v>395</v>
      </c>
      <c r="F557">
        <v>337740</v>
      </c>
      <c r="G557">
        <v>1</v>
      </c>
      <c r="H557">
        <v>2004718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25</v>
      </c>
      <c r="P557">
        <v>25</v>
      </c>
      <c r="Q557">
        <v>25</v>
      </c>
      <c r="R557">
        <v>25</v>
      </c>
      <c r="S557">
        <v>25</v>
      </c>
      <c r="T557">
        <v>25</v>
      </c>
      <c r="U557">
        <v>25</v>
      </c>
      <c r="V557">
        <v>25</v>
      </c>
      <c r="W557">
        <v>25</v>
      </c>
      <c r="X557">
        <v>25</v>
      </c>
      <c r="Y557">
        <v>25</v>
      </c>
      <c r="Z557">
        <v>25</v>
      </c>
      <c r="AA557">
        <v>25</v>
      </c>
      <c r="AB557">
        <v>25</v>
      </c>
      <c r="AC557">
        <v>25</v>
      </c>
      <c r="AD557">
        <v>25</v>
      </c>
      <c r="AE557">
        <v>0</v>
      </c>
      <c r="AF557">
        <v>0</v>
      </c>
    </row>
    <row r="558" spans="1:32" x14ac:dyDescent="0.2">
      <c r="A558" s="400">
        <v>36658.399305555555</v>
      </c>
      <c r="B558" s="399">
        <v>37124</v>
      </c>
      <c r="C558" s="399">
        <v>37073</v>
      </c>
      <c r="D558" s="399">
        <v>37164</v>
      </c>
      <c r="E558" t="s">
        <v>395</v>
      </c>
      <c r="F558">
        <v>337741</v>
      </c>
      <c r="G558">
        <v>1</v>
      </c>
      <c r="H558">
        <v>2004719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25</v>
      </c>
      <c r="P558">
        <v>25</v>
      </c>
      <c r="Q558">
        <v>25</v>
      </c>
      <c r="R558">
        <v>25</v>
      </c>
      <c r="S558">
        <v>25</v>
      </c>
      <c r="T558">
        <v>25</v>
      </c>
      <c r="U558">
        <v>25</v>
      </c>
      <c r="V558">
        <v>25</v>
      </c>
      <c r="W558">
        <v>25</v>
      </c>
      <c r="X558">
        <v>25</v>
      </c>
      <c r="Y558">
        <v>25</v>
      </c>
      <c r="Z558">
        <v>25</v>
      </c>
      <c r="AA558">
        <v>25</v>
      </c>
      <c r="AB558">
        <v>25</v>
      </c>
      <c r="AC558">
        <v>25</v>
      </c>
      <c r="AD558">
        <v>25</v>
      </c>
      <c r="AE558">
        <v>0</v>
      </c>
      <c r="AF558">
        <v>0</v>
      </c>
    </row>
    <row r="559" spans="1:32" x14ac:dyDescent="0.2">
      <c r="A559" s="400">
        <v>36663.445833333331</v>
      </c>
      <c r="B559" s="399">
        <v>37124</v>
      </c>
      <c r="C559" s="399">
        <v>37073</v>
      </c>
      <c r="D559" s="399">
        <v>37164</v>
      </c>
      <c r="E559" t="s">
        <v>395</v>
      </c>
      <c r="F559">
        <v>340221</v>
      </c>
      <c r="G559">
        <v>1</v>
      </c>
      <c r="H559">
        <v>2011173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50</v>
      </c>
      <c r="P559">
        <v>50</v>
      </c>
      <c r="Q559">
        <v>50</v>
      </c>
      <c r="R559">
        <v>50</v>
      </c>
      <c r="S559">
        <v>50</v>
      </c>
      <c r="T559">
        <v>50</v>
      </c>
      <c r="U559">
        <v>50</v>
      </c>
      <c r="V559">
        <v>50</v>
      </c>
      <c r="W559">
        <v>50</v>
      </c>
      <c r="X559">
        <v>50</v>
      </c>
      <c r="Y559">
        <v>50</v>
      </c>
      <c r="Z559">
        <v>50</v>
      </c>
      <c r="AA559">
        <v>50</v>
      </c>
      <c r="AB559">
        <v>50</v>
      </c>
      <c r="AC559">
        <v>50</v>
      </c>
      <c r="AD559">
        <v>50</v>
      </c>
      <c r="AE559">
        <v>0</v>
      </c>
      <c r="AF559">
        <v>0</v>
      </c>
    </row>
    <row r="560" spans="1:32" x14ac:dyDescent="0.2">
      <c r="A560" s="400">
        <v>36664.638194444444</v>
      </c>
      <c r="B560" s="399">
        <v>37124</v>
      </c>
      <c r="C560" s="399">
        <v>37073</v>
      </c>
      <c r="D560" s="399">
        <v>37164</v>
      </c>
      <c r="E560" t="s">
        <v>395</v>
      </c>
      <c r="F560">
        <v>340475</v>
      </c>
      <c r="G560">
        <v>1</v>
      </c>
      <c r="H560">
        <v>2011722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50</v>
      </c>
      <c r="P560">
        <v>50</v>
      </c>
      <c r="Q560">
        <v>50</v>
      </c>
      <c r="R560">
        <v>50</v>
      </c>
      <c r="S560">
        <v>50</v>
      </c>
      <c r="T560">
        <v>50</v>
      </c>
      <c r="U560">
        <v>50</v>
      </c>
      <c r="V560">
        <v>50</v>
      </c>
      <c r="W560">
        <v>50</v>
      </c>
      <c r="X560">
        <v>50</v>
      </c>
      <c r="Y560">
        <v>50</v>
      </c>
      <c r="Z560">
        <v>50</v>
      </c>
      <c r="AA560">
        <v>50</v>
      </c>
      <c r="AB560">
        <v>50</v>
      </c>
      <c r="AC560">
        <v>50</v>
      </c>
      <c r="AD560">
        <v>50</v>
      </c>
      <c r="AE560">
        <v>0</v>
      </c>
      <c r="AF560">
        <v>0</v>
      </c>
    </row>
    <row r="561" spans="1:32" x14ac:dyDescent="0.2">
      <c r="A561" s="400">
        <v>36703.665277777778</v>
      </c>
      <c r="B561" s="399">
        <v>37124</v>
      </c>
      <c r="C561" s="399">
        <v>37073</v>
      </c>
      <c r="D561" s="399">
        <v>37164</v>
      </c>
      <c r="E561" t="s">
        <v>395</v>
      </c>
      <c r="F561">
        <v>357274</v>
      </c>
      <c r="G561">
        <v>1</v>
      </c>
      <c r="H561">
        <v>2099624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50</v>
      </c>
      <c r="P561">
        <v>50</v>
      </c>
      <c r="Q561">
        <v>50</v>
      </c>
      <c r="R561">
        <v>50</v>
      </c>
      <c r="S561">
        <v>50</v>
      </c>
      <c r="T561">
        <v>50</v>
      </c>
      <c r="U561">
        <v>50</v>
      </c>
      <c r="V561">
        <v>50</v>
      </c>
      <c r="W561">
        <v>50</v>
      </c>
      <c r="X561">
        <v>50</v>
      </c>
      <c r="Y561">
        <v>50</v>
      </c>
      <c r="Z561">
        <v>50</v>
      </c>
      <c r="AA561">
        <v>50</v>
      </c>
      <c r="AB561">
        <v>50</v>
      </c>
      <c r="AC561">
        <v>50</v>
      </c>
      <c r="AD561">
        <v>50</v>
      </c>
      <c r="AE561">
        <v>0</v>
      </c>
      <c r="AF561">
        <v>0</v>
      </c>
    </row>
    <row r="562" spans="1:32" x14ac:dyDescent="0.2">
      <c r="A562" s="400">
        <v>36838.561805555553</v>
      </c>
      <c r="B562" s="399">
        <v>37124</v>
      </c>
      <c r="C562" s="399">
        <v>37073</v>
      </c>
      <c r="D562" s="399">
        <v>37164</v>
      </c>
      <c r="E562" t="s">
        <v>395</v>
      </c>
      <c r="F562">
        <v>453331</v>
      </c>
      <c r="G562">
        <v>1</v>
      </c>
      <c r="H562">
        <v>2406565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-25</v>
      </c>
      <c r="P562">
        <v>-25</v>
      </c>
      <c r="Q562">
        <v>-25</v>
      </c>
      <c r="R562">
        <v>-25</v>
      </c>
      <c r="S562">
        <v>-25</v>
      </c>
      <c r="T562">
        <v>-25</v>
      </c>
      <c r="U562">
        <v>-25</v>
      </c>
      <c r="V562">
        <v>-25</v>
      </c>
      <c r="W562">
        <v>-25</v>
      </c>
      <c r="X562">
        <v>-25</v>
      </c>
      <c r="Y562">
        <v>-25</v>
      </c>
      <c r="Z562">
        <v>-25</v>
      </c>
      <c r="AA562">
        <v>-25</v>
      </c>
      <c r="AB562">
        <v>-25</v>
      </c>
      <c r="AC562">
        <v>-25</v>
      </c>
      <c r="AD562">
        <v>-25</v>
      </c>
      <c r="AE562">
        <v>0</v>
      </c>
      <c r="AF562">
        <v>0</v>
      </c>
    </row>
    <row r="563" spans="1:32" x14ac:dyDescent="0.2">
      <c r="A563" s="400">
        <v>36879.446527777778</v>
      </c>
      <c r="B563" s="399">
        <v>37124</v>
      </c>
      <c r="C563" s="399">
        <v>37073</v>
      </c>
      <c r="D563" s="399">
        <v>37164</v>
      </c>
      <c r="E563" t="s">
        <v>395</v>
      </c>
      <c r="F563">
        <v>481799</v>
      </c>
      <c r="G563">
        <v>1</v>
      </c>
      <c r="H563">
        <v>2511827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25</v>
      </c>
      <c r="P563">
        <v>25</v>
      </c>
      <c r="Q563">
        <v>25</v>
      </c>
      <c r="R563">
        <v>25</v>
      </c>
      <c r="S563">
        <v>25</v>
      </c>
      <c r="T563">
        <v>25</v>
      </c>
      <c r="U563">
        <v>25</v>
      </c>
      <c r="V563">
        <v>25</v>
      </c>
      <c r="W563">
        <v>25</v>
      </c>
      <c r="X563">
        <v>25</v>
      </c>
      <c r="Y563">
        <v>25</v>
      </c>
      <c r="Z563">
        <v>25</v>
      </c>
      <c r="AA563">
        <v>25</v>
      </c>
      <c r="AB563">
        <v>25</v>
      </c>
      <c r="AC563">
        <v>25</v>
      </c>
      <c r="AD563">
        <v>25</v>
      </c>
      <c r="AE563">
        <v>0</v>
      </c>
      <c r="AF563">
        <v>0</v>
      </c>
    </row>
    <row r="564" spans="1:32" x14ac:dyDescent="0.2">
      <c r="A564" s="400">
        <v>36896.550000000003</v>
      </c>
      <c r="B564" s="399">
        <v>37124</v>
      </c>
      <c r="C564" s="399">
        <v>37073</v>
      </c>
      <c r="D564" s="399">
        <v>37164</v>
      </c>
      <c r="E564" t="s">
        <v>395</v>
      </c>
      <c r="F564">
        <v>488956</v>
      </c>
      <c r="G564">
        <v>1</v>
      </c>
      <c r="H564">
        <v>2545888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-25</v>
      </c>
      <c r="P564">
        <v>-25</v>
      </c>
      <c r="Q564">
        <v>-25</v>
      </c>
      <c r="R564">
        <v>-25</v>
      </c>
      <c r="S564">
        <v>-25</v>
      </c>
      <c r="T564">
        <v>-25</v>
      </c>
      <c r="U564">
        <v>-25</v>
      </c>
      <c r="V564">
        <v>-25</v>
      </c>
      <c r="W564">
        <v>-25</v>
      </c>
      <c r="X564">
        <v>-25</v>
      </c>
      <c r="Y564">
        <v>-25</v>
      </c>
      <c r="Z564">
        <v>-25</v>
      </c>
      <c r="AA564">
        <v>-25</v>
      </c>
      <c r="AB564">
        <v>-25</v>
      </c>
      <c r="AC564">
        <v>-25</v>
      </c>
      <c r="AD564">
        <v>-25</v>
      </c>
      <c r="AE564">
        <v>0</v>
      </c>
      <c r="AF564">
        <v>0</v>
      </c>
    </row>
    <row r="565" spans="1:32" x14ac:dyDescent="0.2">
      <c r="A565" s="400">
        <v>36896.431944444441</v>
      </c>
      <c r="B565" s="399">
        <v>37124</v>
      </c>
      <c r="C565" s="399">
        <v>37073</v>
      </c>
      <c r="D565" s="399">
        <v>37164</v>
      </c>
      <c r="E565" t="s">
        <v>395</v>
      </c>
      <c r="F565">
        <v>489867</v>
      </c>
      <c r="G565">
        <v>1</v>
      </c>
      <c r="H565">
        <v>2548018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-25</v>
      </c>
      <c r="P565">
        <v>-25</v>
      </c>
      <c r="Q565">
        <v>-25</v>
      </c>
      <c r="R565">
        <v>-25</v>
      </c>
      <c r="S565">
        <v>-25</v>
      </c>
      <c r="T565">
        <v>-25</v>
      </c>
      <c r="U565">
        <v>-25</v>
      </c>
      <c r="V565">
        <v>-25</v>
      </c>
      <c r="W565">
        <v>-25</v>
      </c>
      <c r="X565">
        <v>-25</v>
      </c>
      <c r="Y565">
        <v>-25</v>
      </c>
      <c r="Z565">
        <v>-25</v>
      </c>
      <c r="AA565">
        <v>-25</v>
      </c>
      <c r="AB565">
        <v>-25</v>
      </c>
      <c r="AC565">
        <v>-25</v>
      </c>
      <c r="AD565">
        <v>-25</v>
      </c>
      <c r="AE565">
        <v>0</v>
      </c>
      <c r="AF565">
        <v>0</v>
      </c>
    </row>
    <row r="566" spans="1:32" x14ac:dyDescent="0.2">
      <c r="A566" s="400">
        <v>36899.423611111109</v>
      </c>
      <c r="B566" s="399">
        <v>37124</v>
      </c>
      <c r="C566" s="399">
        <v>37073</v>
      </c>
      <c r="D566" s="399">
        <v>37164</v>
      </c>
      <c r="E566" t="s">
        <v>395</v>
      </c>
      <c r="F566">
        <v>489869</v>
      </c>
      <c r="G566">
        <v>1</v>
      </c>
      <c r="H566">
        <v>2548020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-25</v>
      </c>
      <c r="P566">
        <v>-25</v>
      </c>
      <c r="Q566">
        <v>-25</v>
      </c>
      <c r="R566">
        <v>-25</v>
      </c>
      <c r="S566">
        <v>-25</v>
      </c>
      <c r="T566">
        <v>-25</v>
      </c>
      <c r="U566">
        <v>-25</v>
      </c>
      <c r="V566">
        <v>-25</v>
      </c>
      <c r="W566">
        <v>-25</v>
      </c>
      <c r="X566">
        <v>-25</v>
      </c>
      <c r="Y566">
        <v>-25</v>
      </c>
      <c r="Z566">
        <v>-25</v>
      </c>
      <c r="AA566">
        <v>-25</v>
      </c>
      <c r="AB566">
        <v>-25</v>
      </c>
      <c r="AC566">
        <v>-25</v>
      </c>
      <c r="AD566">
        <v>-25</v>
      </c>
      <c r="AE566">
        <v>0</v>
      </c>
      <c r="AF566">
        <v>0</v>
      </c>
    </row>
    <row r="567" spans="1:32" x14ac:dyDescent="0.2">
      <c r="A567" s="400">
        <v>36900.450694444444</v>
      </c>
      <c r="B567" s="399">
        <v>37124</v>
      </c>
      <c r="C567" s="399">
        <v>37073</v>
      </c>
      <c r="D567" s="399">
        <v>37164</v>
      </c>
      <c r="E567" t="s">
        <v>395</v>
      </c>
      <c r="F567">
        <v>492065</v>
      </c>
      <c r="G567">
        <v>1</v>
      </c>
      <c r="H567">
        <v>2555000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-25</v>
      </c>
      <c r="P567">
        <v>-25</v>
      </c>
      <c r="Q567">
        <v>-25</v>
      </c>
      <c r="R567">
        <v>-25</v>
      </c>
      <c r="S567">
        <v>-25</v>
      </c>
      <c r="T567">
        <v>-25</v>
      </c>
      <c r="U567">
        <v>-25</v>
      </c>
      <c r="V567">
        <v>-25</v>
      </c>
      <c r="W567">
        <v>-25</v>
      </c>
      <c r="X567">
        <v>-25</v>
      </c>
      <c r="Y567">
        <v>-25</v>
      </c>
      <c r="Z567">
        <v>-25</v>
      </c>
      <c r="AA567">
        <v>-25</v>
      </c>
      <c r="AB567">
        <v>-25</v>
      </c>
      <c r="AC567">
        <v>-25</v>
      </c>
      <c r="AD567">
        <v>-25</v>
      </c>
      <c r="AE567">
        <v>0</v>
      </c>
      <c r="AF567">
        <v>0</v>
      </c>
    </row>
    <row r="568" spans="1:32" x14ac:dyDescent="0.2">
      <c r="A568" s="400">
        <v>36903.719444444447</v>
      </c>
      <c r="B568" s="399">
        <v>37124</v>
      </c>
      <c r="C568" s="399">
        <v>37073</v>
      </c>
      <c r="D568" s="399">
        <v>37164</v>
      </c>
      <c r="E568" t="s">
        <v>395</v>
      </c>
      <c r="F568">
        <v>495522</v>
      </c>
      <c r="G568">
        <v>1</v>
      </c>
      <c r="H568">
        <v>2566205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25</v>
      </c>
      <c r="P568">
        <v>25</v>
      </c>
      <c r="Q568">
        <v>25</v>
      </c>
      <c r="R568">
        <v>25</v>
      </c>
      <c r="S568">
        <v>25</v>
      </c>
      <c r="T568">
        <v>25</v>
      </c>
      <c r="U568">
        <v>25</v>
      </c>
      <c r="V568">
        <v>25</v>
      </c>
      <c r="W568">
        <v>25</v>
      </c>
      <c r="X568">
        <v>25</v>
      </c>
      <c r="Y568">
        <v>25</v>
      </c>
      <c r="Z568">
        <v>25</v>
      </c>
      <c r="AA568">
        <v>25</v>
      </c>
      <c r="AB568">
        <v>25</v>
      </c>
      <c r="AC568">
        <v>25</v>
      </c>
      <c r="AD568">
        <v>25</v>
      </c>
      <c r="AE568">
        <v>0</v>
      </c>
      <c r="AF568">
        <v>0</v>
      </c>
    </row>
    <row r="569" spans="1:32" x14ac:dyDescent="0.2">
      <c r="A569" s="400">
        <v>36903.602083333331</v>
      </c>
      <c r="B569" s="399">
        <v>37124</v>
      </c>
      <c r="C569" s="399">
        <v>37073</v>
      </c>
      <c r="D569" s="399">
        <v>37164</v>
      </c>
      <c r="E569" t="s">
        <v>395</v>
      </c>
      <c r="F569">
        <v>496479</v>
      </c>
      <c r="G569">
        <v>1</v>
      </c>
      <c r="H569">
        <v>2569154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50</v>
      </c>
      <c r="P569">
        <v>50</v>
      </c>
      <c r="Q569">
        <v>50</v>
      </c>
      <c r="R569">
        <v>50</v>
      </c>
      <c r="S569">
        <v>50</v>
      </c>
      <c r="T569">
        <v>50</v>
      </c>
      <c r="U569">
        <v>50</v>
      </c>
      <c r="V569">
        <v>50</v>
      </c>
      <c r="W569">
        <v>50</v>
      </c>
      <c r="X569">
        <v>50</v>
      </c>
      <c r="Y569">
        <v>50</v>
      </c>
      <c r="Z569">
        <v>50</v>
      </c>
      <c r="AA569">
        <v>50</v>
      </c>
      <c r="AB569">
        <v>50</v>
      </c>
      <c r="AC569">
        <v>50</v>
      </c>
      <c r="AD569">
        <v>50</v>
      </c>
      <c r="AE569">
        <v>0</v>
      </c>
      <c r="AF569">
        <v>0</v>
      </c>
    </row>
    <row r="570" spans="1:32" x14ac:dyDescent="0.2">
      <c r="A570" s="400">
        <v>36937.467361111114</v>
      </c>
      <c r="B570" s="399">
        <v>37124</v>
      </c>
      <c r="C570" s="399">
        <v>37073</v>
      </c>
      <c r="D570" s="399">
        <v>37164</v>
      </c>
      <c r="E570" t="s">
        <v>395</v>
      </c>
      <c r="F570">
        <v>524051</v>
      </c>
      <c r="G570">
        <v>1</v>
      </c>
      <c r="H570">
        <v>2703773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25</v>
      </c>
      <c r="P570">
        <v>25</v>
      </c>
      <c r="Q570">
        <v>25</v>
      </c>
      <c r="R570">
        <v>25</v>
      </c>
      <c r="S570">
        <v>25</v>
      </c>
      <c r="T570">
        <v>25</v>
      </c>
      <c r="U570">
        <v>25</v>
      </c>
      <c r="V570">
        <v>25</v>
      </c>
      <c r="W570">
        <v>25</v>
      </c>
      <c r="X570">
        <v>25</v>
      </c>
      <c r="Y570">
        <v>25</v>
      </c>
      <c r="Z570">
        <v>25</v>
      </c>
      <c r="AA570">
        <v>25</v>
      </c>
      <c r="AB570">
        <v>25</v>
      </c>
      <c r="AC570">
        <v>25</v>
      </c>
      <c r="AD570">
        <v>25</v>
      </c>
      <c r="AE570">
        <v>0</v>
      </c>
      <c r="AF570">
        <v>0</v>
      </c>
    </row>
    <row r="571" spans="1:32" x14ac:dyDescent="0.2">
      <c r="A571" s="400">
        <v>36903.715277777781</v>
      </c>
      <c r="B571" s="399">
        <v>37124</v>
      </c>
      <c r="C571" s="399">
        <v>36983</v>
      </c>
      <c r="D571" s="399">
        <v>37191</v>
      </c>
      <c r="E571" t="s">
        <v>395</v>
      </c>
      <c r="F571">
        <v>475201</v>
      </c>
      <c r="G571">
        <v>1</v>
      </c>
      <c r="H571">
        <v>2481807</v>
      </c>
      <c r="I571">
        <v>25</v>
      </c>
      <c r="J571">
        <v>25</v>
      </c>
      <c r="K571">
        <v>25</v>
      </c>
      <c r="L571">
        <v>25</v>
      </c>
      <c r="M571">
        <v>25</v>
      </c>
      <c r="N571">
        <v>25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 s="400">
        <v>36934.425694444442</v>
      </c>
      <c r="B572" s="399">
        <v>37124</v>
      </c>
      <c r="C572" s="399">
        <v>36983</v>
      </c>
      <c r="D572" s="399">
        <v>37191</v>
      </c>
      <c r="E572" t="s">
        <v>395</v>
      </c>
      <c r="F572">
        <v>518955</v>
      </c>
      <c r="G572">
        <v>1</v>
      </c>
      <c r="H572">
        <v>2690256</v>
      </c>
      <c r="I572">
        <v>25</v>
      </c>
      <c r="J572">
        <v>25</v>
      </c>
      <c r="K572">
        <v>25</v>
      </c>
      <c r="L572">
        <v>25</v>
      </c>
      <c r="M572">
        <v>25</v>
      </c>
      <c r="N572">
        <v>25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s="400">
        <v>36472.667361111111</v>
      </c>
      <c r="B573" s="399">
        <v>37124</v>
      </c>
      <c r="C573" s="399">
        <v>36983</v>
      </c>
      <c r="D573" s="399">
        <v>37191</v>
      </c>
      <c r="E573" t="s">
        <v>395</v>
      </c>
      <c r="F573">
        <v>258121</v>
      </c>
      <c r="G573">
        <v>1</v>
      </c>
      <c r="H573">
        <v>933725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</row>
    <row r="574" spans="1:32" x14ac:dyDescent="0.2">
      <c r="A574" s="400">
        <v>36559.563194444447</v>
      </c>
      <c r="B574" s="399">
        <v>37124</v>
      </c>
      <c r="C574" s="399">
        <v>36983</v>
      </c>
      <c r="D574" s="399">
        <v>37191</v>
      </c>
      <c r="E574" t="s">
        <v>395</v>
      </c>
      <c r="F574">
        <v>289396</v>
      </c>
      <c r="G574">
        <v>1</v>
      </c>
      <c r="H574">
        <v>1887528</v>
      </c>
      <c r="I574">
        <v>-25</v>
      </c>
      <c r="J574">
        <v>-25</v>
      </c>
      <c r="K574">
        <v>-25</v>
      </c>
      <c r="L574">
        <v>-25</v>
      </c>
      <c r="M574">
        <v>-25</v>
      </c>
      <c r="N574">
        <v>-25</v>
      </c>
      <c r="O574">
        <v>-25</v>
      </c>
      <c r="P574">
        <v>-25</v>
      </c>
      <c r="Q574">
        <v>-25</v>
      </c>
      <c r="R574">
        <v>-25</v>
      </c>
      <c r="S574">
        <v>-25</v>
      </c>
      <c r="T574">
        <v>-25</v>
      </c>
      <c r="U574">
        <v>-25</v>
      </c>
      <c r="V574">
        <v>-25</v>
      </c>
      <c r="W574">
        <v>-25</v>
      </c>
      <c r="X574">
        <v>-25</v>
      </c>
      <c r="Y574">
        <v>-25</v>
      </c>
      <c r="Z574">
        <v>-25</v>
      </c>
      <c r="AA574">
        <v>-25</v>
      </c>
      <c r="AB574">
        <v>-25</v>
      </c>
      <c r="AC574">
        <v>-25</v>
      </c>
      <c r="AD574">
        <v>-25</v>
      </c>
      <c r="AE574">
        <v>-25</v>
      </c>
      <c r="AF574">
        <v>-25</v>
      </c>
    </row>
    <row r="575" spans="1:32" x14ac:dyDescent="0.2">
      <c r="A575" s="400">
        <v>36731.688194444447</v>
      </c>
      <c r="B575" s="399">
        <v>37124</v>
      </c>
      <c r="C575" s="399">
        <v>36983</v>
      </c>
      <c r="D575" s="399">
        <v>37191</v>
      </c>
      <c r="E575" t="s">
        <v>395</v>
      </c>
      <c r="F575">
        <v>376933</v>
      </c>
      <c r="G575">
        <v>1</v>
      </c>
      <c r="H575">
        <v>2157721</v>
      </c>
      <c r="I575">
        <v>25</v>
      </c>
      <c r="J575">
        <v>25</v>
      </c>
      <c r="K575">
        <v>25</v>
      </c>
      <c r="L575">
        <v>25</v>
      </c>
      <c r="M575">
        <v>25</v>
      </c>
      <c r="N575">
        <v>25</v>
      </c>
      <c r="O575">
        <v>25</v>
      </c>
      <c r="P575">
        <v>25</v>
      </c>
      <c r="Q575">
        <v>25</v>
      </c>
      <c r="R575">
        <v>25</v>
      </c>
      <c r="S575">
        <v>25</v>
      </c>
      <c r="T575">
        <v>25</v>
      </c>
      <c r="U575">
        <v>25</v>
      </c>
      <c r="V575">
        <v>25</v>
      </c>
      <c r="W575">
        <v>25</v>
      </c>
      <c r="X575">
        <v>25</v>
      </c>
      <c r="Y575">
        <v>25</v>
      </c>
      <c r="Z575">
        <v>25</v>
      </c>
      <c r="AA575">
        <v>25</v>
      </c>
      <c r="AB575">
        <v>25</v>
      </c>
      <c r="AC575">
        <v>25</v>
      </c>
      <c r="AD575">
        <v>25</v>
      </c>
      <c r="AE575">
        <v>25</v>
      </c>
      <c r="AF575">
        <v>25</v>
      </c>
    </row>
    <row r="576" spans="1:32" x14ac:dyDescent="0.2">
      <c r="A576" s="400">
        <v>36727.615277777775</v>
      </c>
      <c r="B576" s="399">
        <v>37124</v>
      </c>
      <c r="C576" s="399">
        <v>36983</v>
      </c>
      <c r="D576" s="399">
        <v>37191</v>
      </c>
      <c r="E576" t="s">
        <v>395</v>
      </c>
      <c r="F576">
        <v>376804</v>
      </c>
      <c r="G576">
        <v>1</v>
      </c>
      <c r="H576">
        <v>2157113</v>
      </c>
      <c r="I576">
        <v>25</v>
      </c>
      <c r="J576">
        <v>25</v>
      </c>
      <c r="K576">
        <v>25</v>
      </c>
      <c r="L576">
        <v>25</v>
      </c>
      <c r="M576">
        <v>25</v>
      </c>
      <c r="N576">
        <v>25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 s="400">
        <v>36733.425694444442</v>
      </c>
      <c r="B577" s="399">
        <v>37124</v>
      </c>
      <c r="C577" s="399">
        <v>36983</v>
      </c>
      <c r="D577" s="399">
        <v>37191</v>
      </c>
      <c r="E577" t="s">
        <v>395</v>
      </c>
      <c r="F577">
        <v>379518</v>
      </c>
      <c r="G577">
        <v>1</v>
      </c>
      <c r="H577">
        <v>2166408</v>
      </c>
      <c r="I577">
        <v>50</v>
      </c>
      <c r="J577">
        <v>50</v>
      </c>
      <c r="K577">
        <v>50</v>
      </c>
      <c r="L577">
        <v>50</v>
      </c>
      <c r="M577">
        <v>50</v>
      </c>
      <c r="N577">
        <v>50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 s="400">
        <v>36738.436111111114</v>
      </c>
      <c r="B578" s="399">
        <v>37124</v>
      </c>
      <c r="C578" s="399">
        <v>36983</v>
      </c>
      <c r="D578" s="399">
        <v>37191</v>
      </c>
      <c r="E578" t="s">
        <v>395</v>
      </c>
      <c r="F578">
        <v>381363</v>
      </c>
      <c r="G578">
        <v>1</v>
      </c>
      <c r="H578">
        <v>2171712</v>
      </c>
      <c r="I578">
        <v>25</v>
      </c>
      <c r="J578">
        <v>25</v>
      </c>
      <c r="K578">
        <v>25</v>
      </c>
      <c r="L578">
        <v>25</v>
      </c>
      <c r="M578">
        <v>25</v>
      </c>
      <c r="N578">
        <v>25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 s="400">
        <v>36738.542361111111</v>
      </c>
      <c r="B579" s="399">
        <v>37124</v>
      </c>
      <c r="C579" s="399">
        <v>36983</v>
      </c>
      <c r="D579" s="399">
        <v>37191</v>
      </c>
      <c r="E579" t="s">
        <v>395</v>
      </c>
      <c r="F579">
        <v>382368</v>
      </c>
      <c r="G579">
        <v>1</v>
      </c>
      <c r="H579">
        <v>2174922</v>
      </c>
      <c r="I579">
        <v>25</v>
      </c>
      <c r="J579">
        <v>25</v>
      </c>
      <c r="K579">
        <v>25</v>
      </c>
      <c r="L579">
        <v>25</v>
      </c>
      <c r="M579">
        <v>25</v>
      </c>
      <c r="N579">
        <v>25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">
      <c r="A580" s="400">
        <v>36840.472222222219</v>
      </c>
      <c r="B580" s="399">
        <v>37124</v>
      </c>
      <c r="C580" s="399">
        <v>36983</v>
      </c>
      <c r="D580" s="399">
        <v>37191</v>
      </c>
      <c r="E580" t="s">
        <v>395</v>
      </c>
      <c r="F580">
        <v>455578</v>
      </c>
      <c r="G580">
        <v>1</v>
      </c>
      <c r="H580">
        <v>2412642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-25</v>
      </c>
      <c r="P580">
        <v>-25</v>
      </c>
      <c r="Q580">
        <v>-25</v>
      </c>
      <c r="R580">
        <v>-25</v>
      </c>
      <c r="S580">
        <v>-25</v>
      </c>
      <c r="T580">
        <v>-25</v>
      </c>
      <c r="U580">
        <v>-25</v>
      </c>
      <c r="V580">
        <v>-25</v>
      </c>
      <c r="W580">
        <v>-25</v>
      </c>
      <c r="X580">
        <v>-25</v>
      </c>
      <c r="Y580">
        <v>-25</v>
      </c>
      <c r="Z580">
        <v>-25</v>
      </c>
      <c r="AA580">
        <v>-25</v>
      </c>
      <c r="AB580">
        <v>-25</v>
      </c>
      <c r="AC580">
        <v>-25</v>
      </c>
      <c r="AD580">
        <v>-25</v>
      </c>
      <c r="AE580">
        <v>0</v>
      </c>
      <c r="AF580">
        <v>0</v>
      </c>
    </row>
    <row r="581" spans="1:32" x14ac:dyDescent="0.2">
      <c r="A581" s="400">
        <v>36361.558333333334</v>
      </c>
      <c r="B581" s="399">
        <v>37124</v>
      </c>
      <c r="C581" s="399">
        <v>36983</v>
      </c>
      <c r="D581" s="399">
        <v>37191</v>
      </c>
      <c r="E581" t="s">
        <v>395</v>
      </c>
      <c r="F581">
        <v>226993</v>
      </c>
      <c r="G581">
        <v>1</v>
      </c>
      <c r="H581">
        <v>713364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-25</v>
      </c>
      <c r="AF581">
        <v>-25</v>
      </c>
    </row>
    <row r="582" spans="1:32" x14ac:dyDescent="0.2">
      <c r="A582" s="400">
        <v>36363.645833333336</v>
      </c>
      <c r="B582" s="399">
        <v>37124</v>
      </c>
      <c r="C582" s="399">
        <v>36983</v>
      </c>
      <c r="D582" s="399">
        <v>37191</v>
      </c>
      <c r="E582" t="s">
        <v>395</v>
      </c>
      <c r="F582">
        <v>228067</v>
      </c>
      <c r="G582">
        <v>1</v>
      </c>
      <c r="H582">
        <v>716828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25</v>
      </c>
      <c r="AF582">
        <v>25</v>
      </c>
    </row>
    <row r="583" spans="1:32" x14ac:dyDescent="0.2">
      <c r="A583" s="400">
        <v>36459.490277777775</v>
      </c>
      <c r="B583" s="399">
        <v>37124</v>
      </c>
      <c r="C583" s="399">
        <v>36983</v>
      </c>
      <c r="D583" s="399">
        <v>37191</v>
      </c>
      <c r="E583" t="s">
        <v>395</v>
      </c>
      <c r="F583">
        <v>256263</v>
      </c>
      <c r="G583">
        <v>1</v>
      </c>
      <c r="H583">
        <v>919898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25</v>
      </c>
      <c r="AF583">
        <v>25</v>
      </c>
    </row>
    <row r="584" spans="1:32" x14ac:dyDescent="0.2">
      <c r="A584" s="400">
        <v>36998.410416666666</v>
      </c>
      <c r="B584" s="399">
        <v>37124</v>
      </c>
      <c r="C584" s="399">
        <v>37073</v>
      </c>
      <c r="D584" s="399">
        <v>37164</v>
      </c>
      <c r="E584" t="s">
        <v>395</v>
      </c>
      <c r="F584">
        <v>582899</v>
      </c>
      <c r="G584">
        <v>1</v>
      </c>
      <c r="H584">
        <v>3094414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-25</v>
      </c>
      <c r="P584">
        <v>-25</v>
      </c>
      <c r="Q584">
        <v>-25</v>
      </c>
      <c r="R584">
        <v>-25</v>
      </c>
      <c r="S584">
        <v>-25</v>
      </c>
      <c r="T584">
        <v>-25</v>
      </c>
      <c r="U584">
        <v>-25</v>
      </c>
      <c r="V584">
        <v>-25</v>
      </c>
      <c r="W584">
        <v>-25</v>
      </c>
      <c r="X584">
        <v>-25</v>
      </c>
      <c r="Y584">
        <v>-25</v>
      </c>
      <c r="Z584">
        <v>-25</v>
      </c>
      <c r="AA584">
        <v>-25</v>
      </c>
      <c r="AB584">
        <v>-25</v>
      </c>
      <c r="AC584">
        <v>-25</v>
      </c>
      <c r="AD584">
        <v>-25</v>
      </c>
      <c r="AE584">
        <v>0</v>
      </c>
      <c r="AF584">
        <v>0</v>
      </c>
    </row>
    <row r="585" spans="1:32" x14ac:dyDescent="0.2">
      <c r="A585" s="400">
        <v>36913.431250000001</v>
      </c>
      <c r="B585" s="399">
        <v>37124</v>
      </c>
      <c r="C585" s="399">
        <v>37073</v>
      </c>
      <c r="D585" s="399">
        <v>37164</v>
      </c>
      <c r="E585" t="s">
        <v>395</v>
      </c>
      <c r="F585">
        <v>501385</v>
      </c>
      <c r="G585">
        <v>1</v>
      </c>
      <c r="H585">
        <v>2582522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25</v>
      </c>
      <c r="AF585">
        <v>25</v>
      </c>
    </row>
    <row r="586" spans="1:32" x14ac:dyDescent="0.2">
      <c r="A586" s="400">
        <v>36937.467361111114</v>
      </c>
      <c r="B586" s="399">
        <v>37124</v>
      </c>
      <c r="C586" s="399">
        <v>37073</v>
      </c>
      <c r="D586" s="399">
        <v>37164</v>
      </c>
      <c r="E586" t="s">
        <v>395</v>
      </c>
      <c r="F586">
        <v>524052</v>
      </c>
      <c r="G586">
        <v>1</v>
      </c>
      <c r="H586">
        <v>2703775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25</v>
      </c>
      <c r="AF586">
        <v>25</v>
      </c>
    </row>
    <row r="587" spans="1:32" x14ac:dyDescent="0.2">
      <c r="A587" s="400">
        <v>37029.379861111112</v>
      </c>
      <c r="B587" s="399">
        <v>37124</v>
      </c>
      <c r="C587" s="399">
        <v>37104</v>
      </c>
      <c r="D587" s="399">
        <v>37134</v>
      </c>
      <c r="E587" t="s">
        <v>395</v>
      </c>
      <c r="F587">
        <v>613469</v>
      </c>
      <c r="G587">
        <v>1</v>
      </c>
      <c r="H587">
        <v>3358100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50</v>
      </c>
      <c r="P587">
        <v>50</v>
      </c>
      <c r="Q587">
        <v>50</v>
      </c>
      <c r="R587">
        <v>50</v>
      </c>
      <c r="S587">
        <v>50</v>
      </c>
      <c r="T587">
        <v>50</v>
      </c>
      <c r="U587">
        <v>50</v>
      </c>
      <c r="V587">
        <v>50</v>
      </c>
      <c r="W587">
        <v>50</v>
      </c>
      <c r="X587">
        <v>50</v>
      </c>
      <c r="Y587">
        <v>50</v>
      </c>
      <c r="Z587">
        <v>50</v>
      </c>
      <c r="AA587">
        <v>50</v>
      </c>
      <c r="AB587">
        <v>50</v>
      </c>
      <c r="AC587">
        <v>50</v>
      </c>
      <c r="AD587">
        <v>50</v>
      </c>
      <c r="AE587">
        <v>0</v>
      </c>
      <c r="AF587">
        <v>0</v>
      </c>
    </row>
    <row r="588" spans="1:32" x14ac:dyDescent="0.2">
      <c r="A588" s="400">
        <v>37091.571527777778</v>
      </c>
      <c r="B588" s="399">
        <v>37124</v>
      </c>
      <c r="C588" s="399">
        <v>37104</v>
      </c>
      <c r="D588" s="399">
        <v>37134</v>
      </c>
      <c r="E588" t="s">
        <v>395</v>
      </c>
      <c r="F588">
        <v>694504</v>
      </c>
      <c r="G588">
        <v>1</v>
      </c>
      <c r="H588">
        <v>3614137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-25</v>
      </c>
      <c r="P588">
        <v>-25</v>
      </c>
      <c r="Q588">
        <v>-25</v>
      </c>
      <c r="R588">
        <v>-25</v>
      </c>
      <c r="S588">
        <v>-25</v>
      </c>
      <c r="T588">
        <v>-25</v>
      </c>
      <c r="U588">
        <v>-25</v>
      </c>
      <c r="V588">
        <v>-25</v>
      </c>
      <c r="W588">
        <v>-25</v>
      </c>
      <c r="X588">
        <v>-25</v>
      </c>
      <c r="Y588">
        <v>-25</v>
      </c>
      <c r="Z588">
        <v>-25</v>
      </c>
      <c r="AA588">
        <v>-25</v>
      </c>
      <c r="AB588">
        <v>-25</v>
      </c>
      <c r="AC588">
        <v>-25</v>
      </c>
      <c r="AD588">
        <v>-25</v>
      </c>
      <c r="AE588">
        <v>0</v>
      </c>
      <c r="AF588">
        <v>0</v>
      </c>
    </row>
    <row r="589" spans="1:32" x14ac:dyDescent="0.2">
      <c r="A589" s="400">
        <v>37091.572222222225</v>
      </c>
      <c r="B589" s="399">
        <v>37124</v>
      </c>
      <c r="C589" s="399">
        <v>37104</v>
      </c>
      <c r="D589" s="399">
        <v>37134</v>
      </c>
      <c r="E589" t="s">
        <v>395</v>
      </c>
      <c r="F589">
        <v>694506</v>
      </c>
      <c r="G589">
        <v>1</v>
      </c>
      <c r="H589">
        <v>3614138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-25</v>
      </c>
      <c r="P589">
        <v>-25</v>
      </c>
      <c r="Q589">
        <v>-25</v>
      </c>
      <c r="R589">
        <v>-25</v>
      </c>
      <c r="S589">
        <v>-25</v>
      </c>
      <c r="T589">
        <v>-25</v>
      </c>
      <c r="U589">
        <v>-25</v>
      </c>
      <c r="V589">
        <v>-25</v>
      </c>
      <c r="W589">
        <v>-25</v>
      </c>
      <c r="X589">
        <v>-25</v>
      </c>
      <c r="Y589">
        <v>-25</v>
      </c>
      <c r="Z589">
        <v>-25</v>
      </c>
      <c r="AA589">
        <v>-25</v>
      </c>
      <c r="AB589">
        <v>-25</v>
      </c>
      <c r="AC589">
        <v>-25</v>
      </c>
      <c r="AD589">
        <v>-25</v>
      </c>
      <c r="AE589">
        <v>0</v>
      </c>
      <c r="AF589">
        <v>0</v>
      </c>
    </row>
    <row r="590" spans="1:32" x14ac:dyDescent="0.2">
      <c r="A590" s="400">
        <v>37098.675694444442</v>
      </c>
      <c r="B590" s="399">
        <v>37124</v>
      </c>
      <c r="C590" s="399">
        <v>37104</v>
      </c>
      <c r="D590" s="399">
        <v>37134</v>
      </c>
      <c r="E590" t="s">
        <v>395</v>
      </c>
      <c r="F590">
        <v>705560</v>
      </c>
      <c r="G590">
        <v>1</v>
      </c>
      <c r="H590">
        <v>3647343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-100</v>
      </c>
      <c r="P590">
        <v>-100</v>
      </c>
      <c r="Q590">
        <v>-100</v>
      </c>
      <c r="R590">
        <v>-100</v>
      </c>
      <c r="S590">
        <v>-100</v>
      </c>
      <c r="T590">
        <v>-100</v>
      </c>
      <c r="U590">
        <v>-100</v>
      </c>
      <c r="V590">
        <v>-100</v>
      </c>
      <c r="W590">
        <v>-100</v>
      </c>
      <c r="X590">
        <v>-100</v>
      </c>
      <c r="Y590">
        <v>-100</v>
      </c>
      <c r="Z590">
        <v>-100</v>
      </c>
      <c r="AA590">
        <v>-100</v>
      </c>
      <c r="AB590">
        <v>-100</v>
      </c>
      <c r="AC590">
        <v>-100</v>
      </c>
      <c r="AD590">
        <v>-100</v>
      </c>
      <c r="AE590">
        <v>0</v>
      </c>
      <c r="AF590">
        <v>0</v>
      </c>
    </row>
    <row r="591" spans="1:32" x14ac:dyDescent="0.2">
      <c r="A591" s="400">
        <v>36705.559027777781</v>
      </c>
      <c r="B591" s="399">
        <v>37124</v>
      </c>
      <c r="C591" s="399">
        <v>36983</v>
      </c>
      <c r="D591" s="399">
        <v>37191</v>
      </c>
      <c r="E591" t="s">
        <v>395</v>
      </c>
      <c r="F591">
        <v>360181</v>
      </c>
      <c r="G591">
        <v>1</v>
      </c>
      <c r="H591">
        <v>2108780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-50</v>
      </c>
      <c r="AF591">
        <v>-50</v>
      </c>
    </row>
    <row r="592" spans="1:32" x14ac:dyDescent="0.2">
      <c r="A592" s="400">
        <v>36718.654861111114</v>
      </c>
      <c r="B592" s="399">
        <v>37124</v>
      </c>
      <c r="C592" s="399">
        <v>36983</v>
      </c>
      <c r="D592" s="399">
        <v>37191</v>
      </c>
      <c r="E592" t="s">
        <v>395</v>
      </c>
      <c r="F592">
        <v>371204</v>
      </c>
      <c r="G592">
        <v>1</v>
      </c>
      <c r="H592">
        <v>2139320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25</v>
      </c>
      <c r="AF592">
        <v>25</v>
      </c>
    </row>
    <row r="593" spans="1:32" x14ac:dyDescent="0.2">
      <c r="A593" s="400">
        <v>36727.615277777775</v>
      </c>
      <c r="B593" s="399">
        <v>37124</v>
      </c>
      <c r="C593" s="399">
        <v>36983</v>
      </c>
      <c r="D593" s="399">
        <v>37191</v>
      </c>
      <c r="E593" t="s">
        <v>395</v>
      </c>
      <c r="F593">
        <v>376804</v>
      </c>
      <c r="G593">
        <v>1</v>
      </c>
      <c r="H593">
        <v>2157114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25</v>
      </c>
      <c r="AF593">
        <v>25</v>
      </c>
    </row>
    <row r="594" spans="1:32" x14ac:dyDescent="0.2">
      <c r="A594" s="400">
        <v>36733.425694444442</v>
      </c>
      <c r="B594" s="399">
        <v>37124</v>
      </c>
      <c r="C594" s="399">
        <v>36983</v>
      </c>
      <c r="D594" s="399">
        <v>37191</v>
      </c>
      <c r="E594" t="s">
        <v>395</v>
      </c>
      <c r="F594">
        <v>379518</v>
      </c>
      <c r="G594">
        <v>1</v>
      </c>
      <c r="H594">
        <v>2166409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50</v>
      </c>
      <c r="AF594">
        <v>50</v>
      </c>
    </row>
    <row r="595" spans="1:32" x14ac:dyDescent="0.2">
      <c r="A595" s="400">
        <v>36738.436111111114</v>
      </c>
      <c r="B595" s="399">
        <v>37124</v>
      </c>
      <c r="C595" s="399">
        <v>36983</v>
      </c>
      <c r="D595" s="399">
        <v>37191</v>
      </c>
      <c r="E595" t="s">
        <v>395</v>
      </c>
      <c r="F595">
        <v>381363</v>
      </c>
      <c r="G595">
        <v>1</v>
      </c>
      <c r="H595">
        <v>2171713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25</v>
      </c>
      <c r="AF595">
        <v>25</v>
      </c>
    </row>
    <row r="596" spans="1:32" x14ac:dyDescent="0.2">
      <c r="A596" s="400">
        <v>36738.542361111111</v>
      </c>
      <c r="B596" s="399">
        <v>37124</v>
      </c>
      <c r="C596" s="399">
        <v>36983</v>
      </c>
      <c r="D596" s="399">
        <v>37191</v>
      </c>
      <c r="E596" t="s">
        <v>395</v>
      </c>
      <c r="F596">
        <v>382368</v>
      </c>
      <c r="G596">
        <v>1</v>
      </c>
      <c r="H596">
        <v>2174923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25</v>
      </c>
      <c r="AF596">
        <v>25</v>
      </c>
    </row>
    <row r="597" spans="1:32" x14ac:dyDescent="0.2">
      <c r="A597" s="400">
        <v>36903.715277777781</v>
      </c>
      <c r="B597" s="399">
        <v>37124</v>
      </c>
      <c r="C597" s="399">
        <v>36983</v>
      </c>
      <c r="D597" s="399">
        <v>37191</v>
      </c>
      <c r="E597" t="s">
        <v>395</v>
      </c>
      <c r="F597">
        <v>475201</v>
      </c>
      <c r="G597">
        <v>1</v>
      </c>
      <c r="H597">
        <v>2481808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25</v>
      </c>
      <c r="AF597">
        <v>25</v>
      </c>
    </row>
    <row r="598" spans="1:32" x14ac:dyDescent="0.2">
      <c r="A598" s="400">
        <v>36934.425694444442</v>
      </c>
      <c r="B598" s="399">
        <v>37124</v>
      </c>
      <c r="C598" s="399">
        <v>36983</v>
      </c>
      <c r="D598" s="399">
        <v>37191</v>
      </c>
      <c r="E598" t="s">
        <v>395</v>
      </c>
      <c r="F598">
        <v>518955</v>
      </c>
      <c r="G598">
        <v>1</v>
      </c>
      <c r="H598">
        <v>2690257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25</v>
      </c>
      <c r="AF598">
        <v>25</v>
      </c>
    </row>
    <row r="599" spans="1:32" x14ac:dyDescent="0.2">
      <c r="A599" s="400">
        <v>36997.684027777781</v>
      </c>
      <c r="B599" s="399">
        <v>37124</v>
      </c>
      <c r="C599" s="399">
        <v>37012</v>
      </c>
      <c r="D599" s="399">
        <v>37191</v>
      </c>
      <c r="E599" t="s">
        <v>395</v>
      </c>
      <c r="F599">
        <v>581225</v>
      </c>
      <c r="G599">
        <v>1</v>
      </c>
      <c r="H599">
        <v>3086830</v>
      </c>
      <c r="I599">
        <v>-25</v>
      </c>
      <c r="J599">
        <v>-25</v>
      </c>
      <c r="K599">
        <v>-25</v>
      </c>
      <c r="L599">
        <v>-25</v>
      </c>
      <c r="M599">
        <v>-25</v>
      </c>
      <c r="N599">
        <v>-25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 s="400">
        <v>36997.684027777781</v>
      </c>
      <c r="B600" s="399">
        <v>37124</v>
      </c>
      <c r="C600" s="399">
        <v>37012</v>
      </c>
      <c r="D600" s="399">
        <v>37191</v>
      </c>
      <c r="E600" t="s">
        <v>395</v>
      </c>
      <c r="F600">
        <v>581225</v>
      </c>
      <c r="G600">
        <v>1</v>
      </c>
      <c r="H600">
        <v>3086831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-25</v>
      </c>
      <c r="AF600">
        <v>-25</v>
      </c>
    </row>
    <row r="601" spans="1:32" x14ac:dyDescent="0.2">
      <c r="A601" s="400">
        <v>36997.683333333334</v>
      </c>
      <c r="B601" s="399">
        <v>37124</v>
      </c>
      <c r="C601" s="399">
        <v>37043</v>
      </c>
      <c r="D601" s="399">
        <v>37191</v>
      </c>
      <c r="E601" t="s">
        <v>395</v>
      </c>
      <c r="F601">
        <v>581187</v>
      </c>
      <c r="G601">
        <v>1</v>
      </c>
      <c r="H601">
        <v>3086607</v>
      </c>
      <c r="I601">
        <v>-9</v>
      </c>
      <c r="J601">
        <v>-9</v>
      </c>
      <c r="K601">
        <v>-9</v>
      </c>
      <c r="L601">
        <v>-9</v>
      </c>
      <c r="M601">
        <v>-9</v>
      </c>
      <c r="N601">
        <v>-9</v>
      </c>
      <c r="O601">
        <v>-9</v>
      </c>
      <c r="P601">
        <v>-9</v>
      </c>
      <c r="Q601">
        <v>-9</v>
      </c>
      <c r="R601">
        <v>-9</v>
      </c>
      <c r="S601">
        <v>-9</v>
      </c>
      <c r="T601">
        <v>-9</v>
      </c>
      <c r="U601">
        <v>-9</v>
      </c>
      <c r="V601">
        <v>-9</v>
      </c>
      <c r="W601">
        <v>-9</v>
      </c>
      <c r="X601">
        <v>-9</v>
      </c>
      <c r="Y601">
        <v>-9</v>
      </c>
      <c r="Z601">
        <v>-9</v>
      </c>
      <c r="AA601">
        <v>-9</v>
      </c>
      <c r="AB601">
        <v>-9</v>
      </c>
      <c r="AC601">
        <v>-9</v>
      </c>
      <c r="AD601">
        <v>-9</v>
      </c>
      <c r="AE601">
        <v>-9</v>
      </c>
      <c r="AF601">
        <v>-9</v>
      </c>
    </row>
    <row r="602" spans="1:32" x14ac:dyDescent="0.2">
      <c r="A602" s="400">
        <v>37078.536111111112</v>
      </c>
      <c r="B602" s="399">
        <v>37124</v>
      </c>
      <c r="C602" s="399">
        <v>37104</v>
      </c>
      <c r="D602" s="399">
        <v>37191</v>
      </c>
      <c r="E602" t="s">
        <v>395</v>
      </c>
      <c r="F602">
        <v>676140</v>
      </c>
      <c r="G602">
        <v>1</v>
      </c>
      <c r="H602">
        <v>3553806</v>
      </c>
      <c r="I602">
        <v>-9</v>
      </c>
      <c r="J602">
        <v>-9</v>
      </c>
      <c r="K602">
        <v>-9</v>
      </c>
      <c r="L602">
        <v>-9</v>
      </c>
      <c r="M602">
        <v>-9</v>
      </c>
      <c r="N602">
        <v>-9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 s="400">
        <v>37078.536111111112</v>
      </c>
      <c r="B603" s="399">
        <v>37124</v>
      </c>
      <c r="C603" s="399">
        <v>37104</v>
      </c>
      <c r="D603" s="399">
        <v>37191</v>
      </c>
      <c r="E603" t="s">
        <v>395</v>
      </c>
      <c r="F603">
        <v>676141</v>
      </c>
      <c r="G603">
        <v>1</v>
      </c>
      <c r="H603">
        <v>3553849</v>
      </c>
      <c r="I603">
        <v>-10</v>
      </c>
      <c r="J603">
        <v>-10</v>
      </c>
      <c r="K603">
        <v>-10</v>
      </c>
      <c r="L603">
        <v>-10</v>
      </c>
      <c r="M603">
        <v>-10</v>
      </c>
      <c r="N603">
        <v>-10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">
      <c r="A604" s="400">
        <v>37078.536111111112</v>
      </c>
      <c r="B604" s="399">
        <v>37124</v>
      </c>
      <c r="C604" s="399">
        <v>37104</v>
      </c>
      <c r="D604" s="399">
        <v>37191</v>
      </c>
      <c r="E604" t="s">
        <v>395</v>
      </c>
      <c r="F604">
        <v>676138</v>
      </c>
      <c r="G604">
        <v>1</v>
      </c>
      <c r="H604">
        <v>3553788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-34</v>
      </c>
      <c r="P604">
        <v>-34</v>
      </c>
      <c r="Q604">
        <v>-34</v>
      </c>
      <c r="R604">
        <v>-34</v>
      </c>
      <c r="S604">
        <v>-34</v>
      </c>
      <c r="T604">
        <v>-34</v>
      </c>
      <c r="U604">
        <v>-34</v>
      </c>
      <c r="V604">
        <v>-34</v>
      </c>
      <c r="W604">
        <v>-34</v>
      </c>
      <c r="X604">
        <v>-34</v>
      </c>
      <c r="Y604">
        <v>-34</v>
      </c>
      <c r="Z604">
        <v>-34</v>
      </c>
      <c r="AA604">
        <v>-34</v>
      </c>
      <c r="AB604">
        <v>-34</v>
      </c>
      <c r="AC604">
        <v>-34</v>
      </c>
      <c r="AD604">
        <v>-34</v>
      </c>
      <c r="AE604">
        <v>0</v>
      </c>
      <c r="AF604">
        <v>0</v>
      </c>
    </row>
    <row r="605" spans="1:32" x14ac:dyDescent="0.2">
      <c r="A605" s="400">
        <v>37078.536111111112</v>
      </c>
      <c r="B605" s="399">
        <v>37124</v>
      </c>
      <c r="C605" s="399">
        <v>37104</v>
      </c>
      <c r="D605" s="399">
        <v>37191</v>
      </c>
      <c r="E605" t="s">
        <v>395</v>
      </c>
      <c r="F605">
        <v>676143</v>
      </c>
      <c r="G605">
        <v>1</v>
      </c>
      <c r="H605">
        <v>3553905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-23</v>
      </c>
      <c r="P605">
        <v>-23</v>
      </c>
      <c r="Q605">
        <v>-23</v>
      </c>
      <c r="R605">
        <v>-23</v>
      </c>
      <c r="S605">
        <v>-23</v>
      </c>
      <c r="T605">
        <v>-23</v>
      </c>
      <c r="U605">
        <v>-23</v>
      </c>
      <c r="V605">
        <v>-23</v>
      </c>
      <c r="W605">
        <v>-23</v>
      </c>
      <c r="X605">
        <v>-23</v>
      </c>
      <c r="Y605">
        <v>-23</v>
      </c>
      <c r="Z605">
        <v>-23</v>
      </c>
      <c r="AA605">
        <v>-23</v>
      </c>
      <c r="AB605">
        <v>-23</v>
      </c>
      <c r="AC605">
        <v>-23</v>
      </c>
      <c r="AD605">
        <v>-23</v>
      </c>
      <c r="AE605">
        <v>0</v>
      </c>
      <c r="AF605">
        <v>0</v>
      </c>
    </row>
    <row r="606" spans="1:32" x14ac:dyDescent="0.2">
      <c r="A606" s="400">
        <v>37078.536111111112</v>
      </c>
      <c r="B606" s="399">
        <v>37124</v>
      </c>
      <c r="C606" s="399">
        <v>37104</v>
      </c>
      <c r="D606" s="399">
        <v>37191</v>
      </c>
      <c r="E606" t="s">
        <v>395</v>
      </c>
      <c r="F606">
        <v>676140</v>
      </c>
      <c r="G606">
        <v>1</v>
      </c>
      <c r="H606">
        <v>3553807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-9</v>
      </c>
      <c r="AF606">
        <v>-9</v>
      </c>
    </row>
    <row r="607" spans="1:32" x14ac:dyDescent="0.2">
      <c r="A607" s="400">
        <v>37078.536111111112</v>
      </c>
      <c r="B607" s="399">
        <v>37124</v>
      </c>
      <c r="C607" s="399">
        <v>37104</v>
      </c>
      <c r="D607" s="399">
        <v>37191</v>
      </c>
      <c r="E607" t="s">
        <v>395</v>
      </c>
      <c r="F607">
        <v>676141</v>
      </c>
      <c r="G607">
        <v>1</v>
      </c>
      <c r="H607">
        <v>3553850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-10</v>
      </c>
      <c r="AF607">
        <v>-10</v>
      </c>
    </row>
    <row r="608" spans="1:32" x14ac:dyDescent="0.2">
      <c r="A608" s="400">
        <v>37104.603472222225</v>
      </c>
      <c r="B608" s="399">
        <v>37124</v>
      </c>
      <c r="C608" s="399">
        <v>37106</v>
      </c>
      <c r="D608" s="399">
        <v>37134</v>
      </c>
      <c r="E608" t="s">
        <v>395</v>
      </c>
      <c r="F608">
        <v>713908</v>
      </c>
      <c r="G608">
        <v>1</v>
      </c>
      <c r="H608">
        <v>3722525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75</v>
      </c>
      <c r="P608">
        <v>75</v>
      </c>
      <c r="Q608">
        <v>75</v>
      </c>
      <c r="R608">
        <v>75</v>
      </c>
      <c r="S608">
        <v>75</v>
      </c>
      <c r="T608">
        <v>75</v>
      </c>
      <c r="U608">
        <v>75</v>
      </c>
      <c r="V608">
        <v>75</v>
      </c>
      <c r="W608">
        <v>75</v>
      </c>
      <c r="X608">
        <v>75</v>
      </c>
      <c r="Y608">
        <v>75</v>
      </c>
      <c r="Z608">
        <v>75</v>
      </c>
      <c r="AA608">
        <v>75</v>
      </c>
      <c r="AB608">
        <v>75</v>
      </c>
      <c r="AC608">
        <v>75</v>
      </c>
      <c r="AD608">
        <v>75</v>
      </c>
      <c r="AE608">
        <v>0</v>
      </c>
      <c r="AF608">
        <v>0</v>
      </c>
    </row>
    <row r="609" spans="1:32" x14ac:dyDescent="0.2">
      <c r="A609" s="400">
        <v>36937.467361111114</v>
      </c>
      <c r="B609" s="399">
        <v>37124</v>
      </c>
      <c r="C609" s="399">
        <v>37073</v>
      </c>
      <c r="D609" s="399">
        <v>37164</v>
      </c>
      <c r="E609" t="s">
        <v>395</v>
      </c>
      <c r="F609">
        <v>524052</v>
      </c>
      <c r="G609">
        <v>1</v>
      </c>
      <c r="H609">
        <v>2703774</v>
      </c>
      <c r="I609">
        <v>25</v>
      </c>
      <c r="J609">
        <v>25</v>
      </c>
      <c r="K609">
        <v>25</v>
      </c>
      <c r="L609">
        <v>25</v>
      </c>
      <c r="M609">
        <v>25</v>
      </c>
      <c r="N609">
        <v>25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 s="400">
        <v>36739.558333333334</v>
      </c>
      <c r="B610" s="399">
        <v>37124</v>
      </c>
      <c r="C610" s="399">
        <v>37073</v>
      </c>
      <c r="D610" s="399">
        <v>37164</v>
      </c>
      <c r="E610" t="s">
        <v>395</v>
      </c>
      <c r="F610">
        <v>383312</v>
      </c>
      <c r="G610">
        <v>1</v>
      </c>
      <c r="H610">
        <v>2177742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-25</v>
      </c>
      <c r="P610">
        <v>-25</v>
      </c>
      <c r="Q610">
        <v>-25</v>
      </c>
      <c r="R610">
        <v>-25</v>
      </c>
      <c r="S610">
        <v>-25</v>
      </c>
      <c r="T610">
        <v>-25</v>
      </c>
      <c r="U610">
        <v>-25</v>
      </c>
      <c r="V610">
        <v>-25</v>
      </c>
      <c r="W610">
        <v>-25</v>
      </c>
      <c r="X610">
        <v>-25</v>
      </c>
      <c r="Y610">
        <v>-25</v>
      </c>
      <c r="Z610">
        <v>-25</v>
      </c>
      <c r="AA610">
        <v>-25</v>
      </c>
      <c r="AB610">
        <v>-25</v>
      </c>
      <c r="AC610">
        <v>-25</v>
      </c>
      <c r="AD610">
        <v>-25</v>
      </c>
      <c r="AE610">
        <v>0</v>
      </c>
      <c r="AF610">
        <v>0</v>
      </c>
    </row>
    <row r="611" spans="1:32" x14ac:dyDescent="0.2">
      <c r="A611" s="400">
        <v>36739.56527777778</v>
      </c>
      <c r="B611" s="399">
        <v>37124</v>
      </c>
      <c r="C611" s="399">
        <v>37073</v>
      </c>
      <c r="D611" s="399">
        <v>37164</v>
      </c>
      <c r="E611" t="s">
        <v>395</v>
      </c>
      <c r="F611">
        <v>383477</v>
      </c>
      <c r="G611">
        <v>1</v>
      </c>
      <c r="H611">
        <v>2178314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-25</v>
      </c>
      <c r="P611">
        <v>-25</v>
      </c>
      <c r="Q611">
        <v>-25</v>
      </c>
      <c r="R611">
        <v>-25</v>
      </c>
      <c r="S611">
        <v>-25</v>
      </c>
      <c r="T611">
        <v>-25</v>
      </c>
      <c r="U611">
        <v>-25</v>
      </c>
      <c r="V611">
        <v>-25</v>
      </c>
      <c r="W611">
        <v>-25</v>
      </c>
      <c r="X611">
        <v>-25</v>
      </c>
      <c r="Y611">
        <v>-25</v>
      </c>
      <c r="Z611">
        <v>-25</v>
      </c>
      <c r="AA611">
        <v>-25</v>
      </c>
      <c r="AB611">
        <v>-25</v>
      </c>
      <c r="AC611">
        <v>-25</v>
      </c>
      <c r="AD611">
        <v>-25</v>
      </c>
      <c r="AE611">
        <v>0</v>
      </c>
      <c r="AF611">
        <v>0</v>
      </c>
    </row>
    <row r="612" spans="1:32" x14ac:dyDescent="0.2">
      <c r="A612" s="400">
        <v>36790.695833333331</v>
      </c>
      <c r="B612" s="399">
        <v>37124</v>
      </c>
      <c r="C612" s="399">
        <v>37073</v>
      </c>
      <c r="D612" s="399">
        <v>37164</v>
      </c>
      <c r="E612" t="s">
        <v>395</v>
      </c>
      <c r="F612">
        <v>418817</v>
      </c>
      <c r="G612">
        <v>1</v>
      </c>
      <c r="H612">
        <v>2293855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0</v>
      </c>
      <c r="AF612">
        <v>0</v>
      </c>
    </row>
    <row r="613" spans="1:32" x14ac:dyDescent="0.2">
      <c r="A613" s="400">
        <v>36922.662499999999</v>
      </c>
      <c r="B613" s="399">
        <v>37124</v>
      </c>
      <c r="C613" s="399">
        <v>37073</v>
      </c>
      <c r="D613" s="399">
        <v>37164</v>
      </c>
      <c r="E613" t="s">
        <v>395</v>
      </c>
      <c r="F613">
        <v>455180</v>
      </c>
      <c r="G613">
        <v>1</v>
      </c>
      <c r="H613">
        <v>2411566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50</v>
      </c>
      <c r="P613">
        <v>50</v>
      </c>
      <c r="Q613">
        <v>50</v>
      </c>
      <c r="R613">
        <v>50</v>
      </c>
      <c r="S613">
        <v>50</v>
      </c>
      <c r="T613">
        <v>50</v>
      </c>
      <c r="U613">
        <v>50</v>
      </c>
      <c r="V613">
        <v>50</v>
      </c>
      <c r="W613">
        <v>50</v>
      </c>
      <c r="X613">
        <v>50</v>
      </c>
      <c r="Y613">
        <v>50</v>
      </c>
      <c r="Z613">
        <v>50</v>
      </c>
      <c r="AA613">
        <v>50</v>
      </c>
      <c r="AB613">
        <v>50</v>
      </c>
      <c r="AC613">
        <v>50</v>
      </c>
      <c r="AD613">
        <v>50</v>
      </c>
      <c r="AE613">
        <v>0</v>
      </c>
      <c r="AF613">
        <v>0</v>
      </c>
    </row>
    <row r="614" spans="1:32" x14ac:dyDescent="0.2">
      <c r="A614" s="400">
        <v>36845.411805555559</v>
      </c>
      <c r="B614" s="399">
        <v>37124</v>
      </c>
      <c r="C614" s="399">
        <v>37073</v>
      </c>
      <c r="D614" s="399">
        <v>37164</v>
      </c>
      <c r="E614" t="s">
        <v>395</v>
      </c>
      <c r="F614">
        <v>457396</v>
      </c>
      <c r="G614">
        <v>1</v>
      </c>
      <c r="H614">
        <v>2419687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-50</v>
      </c>
      <c r="P614">
        <v>-50</v>
      </c>
      <c r="Q614">
        <v>-50</v>
      </c>
      <c r="R614">
        <v>-50</v>
      </c>
      <c r="S614">
        <v>-50</v>
      </c>
      <c r="T614">
        <v>-50</v>
      </c>
      <c r="U614">
        <v>-50</v>
      </c>
      <c r="V614">
        <v>-50</v>
      </c>
      <c r="W614">
        <v>-50</v>
      </c>
      <c r="X614">
        <v>-50</v>
      </c>
      <c r="Y614">
        <v>-50</v>
      </c>
      <c r="Z614">
        <v>-50</v>
      </c>
      <c r="AA614">
        <v>-50</v>
      </c>
      <c r="AB614">
        <v>-50</v>
      </c>
      <c r="AC614">
        <v>-50</v>
      </c>
      <c r="AD614">
        <v>-50</v>
      </c>
      <c r="AE614">
        <v>0</v>
      </c>
      <c r="AF614">
        <v>0</v>
      </c>
    </row>
    <row r="615" spans="1:32" x14ac:dyDescent="0.2">
      <c r="A615" s="400">
        <v>36922.662499999999</v>
      </c>
      <c r="B615" s="399">
        <v>37124</v>
      </c>
      <c r="C615" s="399">
        <v>37073</v>
      </c>
      <c r="D615" s="399">
        <v>37164</v>
      </c>
      <c r="E615" t="s">
        <v>395</v>
      </c>
      <c r="F615">
        <v>462108</v>
      </c>
      <c r="G615">
        <v>1</v>
      </c>
      <c r="H615">
        <v>2441185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50</v>
      </c>
      <c r="P615">
        <v>50</v>
      </c>
      <c r="Q615">
        <v>50</v>
      </c>
      <c r="R615">
        <v>50</v>
      </c>
      <c r="S615">
        <v>50</v>
      </c>
      <c r="T615">
        <v>50</v>
      </c>
      <c r="U615">
        <v>50</v>
      </c>
      <c r="V615">
        <v>50</v>
      </c>
      <c r="W615">
        <v>50</v>
      </c>
      <c r="X615">
        <v>50</v>
      </c>
      <c r="Y615">
        <v>50</v>
      </c>
      <c r="Z615">
        <v>50</v>
      </c>
      <c r="AA615">
        <v>50</v>
      </c>
      <c r="AB615">
        <v>50</v>
      </c>
      <c r="AC615">
        <v>50</v>
      </c>
      <c r="AD615">
        <v>50</v>
      </c>
      <c r="AE615">
        <v>0</v>
      </c>
      <c r="AF615">
        <v>0</v>
      </c>
    </row>
    <row r="616" spans="1:32" x14ac:dyDescent="0.2">
      <c r="A616" s="400">
        <v>36867.603472222225</v>
      </c>
      <c r="B616" s="399">
        <v>37124</v>
      </c>
      <c r="C616" s="399">
        <v>37073</v>
      </c>
      <c r="D616" s="399">
        <v>37164</v>
      </c>
      <c r="E616" t="s">
        <v>395</v>
      </c>
      <c r="F616">
        <v>475053</v>
      </c>
      <c r="G616">
        <v>1</v>
      </c>
      <c r="H616">
        <v>2481513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25</v>
      </c>
      <c r="P616">
        <v>25</v>
      </c>
      <c r="Q616">
        <v>25</v>
      </c>
      <c r="R616">
        <v>25</v>
      </c>
      <c r="S616">
        <v>25</v>
      </c>
      <c r="T616">
        <v>25</v>
      </c>
      <c r="U616">
        <v>25</v>
      </c>
      <c r="V616">
        <v>25</v>
      </c>
      <c r="W616">
        <v>25</v>
      </c>
      <c r="X616">
        <v>25</v>
      </c>
      <c r="Y616">
        <v>25</v>
      </c>
      <c r="Z616">
        <v>25</v>
      </c>
      <c r="AA616">
        <v>25</v>
      </c>
      <c r="AB616">
        <v>25</v>
      </c>
      <c r="AC616">
        <v>25</v>
      </c>
      <c r="AD616">
        <v>25</v>
      </c>
      <c r="AE616">
        <v>0</v>
      </c>
      <c r="AF616">
        <v>0</v>
      </c>
    </row>
    <row r="617" spans="1:32" x14ac:dyDescent="0.2">
      <c r="A617" s="400">
        <v>36867.606249999997</v>
      </c>
      <c r="B617" s="399">
        <v>37124</v>
      </c>
      <c r="C617" s="399">
        <v>37073</v>
      </c>
      <c r="D617" s="399">
        <v>37164</v>
      </c>
      <c r="E617" t="s">
        <v>395</v>
      </c>
      <c r="F617">
        <v>475162</v>
      </c>
      <c r="G617">
        <v>1</v>
      </c>
      <c r="H617">
        <v>2481727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100</v>
      </c>
      <c r="P617">
        <v>100</v>
      </c>
      <c r="Q617">
        <v>100</v>
      </c>
      <c r="R617">
        <v>100</v>
      </c>
      <c r="S617">
        <v>100</v>
      </c>
      <c r="T617">
        <v>100</v>
      </c>
      <c r="U617">
        <v>100</v>
      </c>
      <c r="V617">
        <v>100</v>
      </c>
      <c r="W617">
        <v>100</v>
      </c>
      <c r="X617">
        <v>100</v>
      </c>
      <c r="Y617">
        <v>100</v>
      </c>
      <c r="Z617">
        <v>100</v>
      </c>
      <c r="AA617">
        <v>100</v>
      </c>
      <c r="AB617">
        <v>100</v>
      </c>
      <c r="AC617">
        <v>100</v>
      </c>
      <c r="AD617">
        <v>100</v>
      </c>
      <c r="AE617">
        <v>0</v>
      </c>
      <c r="AF617">
        <v>0</v>
      </c>
    </row>
    <row r="618" spans="1:32" x14ac:dyDescent="0.2">
      <c r="A618" s="400">
        <v>36931.613194444442</v>
      </c>
      <c r="B618" s="399">
        <v>37124</v>
      </c>
      <c r="C618" s="399">
        <v>37073</v>
      </c>
      <c r="D618" s="399">
        <v>37164</v>
      </c>
      <c r="E618" t="s">
        <v>395</v>
      </c>
      <c r="F618">
        <v>475170</v>
      </c>
      <c r="G618">
        <v>1</v>
      </c>
      <c r="H618">
        <v>2481735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25</v>
      </c>
      <c r="P618">
        <v>25</v>
      </c>
      <c r="Q618">
        <v>25</v>
      </c>
      <c r="R618">
        <v>25</v>
      </c>
      <c r="S618">
        <v>25</v>
      </c>
      <c r="T618">
        <v>25</v>
      </c>
      <c r="U618">
        <v>25</v>
      </c>
      <c r="V618">
        <v>25</v>
      </c>
      <c r="W618">
        <v>25</v>
      </c>
      <c r="X618">
        <v>25</v>
      </c>
      <c r="Y618">
        <v>25</v>
      </c>
      <c r="Z618">
        <v>25</v>
      </c>
      <c r="AA618">
        <v>25</v>
      </c>
      <c r="AB618">
        <v>25</v>
      </c>
      <c r="AC618">
        <v>25</v>
      </c>
      <c r="AD618">
        <v>25</v>
      </c>
      <c r="AE618">
        <v>0</v>
      </c>
      <c r="AF618">
        <v>0</v>
      </c>
    </row>
    <row r="619" spans="1:32" x14ac:dyDescent="0.2">
      <c r="A619" s="400">
        <v>36867.715277777781</v>
      </c>
      <c r="B619" s="399">
        <v>37124</v>
      </c>
      <c r="C619" s="399">
        <v>37073</v>
      </c>
      <c r="D619" s="399">
        <v>37164</v>
      </c>
      <c r="E619" t="s">
        <v>395</v>
      </c>
      <c r="F619">
        <v>475185</v>
      </c>
      <c r="G619">
        <v>1</v>
      </c>
      <c r="H619">
        <v>2481754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25</v>
      </c>
      <c r="P619">
        <v>25</v>
      </c>
      <c r="Q619">
        <v>25</v>
      </c>
      <c r="R619">
        <v>25</v>
      </c>
      <c r="S619">
        <v>25</v>
      </c>
      <c r="T619">
        <v>25</v>
      </c>
      <c r="U619">
        <v>25</v>
      </c>
      <c r="V619">
        <v>25</v>
      </c>
      <c r="W619">
        <v>25</v>
      </c>
      <c r="X619">
        <v>25</v>
      </c>
      <c r="Y619">
        <v>25</v>
      </c>
      <c r="Z619">
        <v>25</v>
      </c>
      <c r="AA619">
        <v>25</v>
      </c>
      <c r="AB619">
        <v>25</v>
      </c>
      <c r="AC619">
        <v>25</v>
      </c>
      <c r="AD619">
        <v>25</v>
      </c>
      <c r="AE619">
        <v>0</v>
      </c>
      <c r="AF619">
        <v>0</v>
      </c>
    </row>
    <row r="620" spans="1:32" x14ac:dyDescent="0.2">
      <c r="A620" s="400">
        <v>36867.714583333334</v>
      </c>
      <c r="B620" s="399">
        <v>37124</v>
      </c>
      <c r="C620" s="399">
        <v>37073</v>
      </c>
      <c r="D620" s="399">
        <v>37164</v>
      </c>
      <c r="E620" t="s">
        <v>395</v>
      </c>
      <c r="F620">
        <v>475196</v>
      </c>
      <c r="G620">
        <v>1</v>
      </c>
      <c r="H620">
        <v>2481771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25</v>
      </c>
      <c r="W620">
        <v>25</v>
      </c>
      <c r="X620">
        <v>25</v>
      </c>
      <c r="Y620">
        <v>25</v>
      </c>
      <c r="Z620">
        <v>25</v>
      </c>
      <c r="AA620">
        <v>25</v>
      </c>
      <c r="AB620">
        <v>25</v>
      </c>
      <c r="AC620">
        <v>25</v>
      </c>
      <c r="AD620">
        <v>25</v>
      </c>
      <c r="AE620">
        <v>0</v>
      </c>
      <c r="AF620">
        <v>0</v>
      </c>
    </row>
    <row r="621" spans="1:32" x14ac:dyDescent="0.2">
      <c r="A621" s="400">
        <v>36817.423611111109</v>
      </c>
      <c r="B621" s="399">
        <v>37124</v>
      </c>
      <c r="C621" s="399">
        <v>36983</v>
      </c>
      <c r="D621" s="399">
        <v>37191</v>
      </c>
      <c r="E621" t="s">
        <v>395</v>
      </c>
      <c r="F621">
        <v>438081</v>
      </c>
      <c r="G621">
        <v>1</v>
      </c>
      <c r="H621">
        <v>2354872</v>
      </c>
      <c r="I621">
        <v>-25</v>
      </c>
      <c r="J621">
        <v>-25</v>
      </c>
      <c r="K621">
        <v>-25</v>
      </c>
      <c r="L621">
        <v>-25</v>
      </c>
      <c r="M621">
        <v>-25</v>
      </c>
      <c r="N621">
        <v>-25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">
      <c r="A622" s="400">
        <v>36817.664583333331</v>
      </c>
      <c r="B622" s="399">
        <v>37124</v>
      </c>
      <c r="C622" s="399">
        <v>36983</v>
      </c>
      <c r="D622" s="399">
        <v>37191</v>
      </c>
      <c r="E622" t="s">
        <v>395</v>
      </c>
      <c r="F622">
        <v>438464</v>
      </c>
      <c r="G622">
        <v>1</v>
      </c>
      <c r="H622">
        <v>2356705</v>
      </c>
      <c r="I622">
        <v>-25</v>
      </c>
      <c r="J622">
        <v>-25</v>
      </c>
      <c r="K622">
        <v>-25</v>
      </c>
      <c r="L622">
        <v>-25</v>
      </c>
      <c r="M622">
        <v>-25</v>
      </c>
      <c r="N622">
        <v>-25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 s="400">
        <v>36861.565972222219</v>
      </c>
      <c r="B623" s="399">
        <v>37124</v>
      </c>
      <c r="C623" s="399">
        <v>36983</v>
      </c>
      <c r="D623" s="399">
        <v>37191</v>
      </c>
      <c r="E623" t="s">
        <v>395</v>
      </c>
      <c r="F623">
        <v>470772</v>
      </c>
      <c r="G623">
        <v>1</v>
      </c>
      <c r="H623">
        <v>2468724</v>
      </c>
      <c r="I623">
        <v>-25</v>
      </c>
      <c r="J623">
        <v>-25</v>
      </c>
      <c r="K623">
        <v>-25</v>
      </c>
      <c r="L623">
        <v>-25</v>
      </c>
      <c r="M623">
        <v>-25</v>
      </c>
      <c r="N623">
        <v>-25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 s="400">
        <v>36942.584722222222</v>
      </c>
      <c r="B624" s="399">
        <v>37124</v>
      </c>
      <c r="C624" s="399">
        <v>37073</v>
      </c>
      <c r="D624" s="399">
        <v>37164</v>
      </c>
      <c r="E624" t="s">
        <v>395</v>
      </c>
      <c r="F624">
        <v>523083</v>
      </c>
      <c r="G624">
        <v>1</v>
      </c>
      <c r="H624">
        <v>2701267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25</v>
      </c>
      <c r="P624">
        <v>25</v>
      </c>
      <c r="Q624">
        <v>25</v>
      </c>
      <c r="R624">
        <v>25</v>
      </c>
      <c r="S624">
        <v>25</v>
      </c>
      <c r="T624">
        <v>25</v>
      </c>
      <c r="U624">
        <v>25</v>
      </c>
      <c r="V624">
        <v>25</v>
      </c>
      <c r="W624">
        <v>25</v>
      </c>
      <c r="X624">
        <v>25</v>
      </c>
      <c r="Y624">
        <v>25</v>
      </c>
      <c r="Z624">
        <v>25</v>
      </c>
      <c r="AA624">
        <v>25</v>
      </c>
      <c r="AB624">
        <v>25</v>
      </c>
      <c r="AC624">
        <v>25</v>
      </c>
      <c r="AD624">
        <v>25</v>
      </c>
      <c r="AE624">
        <v>0</v>
      </c>
      <c r="AF624">
        <v>0</v>
      </c>
    </row>
    <row r="625" spans="1:32" x14ac:dyDescent="0.2">
      <c r="A625" s="400">
        <v>36361.558333333334</v>
      </c>
      <c r="B625" s="399">
        <v>37124</v>
      </c>
      <c r="C625" s="399">
        <v>36983</v>
      </c>
      <c r="D625" s="399">
        <v>37191</v>
      </c>
      <c r="E625" t="s">
        <v>395</v>
      </c>
      <c r="F625">
        <v>226993</v>
      </c>
      <c r="G625">
        <v>1</v>
      </c>
      <c r="H625">
        <v>713357</v>
      </c>
      <c r="I625">
        <v>-25</v>
      </c>
      <c r="J625">
        <v>-25</v>
      </c>
      <c r="K625">
        <v>-25</v>
      </c>
      <c r="L625">
        <v>-25</v>
      </c>
      <c r="M625">
        <v>-25</v>
      </c>
      <c r="N625">
        <v>-25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">
      <c r="A626" s="400">
        <v>36363.645833333336</v>
      </c>
      <c r="B626" s="399">
        <v>37124</v>
      </c>
      <c r="C626" s="399">
        <v>36983</v>
      </c>
      <c r="D626" s="399">
        <v>37191</v>
      </c>
      <c r="E626" t="s">
        <v>395</v>
      </c>
      <c r="F626">
        <v>228067</v>
      </c>
      <c r="G626">
        <v>1</v>
      </c>
      <c r="H626">
        <v>716827</v>
      </c>
      <c r="I626">
        <v>25</v>
      </c>
      <c r="J626">
        <v>25</v>
      </c>
      <c r="K626">
        <v>25</v>
      </c>
      <c r="L626">
        <v>25</v>
      </c>
      <c r="M626">
        <v>25</v>
      </c>
      <c r="N626">
        <v>25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 s="400">
        <v>36459.490277777775</v>
      </c>
      <c r="B627" s="399">
        <v>37124</v>
      </c>
      <c r="C627" s="399">
        <v>36983</v>
      </c>
      <c r="D627" s="399">
        <v>37191</v>
      </c>
      <c r="E627" t="s">
        <v>395</v>
      </c>
      <c r="F627">
        <v>256263</v>
      </c>
      <c r="G627">
        <v>1</v>
      </c>
      <c r="H627">
        <v>919893</v>
      </c>
      <c r="I627">
        <v>25</v>
      </c>
      <c r="J627">
        <v>25</v>
      </c>
      <c r="K627">
        <v>25</v>
      </c>
      <c r="L627">
        <v>25</v>
      </c>
      <c r="M627">
        <v>25</v>
      </c>
      <c r="N627">
        <v>25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 s="400">
        <v>36705.559027777781</v>
      </c>
      <c r="B628" s="399">
        <v>37124</v>
      </c>
      <c r="C628" s="399">
        <v>36983</v>
      </c>
      <c r="D628" s="399">
        <v>37191</v>
      </c>
      <c r="E628" t="s">
        <v>395</v>
      </c>
      <c r="F628">
        <v>360181</v>
      </c>
      <c r="G628">
        <v>1</v>
      </c>
      <c r="H628">
        <v>2108779</v>
      </c>
      <c r="I628">
        <v>-50</v>
      </c>
      <c r="J628">
        <v>-50</v>
      </c>
      <c r="K628">
        <v>-50</v>
      </c>
      <c r="L628">
        <v>-50</v>
      </c>
      <c r="M628">
        <v>-50</v>
      </c>
      <c r="N628">
        <v>-50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">
      <c r="A629" s="400">
        <v>36718.654861111114</v>
      </c>
      <c r="B629" s="399">
        <v>37124</v>
      </c>
      <c r="C629" s="399">
        <v>36983</v>
      </c>
      <c r="D629" s="399">
        <v>37191</v>
      </c>
      <c r="E629" t="s">
        <v>395</v>
      </c>
      <c r="F629">
        <v>371204</v>
      </c>
      <c r="G629">
        <v>1</v>
      </c>
      <c r="H629">
        <v>2139319</v>
      </c>
      <c r="I629">
        <v>25</v>
      </c>
      <c r="J629">
        <v>25</v>
      </c>
      <c r="K629">
        <v>25</v>
      </c>
      <c r="L629">
        <v>25</v>
      </c>
      <c r="M629">
        <v>25</v>
      </c>
      <c r="N629">
        <v>25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">
      <c r="A630" s="400">
        <v>36972.568055555559</v>
      </c>
      <c r="B630" s="399">
        <v>37124</v>
      </c>
      <c r="C630" s="399">
        <v>36983</v>
      </c>
      <c r="D630" s="399">
        <v>37191</v>
      </c>
      <c r="E630" t="s">
        <v>396</v>
      </c>
      <c r="F630">
        <v>477229</v>
      </c>
      <c r="G630">
        <v>1</v>
      </c>
      <c r="H630">
        <v>2489607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25</v>
      </c>
      <c r="P630">
        <v>25</v>
      </c>
      <c r="Q630">
        <v>25</v>
      </c>
      <c r="R630">
        <v>25</v>
      </c>
      <c r="S630">
        <v>25</v>
      </c>
      <c r="T630">
        <v>25</v>
      </c>
      <c r="U630">
        <v>25</v>
      </c>
      <c r="V630">
        <v>25</v>
      </c>
      <c r="W630">
        <v>25</v>
      </c>
      <c r="X630">
        <v>25</v>
      </c>
      <c r="Y630">
        <v>25</v>
      </c>
      <c r="Z630">
        <v>25</v>
      </c>
      <c r="AA630">
        <v>25</v>
      </c>
      <c r="AB630">
        <v>25</v>
      </c>
      <c r="AC630">
        <v>25</v>
      </c>
      <c r="AD630">
        <v>25</v>
      </c>
      <c r="AE630">
        <v>0</v>
      </c>
      <c r="AF630">
        <v>0</v>
      </c>
    </row>
    <row r="631" spans="1:32" x14ac:dyDescent="0.2">
      <c r="A631" s="400">
        <v>36972.567361111112</v>
      </c>
      <c r="B631" s="399">
        <v>37124</v>
      </c>
      <c r="C631" s="399">
        <v>37073</v>
      </c>
      <c r="D631" s="399">
        <v>37164</v>
      </c>
      <c r="E631" t="s">
        <v>396</v>
      </c>
      <c r="F631">
        <v>553497</v>
      </c>
      <c r="G631">
        <v>1</v>
      </c>
      <c r="H631">
        <v>2897465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-25</v>
      </c>
      <c r="P631">
        <v>-25</v>
      </c>
      <c r="Q631">
        <v>-25</v>
      </c>
      <c r="R631">
        <v>-25</v>
      </c>
      <c r="S631">
        <v>-25</v>
      </c>
      <c r="T631">
        <v>-25</v>
      </c>
      <c r="U631">
        <v>-25</v>
      </c>
      <c r="V631">
        <v>-25</v>
      </c>
      <c r="W631">
        <v>-25</v>
      </c>
      <c r="X631">
        <v>-25</v>
      </c>
      <c r="Y631">
        <v>-25</v>
      </c>
      <c r="Z631">
        <v>-25</v>
      </c>
      <c r="AA631">
        <v>-25</v>
      </c>
      <c r="AB631">
        <v>-25</v>
      </c>
      <c r="AC631">
        <v>-25</v>
      </c>
      <c r="AD631">
        <v>-25</v>
      </c>
      <c r="AE631">
        <v>0</v>
      </c>
      <c r="AF631">
        <v>0</v>
      </c>
    </row>
    <row r="632" spans="1:32" x14ac:dyDescent="0.2">
      <c r="A632" s="400">
        <v>36998.42291666667</v>
      </c>
      <c r="B632" s="399">
        <v>37124</v>
      </c>
      <c r="C632" s="399">
        <v>37073</v>
      </c>
      <c r="D632" s="399">
        <v>37164</v>
      </c>
      <c r="E632" t="s">
        <v>396</v>
      </c>
      <c r="F632">
        <v>582909</v>
      </c>
      <c r="G632">
        <v>1</v>
      </c>
      <c r="H632">
        <v>3094488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25</v>
      </c>
      <c r="P632">
        <v>25</v>
      </c>
      <c r="Q632">
        <v>25</v>
      </c>
      <c r="R632">
        <v>25</v>
      </c>
      <c r="S632">
        <v>25</v>
      </c>
      <c r="T632">
        <v>25</v>
      </c>
      <c r="U632">
        <v>25</v>
      </c>
      <c r="V632">
        <v>25</v>
      </c>
      <c r="W632">
        <v>25</v>
      </c>
      <c r="X632">
        <v>25</v>
      </c>
      <c r="Y632">
        <v>25</v>
      </c>
      <c r="Z632">
        <v>25</v>
      </c>
      <c r="AA632">
        <v>25</v>
      </c>
      <c r="AB632">
        <v>25</v>
      </c>
      <c r="AC632">
        <v>25</v>
      </c>
      <c r="AD632">
        <v>25</v>
      </c>
      <c r="AE632">
        <v>0</v>
      </c>
      <c r="AF632">
        <v>0</v>
      </c>
    </row>
    <row r="633" spans="1:32" x14ac:dyDescent="0.2">
      <c r="A633" s="400">
        <v>37000.347222222219</v>
      </c>
      <c r="B633" s="399">
        <v>37124</v>
      </c>
      <c r="C633" s="399">
        <v>37073</v>
      </c>
      <c r="D633" s="399">
        <v>37164</v>
      </c>
      <c r="E633" t="s">
        <v>396</v>
      </c>
      <c r="F633">
        <v>585917</v>
      </c>
      <c r="G633">
        <v>1</v>
      </c>
      <c r="H633">
        <v>3100921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-25</v>
      </c>
      <c r="P633">
        <v>-25</v>
      </c>
      <c r="Q633">
        <v>-25</v>
      </c>
      <c r="R633">
        <v>-25</v>
      </c>
      <c r="S633">
        <v>-25</v>
      </c>
      <c r="T633">
        <v>-25</v>
      </c>
      <c r="U633">
        <v>-25</v>
      </c>
      <c r="V633">
        <v>-25</v>
      </c>
      <c r="W633">
        <v>-25</v>
      </c>
      <c r="X633">
        <v>-25</v>
      </c>
      <c r="Y633">
        <v>-25</v>
      </c>
      <c r="Z633">
        <v>-25</v>
      </c>
      <c r="AA633">
        <v>-25</v>
      </c>
      <c r="AB633">
        <v>-25</v>
      </c>
      <c r="AC633">
        <v>-25</v>
      </c>
      <c r="AD633">
        <v>-25</v>
      </c>
      <c r="AE633">
        <v>0</v>
      </c>
      <c r="AF633">
        <v>0</v>
      </c>
    </row>
    <row r="634" spans="1:32" x14ac:dyDescent="0.2">
      <c r="A634" s="400">
        <v>37004.347222222219</v>
      </c>
      <c r="B634" s="399">
        <v>37124</v>
      </c>
      <c r="C634" s="399">
        <v>37073</v>
      </c>
      <c r="D634" s="399">
        <v>37164</v>
      </c>
      <c r="E634" t="s">
        <v>396</v>
      </c>
      <c r="F634">
        <v>588671</v>
      </c>
      <c r="G634">
        <v>1</v>
      </c>
      <c r="H634">
        <v>3107300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-25</v>
      </c>
      <c r="P634">
        <v>-25</v>
      </c>
      <c r="Q634">
        <v>-25</v>
      </c>
      <c r="R634">
        <v>-25</v>
      </c>
      <c r="S634">
        <v>-25</v>
      </c>
      <c r="T634">
        <v>-25</v>
      </c>
      <c r="U634">
        <v>-25</v>
      </c>
      <c r="V634">
        <v>-25</v>
      </c>
      <c r="W634">
        <v>-25</v>
      </c>
      <c r="X634">
        <v>-25</v>
      </c>
      <c r="Y634">
        <v>-25</v>
      </c>
      <c r="Z634">
        <v>-25</v>
      </c>
      <c r="AA634">
        <v>-25</v>
      </c>
      <c r="AB634">
        <v>-25</v>
      </c>
      <c r="AC634">
        <v>-25</v>
      </c>
      <c r="AD634">
        <v>-25</v>
      </c>
      <c r="AE634">
        <v>0</v>
      </c>
      <c r="AF634">
        <v>0</v>
      </c>
    </row>
    <row r="635" spans="1:32" x14ac:dyDescent="0.2">
      <c r="A635" s="400">
        <v>37047.431944444441</v>
      </c>
      <c r="B635" s="399">
        <v>37124</v>
      </c>
      <c r="C635" s="399">
        <v>37104</v>
      </c>
      <c r="D635" s="399">
        <v>37134</v>
      </c>
      <c r="E635" t="s">
        <v>396</v>
      </c>
      <c r="F635">
        <v>633054</v>
      </c>
      <c r="G635">
        <v>1</v>
      </c>
      <c r="H635">
        <v>3428934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25</v>
      </c>
      <c r="P635">
        <v>25</v>
      </c>
      <c r="Q635">
        <v>25</v>
      </c>
      <c r="R635">
        <v>25</v>
      </c>
      <c r="S635">
        <v>25</v>
      </c>
      <c r="T635">
        <v>25</v>
      </c>
      <c r="U635">
        <v>25</v>
      </c>
      <c r="V635">
        <v>25</v>
      </c>
      <c r="W635">
        <v>25</v>
      </c>
      <c r="X635">
        <v>25</v>
      </c>
      <c r="Y635">
        <v>25</v>
      </c>
      <c r="Z635">
        <v>25</v>
      </c>
      <c r="AA635">
        <v>25</v>
      </c>
      <c r="AB635">
        <v>25</v>
      </c>
      <c r="AC635">
        <v>25</v>
      </c>
      <c r="AD635">
        <v>25</v>
      </c>
      <c r="AE635">
        <v>0</v>
      </c>
      <c r="AF635">
        <v>0</v>
      </c>
    </row>
    <row r="636" spans="1:32" x14ac:dyDescent="0.2">
      <c r="A636" s="400">
        <v>37049.353472222225</v>
      </c>
      <c r="B636" s="399">
        <v>37124</v>
      </c>
      <c r="C636" s="399">
        <v>37104</v>
      </c>
      <c r="D636" s="399">
        <v>37134</v>
      </c>
      <c r="E636" t="s">
        <v>396</v>
      </c>
      <c r="F636">
        <v>636746</v>
      </c>
      <c r="G636">
        <v>1</v>
      </c>
      <c r="H636">
        <v>3436746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-25</v>
      </c>
      <c r="P636">
        <v>-25</v>
      </c>
      <c r="Q636">
        <v>-25</v>
      </c>
      <c r="R636">
        <v>-25</v>
      </c>
      <c r="S636">
        <v>-25</v>
      </c>
      <c r="T636">
        <v>-25</v>
      </c>
      <c r="U636">
        <v>-25</v>
      </c>
      <c r="V636">
        <v>-25</v>
      </c>
      <c r="W636">
        <v>-25</v>
      </c>
      <c r="X636">
        <v>-25</v>
      </c>
      <c r="Y636">
        <v>-25</v>
      </c>
      <c r="Z636">
        <v>-25</v>
      </c>
      <c r="AA636">
        <v>-25</v>
      </c>
      <c r="AB636">
        <v>-25</v>
      </c>
      <c r="AC636">
        <v>-25</v>
      </c>
      <c r="AD636">
        <v>-25</v>
      </c>
      <c r="AE636">
        <v>0</v>
      </c>
      <c r="AF636">
        <v>0</v>
      </c>
    </row>
    <row r="637" spans="1:32" x14ac:dyDescent="0.2">
      <c r="A637" s="400">
        <v>37095.620833333334</v>
      </c>
      <c r="B637" s="399">
        <v>37124</v>
      </c>
      <c r="C637" s="399">
        <v>37104</v>
      </c>
      <c r="D637" s="399">
        <v>37134</v>
      </c>
      <c r="E637" t="s">
        <v>396</v>
      </c>
      <c r="F637">
        <v>692250</v>
      </c>
      <c r="G637">
        <v>1</v>
      </c>
      <c r="H637">
        <v>3606981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-50</v>
      </c>
      <c r="P637">
        <v>-50</v>
      </c>
      <c r="Q637">
        <v>-50</v>
      </c>
      <c r="R637">
        <v>-50</v>
      </c>
      <c r="S637">
        <v>-50</v>
      </c>
      <c r="T637">
        <v>-50</v>
      </c>
      <c r="U637">
        <v>-50</v>
      </c>
      <c r="V637">
        <v>-50</v>
      </c>
      <c r="W637">
        <v>-50</v>
      </c>
      <c r="X637">
        <v>-50</v>
      </c>
      <c r="Y637">
        <v>-50</v>
      </c>
      <c r="Z637">
        <v>-50</v>
      </c>
      <c r="AA637">
        <v>-50</v>
      </c>
      <c r="AB637">
        <v>-50</v>
      </c>
      <c r="AC637">
        <v>-50</v>
      </c>
      <c r="AD637">
        <v>-50</v>
      </c>
      <c r="AE637">
        <v>0</v>
      </c>
      <c r="AF637">
        <v>0</v>
      </c>
    </row>
    <row r="638" spans="1:32" x14ac:dyDescent="0.2">
      <c r="A638" s="400">
        <v>36972.568055555559</v>
      </c>
      <c r="B638" s="399">
        <v>37124</v>
      </c>
      <c r="C638" s="399">
        <v>36983</v>
      </c>
      <c r="D638" s="399">
        <v>37191</v>
      </c>
      <c r="E638" t="s">
        <v>396</v>
      </c>
      <c r="F638">
        <v>475198</v>
      </c>
      <c r="G638">
        <v>1</v>
      </c>
      <c r="H638">
        <v>2481779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-25</v>
      </c>
      <c r="AF638">
        <v>-25</v>
      </c>
    </row>
    <row r="639" spans="1:32" x14ac:dyDescent="0.2">
      <c r="A639" s="400">
        <v>36972.568055555559</v>
      </c>
      <c r="B639" s="399">
        <v>37124</v>
      </c>
      <c r="C639" s="399">
        <v>37073</v>
      </c>
      <c r="D639" s="399">
        <v>37164</v>
      </c>
      <c r="E639" t="s">
        <v>396</v>
      </c>
      <c r="F639">
        <v>377442</v>
      </c>
      <c r="G639">
        <v>1</v>
      </c>
      <c r="H639">
        <v>2159274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-25</v>
      </c>
      <c r="P639">
        <v>-25</v>
      </c>
      <c r="Q639">
        <v>-25</v>
      </c>
      <c r="R639">
        <v>-25</v>
      </c>
      <c r="S639">
        <v>-25</v>
      </c>
      <c r="T639">
        <v>-25</v>
      </c>
      <c r="U639">
        <v>-25</v>
      </c>
      <c r="V639">
        <v>-25</v>
      </c>
      <c r="W639">
        <v>-25</v>
      </c>
      <c r="X639">
        <v>-25</v>
      </c>
      <c r="Y639">
        <v>-25</v>
      </c>
      <c r="Z639">
        <v>-25</v>
      </c>
      <c r="AA639">
        <v>-25</v>
      </c>
      <c r="AB639">
        <v>-25</v>
      </c>
      <c r="AC639">
        <v>-25</v>
      </c>
      <c r="AD639">
        <v>-25</v>
      </c>
      <c r="AE639">
        <v>0</v>
      </c>
      <c r="AF639">
        <v>0</v>
      </c>
    </row>
    <row r="640" spans="1:32" x14ac:dyDescent="0.2">
      <c r="A640" s="400">
        <v>37067.708333333336</v>
      </c>
      <c r="B640" s="399">
        <v>37124</v>
      </c>
      <c r="C640" s="399">
        <v>37073</v>
      </c>
      <c r="D640" s="399">
        <v>37164</v>
      </c>
      <c r="E640" t="s">
        <v>396</v>
      </c>
      <c r="F640">
        <v>384516</v>
      </c>
      <c r="G640">
        <v>2</v>
      </c>
      <c r="H640">
        <v>3512225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50</v>
      </c>
      <c r="P640">
        <v>50</v>
      </c>
      <c r="Q640">
        <v>50</v>
      </c>
      <c r="R640">
        <v>50</v>
      </c>
      <c r="S640">
        <v>50</v>
      </c>
      <c r="T640">
        <v>50</v>
      </c>
      <c r="U640">
        <v>50</v>
      </c>
      <c r="V640">
        <v>50</v>
      </c>
      <c r="W640">
        <v>50</v>
      </c>
      <c r="X640">
        <v>50</v>
      </c>
      <c r="Y640">
        <v>50</v>
      </c>
      <c r="Z640">
        <v>50</v>
      </c>
      <c r="AA640">
        <v>50</v>
      </c>
      <c r="AB640">
        <v>50</v>
      </c>
      <c r="AC640">
        <v>50</v>
      </c>
      <c r="AD640">
        <v>50</v>
      </c>
      <c r="AE640">
        <v>0</v>
      </c>
      <c r="AF640">
        <v>0</v>
      </c>
    </row>
    <row r="641" spans="1:32" x14ac:dyDescent="0.2">
      <c r="A641" s="400">
        <v>36972.568055555559</v>
      </c>
      <c r="B641" s="399">
        <v>37124</v>
      </c>
      <c r="C641" s="399">
        <v>37073</v>
      </c>
      <c r="D641" s="399">
        <v>37164</v>
      </c>
      <c r="E641" t="s">
        <v>396</v>
      </c>
      <c r="F641">
        <v>416166</v>
      </c>
      <c r="G641">
        <v>1</v>
      </c>
      <c r="H641">
        <v>2286781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25</v>
      </c>
      <c r="P641">
        <v>25</v>
      </c>
      <c r="Q641">
        <v>25</v>
      </c>
      <c r="R641">
        <v>25</v>
      </c>
      <c r="S641">
        <v>25</v>
      </c>
      <c r="T641">
        <v>25</v>
      </c>
      <c r="U641">
        <v>25</v>
      </c>
      <c r="V641">
        <v>25</v>
      </c>
      <c r="W641">
        <v>25</v>
      </c>
      <c r="X641">
        <v>25</v>
      </c>
      <c r="Y641">
        <v>25</v>
      </c>
      <c r="Z641">
        <v>25</v>
      </c>
      <c r="AA641">
        <v>25</v>
      </c>
      <c r="AB641">
        <v>25</v>
      </c>
      <c r="AC641">
        <v>25</v>
      </c>
      <c r="AD641">
        <v>25</v>
      </c>
      <c r="AE641">
        <v>0</v>
      </c>
      <c r="AF641">
        <v>0</v>
      </c>
    </row>
    <row r="642" spans="1:32" x14ac:dyDescent="0.2">
      <c r="A642" s="400">
        <v>36978.400694444441</v>
      </c>
      <c r="B642" s="399">
        <v>37124</v>
      </c>
      <c r="C642" s="399">
        <v>37073</v>
      </c>
      <c r="D642" s="399">
        <v>37164</v>
      </c>
      <c r="E642" t="s">
        <v>396</v>
      </c>
      <c r="F642">
        <v>563268</v>
      </c>
      <c r="G642">
        <v>1</v>
      </c>
      <c r="H642">
        <v>2981548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-25</v>
      </c>
      <c r="P642">
        <v>-25</v>
      </c>
      <c r="Q642">
        <v>-25</v>
      </c>
      <c r="R642">
        <v>-25</v>
      </c>
      <c r="S642">
        <v>-25</v>
      </c>
      <c r="T642">
        <v>-25</v>
      </c>
      <c r="U642">
        <v>-25</v>
      </c>
      <c r="V642">
        <v>-25</v>
      </c>
      <c r="W642">
        <v>-25</v>
      </c>
      <c r="X642">
        <v>-25</v>
      </c>
      <c r="Y642">
        <v>-25</v>
      </c>
      <c r="Z642">
        <v>-25</v>
      </c>
      <c r="AA642">
        <v>-25</v>
      </c>
      <c r="AB642">
        <v>-25</v>
      </c>
      <c r="AC642">
        <v>-25</v>
      </c>
      <c r="AD642">
        <v>-25</v>
      </c>
      <c r="AE642">
        <v>0</v>
      </c>
      <c r="AF642">
        <v>0</v>
      </c>
    </row>
    <row r="643" spans="1:32" x14ac:dyDescent="0.2">
      <c r="A643" s="400">
        <v>36980.393750000003</v>
      </c>
      <c r="B643" s="399">
        <v>37124</v>
      </c>
      <c r="C643" s="399">
        <v>37073</v>
      </c>
      <c r="D643" s="399">
        <v>37164</v>
      </c>
      <c r="E643" t="s">
        <v>396</v>
      </c>
      <c r="F643">
        <v>564727</v>
      </c>
      <c r="G643">
        <v>1</v>
      </c>
      <c r="H643">
        <v>3025710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25</v>
      </c>
      <c r="P643">
        <v>25</v>
      </c>
      <c r="Q643">
        <v>25</v>
      </c>
      <c r="R643">
        <v>25</v>
      </c>
      <c r="S643">
        <v>25</v>
      </c>
      <c r="T643">
        <v>25</v>
      </c>
      <c r="U643">
        <v>25</v>
      </c>
      <c r="V643">
        <v>25</v>
      </c>
      <c r="W643">
        <v>25</v>
      </c>
      <c r="X643">
        <v>25</v>
      </c>
      <c r="Y643">
        <v>25</v>
      </c>
      <c r="Z643">
        <v>25</v>
      </c>
      <c r="AA643">
        <v>25</v>
      </c>
      <c r="AB643">
        <v>25</v>
      </c>
      <c r="AC643">
        <v>25</v>
      </c>
      <c r="AD643">
        <v>25</v>
      </c>
      <c r="AE643">
        <v>0</v>
      </c>
      <c r="AF643">
        <v>0</v>
      </c>
    </row>
    <row r="644" spans="1:32" x14ac:dyDescent="0.2">
      <c r="A644" s="400">
        <v>36985.356944444444</v>
      </c>
      <c r="B644" s="399">
        <v>37124</v>
      </c>
      <c r="C644" s="399">
        <v>37073</v>
      </c>
      <c r="D644" s="399">
        <v>37164</v>
      </c>
      <c r="E644" t="s">
        <v>396</v>
      </c>
      <c r="F644">
        <v>569851</v>
      </c>
      <c r="G644">
        <v>1</v>
      </c>
      <c r="H644">
        <v>3054862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  <c r="X644">
        <v>25</v>
      </c>
      <c r="Y644">
        <v>25</v>
      </c>
      <c r="Z644">
        <v>25</v>
      </c>
      <c r="AA644">
        <v>25</v>
      </c>
      <c r="AB644">
        <v>25</v>
      </c>
      <c r="AC644">
        <v>25</v>
      </c>
      <c r="AD644">
        <v>25</v>
      </c>
      <c r="AE644">
        <v>0</v>
      </c>
      <c r="AF644">
        <v>0</v>
      </c>
    </row>
    <row r="645" spans="1:32" x14ac:dyDescent="0.2">
      <c r="A645" s="400">
        <v>37008.356944444444</v>
      </c>
      <c r="B645" s="399">
        <v>37124</v>
      </c>
      <c r="C645" s="399">
        <v>37073</v>
      </c>
      <c r="D645" s="399">
        <v>37164</v>
      </c>
      <c r="E645" t="s">
        <v>396</v>
      </c>
      <c r="F645">
        <v>594775</v>
      </c>
      <c r="G645">
        <v>1</v>
      </c>
      <c r="H645">
        <v>3145343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-25</v>
      </c>
      <c r="P645">
        <v>-25</v>
      </c>
      <c r="Q645">
        <v>-25</v>
      </c>
      <c r="R645">
        <v>-25</v>
      </c>
      <c r="S645">
        <v>-25</v>
      </c>
      <c r="T645">
        <v>-25</v>
      </c>
      <c r="U645">
        <v>-25</v>
      </c>
      <c r="V645">
        <v>-25</v>
      </c>
      <c r="W645">
        <v>-25</v>
      </c>
      <c r="X645">
        <v>-25</v>
      </c>
      <c r="Y645">
        <v>-25</v>
      </c>
      <c r="Z645">
        <v>-25</v>
      </c>
      <c r="AA645">
        <v>-25</v>
      </c>
      <c r="AB645">
        <v>-25</v>
      </c>
      <c r="AC645">
        <v>-25</v>
      </c>
      <c r="AD645">
        <v>-25</v>
      </c>
      <c r="AE645">
        <v>0</v>
      </c>
      <c r="AF645">
        <v>0</v>
      </c>
    </row>
    <row r="646" spans="1:32" x14ac:dyDescent="0.2">
      <c r="A646" s="400">
        <v>37020.572222222225</v>
      </c>
      <c r="B646" s="399">
        <v>37124</v>
      </c>
      <c r="C646" s="399">
        <v>37073</v>
      </c>
      <c r="D646" s="399">
        <v>37164</v>
      </c>
      <c r="E646" t="s">
        <v>396</v>
      </c>
      <c r="F646">
        <v>605530</v>
      </c>
      <c r="G646">
        <v>1</v>
      </c>
      <c r="H646">
        <v>3260195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-25</v>
      </c>
      <c r="P646">
        <v>-25</v>
      </c>
      <c r="Q646">
        <v>-25</v>
      </c>
      <c r="R646">
        <v>-25</v>
      </c>
      <c r="S646">
        <v>-25</v>
      </c>
      <c r="T646">
        <v>-25</v>
      </c>
      <c r="U646">
        <v>-25</v>
      </c>
      <c r="V646">
        <v>-25</v>
      </c>
      <c r="W646">
        <v>-25</v>
      </c>
      <c r="X646">
        <v>-25</v>
      </c>
      <c r="Y646">
        <v>-25</v>
      </c>
      <c r="Z646">
        <v>-25</v>
      </c>
      <c r="AA646">
        <v>-25</v>
      </c>
      <c r="AB646">
        <v>-25</v>
      </c>
      <c r="AC646">
        <v>-25</v>
      </c>
      <c r="AD646">
        <v>-25</v>
      </c>
      <c r="AE646">
        <v>0</v>
      </c>
      <c r="AF646">
        <v>0</v>
      </c>
    </row>
    <row r="647" spans="1:32" x14ac:dyDescent="0.2">
      <c r="A647" s="400">
        <v>36993.694444444445</v>
      </c>
      <c r="B647" s="399">
        <v>37124</v>
      </c>
      <c r="C647" s="399">
        <v>37073</v>
      </c>
      <c r="D647" s="399">
        <v>37164</v>
      </c>
      <c r="E647" t="s">
        <v>396</v>
      </c>
      <c r="F647">
        <v>580169</v>
      </c>
      <c r="G647">
        <v>1</v>
      </c>
      <c r="H647">
        <v>3083779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25</v>
      </c>
      <c r="AF647">
        <v>25</v>
      </c>
    </row>
    <row r="648" spans="1:32" x14ac:dyDescent="0.2">
      <c r="A648" s="400">
        <v>37000.554166666669</v>
      </c>
      <c r="B648" s="399">
        <v>37124</v>
      </c>
      <c r="C648" s="399">
        <v>37073</v>
      </c>
      <c r="D648" s="399">
        <v>37164</v>
      </c>
      <c r="E648" t="s">
        <v>396</v>
      </c>
      <c r="F648">
        <v>585454</v>
      </c>
      <c r="G648">
        <v>1</v>
      </c>
      <c r="H648">
        <v>3100164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-25</v>
      </c>
      <c r="AF648">
        <v>-25</v>
      </c>
    </row>
    <row r="649" spans="1:32" x14ac:dyDescent="0.2">
      <c r="A649" s="400">
        <v>37056.40902777778</v>
      </c>
      <c r="B649" s="399">
        <v>37124</v>
      </c>
      <c r="C649" s="399">
        <v>37104</v>
      </c>
      <c r="D649" s="399">
        <v>37134</v>
      </c>
      <c r="E649" t="s">
        <v>396</v>
      </c>
      <c r="F649">
        <v>647879</v>
      </c>
      <c r="G649">
        <v>1</v>
      </c>
      <c r="H649">
        <v>3464166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-25</v>
      </c>
      <c r="P649">
        <v>-25</v>
      </c>
      <c r="Q649">
        <v>-25</v>
      </c>
      <c r="R649">
        <v>-25</v>
      </c>
      <c r="S649">
        <v>-25</v>
      </c>
      <c r="T649">
        <v>-25</v>
      </c>
      <c r="U649">
        <v>-25</v>
      </c>
      <c r="V649">
        <v>-25</v>
      </c>
      <c r="W649">
        <v>-25</v>
      </c>
      <c r="X649">
        <v>-25</v>
      </c>
      <c r="Y649">
        <v>-25</v>
      </c>
      <c r="Z649">
        <v>-25</v>
      </c>
      <c r="AA649">
        <v>-25</v>
      </c>
      <c r="AB649">
        <v>-25</v>
      </c>
      <c r="AC649">
        <v>-25</v>
      </c>
      <c r="AD649">
        <v>-25</v>
      </c>
      <c r="AE649">
        <v>0</v>
      </c>
      <c r="AF649">
        <v>0</v>
      </c>
    </row>
    <row r="650" spans="1:32" x14ac:dyDescent="0.2">
      <c r="A650" s="400">
        <v>37088.426388888889</v>
      </c>
      <c r="B650" s="399">
        <v>37124</v>
      </c>
      <c r="C650" s="399">
        <v>37104</v>
      </c>
      <c r="D650" s="399">
        <v>37134</v>
      </c>
      <c r="E650" t="s">
        <v>396</v>
      </c>
      <c r="F650">
        <v>687263</v>
      </c>
      <c r="G650">
        <v>1</v>
      </c>
      <c r="H650">
        <v>3593049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25</v>
      </c>
      <c r="P650">
        <v>25</v>
      </c>
      <c r="Q650">
        <v>25</v>
      </c>
      <c r="R650">
        <v>25</v>
      </c>
      <c r="S650">
        <v>25</v>
      </c>
      <c r="T650">
        <v>25</v>
      </c>
      <c r="U650">
        <v>25</v>
      </c>
      <c r="V650">
        <v>25</v>
      </c>
      <c r="W650">
        <v>25</v>
      </c>
      <c r="X650">
        <v>25</v>
      </c>
      <c r="Y650">
        <v>25</v>
      </c>
      <c r="Z650">
        <v>25</v>
      </c>
      <c r="AA650">
        <v>25</v>
      </c>
      <c r="AB650">
        <v>25</v>
      </c>
      <c r="AC650">
        <v>25</v>
      </c>
      <c r="AD650">
        <v>25</v>
      </c>
      <c r="AE650">
        <v>0</v>
      </c>
      <c r="AF650">
        <v>0</v>
      </c>
    </row>
    <row r="651" spans="1:32" x14ac:dyDescent="0.2">
      <c r="A651" s="400">
        <v>37090.451388888891</v>
      </c>
      <c r="B651" s="399">
        <v>37124</v>
      </c>
      <c r="C651" s="399">
        <v>37104</v>
      </c>
      <c r="D651" s="399">
        <v>37134</v>
      </c>
      <c r="E651" t="s">
        <v>396</v>
      </c>
      <c r="F651">
        <v>687274</v>
      </c>
      <c r="G651">
        <v>1</v>
      </c>
      <c r="H651">
        <v>3593098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50</v>
      </c>
      <c r="P651">
        <v>50</v>
      </c>
      <c r="Q651">
        <v>50</v>
      </c>
      <c r="R651">
        <v>50</v>
      </c>
      <c r="S651">
        <v>50</v>
      </c>
      <c r="T651">
        <v>50</v>
      </c>
      <c r="U651">
        <v>50</v>
      </c>
      <c r="V651">
        <v>50</v>
      </c>
      <c r="W651">
        <v>50</v>
      </c>
      <c r="X651">
        <v>50</v>
      </c>
      <c r="Y651">
        <v>50</v>
      </c>
      <c r="Z651">
        <v>50</v>
      </c>
      <c r="AA651">
        <v>50</v>
      </c>
      <c r="AB651">
        <v>50</v>
      </c>
      <c r="AC651">
        <v>50</v>
      </c>
      <c r="AD651">
        <v>50</v>
      </c>
      <c r="AE651">
        <v>0</v>
      </c>
      <c r="AF651">
        <v>0</v>
      </c>
    </row>
    <row r="652" spans="1:32" x14ac:dyDescent="0.2">
      <c r="A652" s="400">
        <v>37089.556944444441</v>
      </c>
      <c r="B652" s="399">
        <v>37124</v>
      </c>
      <c r="C652" s="399">
        <v>37104</v>
      </c>
      <c r="D652" s="399">
        <v>37134</v>
      </c>
      <c r="E652" t="s">
        <v>396</v>
      </c>
      <c r="F652">
        <v>689837</v>
      </c>
      <c r="G652">
        <v>1</v>
      </c>
      <c r="H652">
        <v>3601089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-25</v>
      </c>
      <c r="P652">
        <v>-25</v>
      </c>
      <c r="Q652">
        <v>-25</v>
      </c>
      <c r="R652">
        <v>-25</v>
      </c>
      <c r="S652">
        <v>-25</v>
      </c>
      <c r="T652">
        <v>-25</v>
      </c>
      <c r="U652">
        <v>-25</v>
      </c>
      <c r="V652">
        <v>-25</v>
      </c>
      <c r="W652">
        <v>-25</v>
      </c>
      <c r="X652">
        <v>-25</v>
      </c>
      <c r="Y652">
        <v>-25</v>
      </c>
      <c r="Z652">
        <v>-25</v>
      </c>
      <c r="AA652">
        <v>-25</v>
      </c>
      <c r="AB652">
        <v>-25</v>
      </c>
      <c r="AC652">
        <v>-25</v>
      </c>
      <c r="AD652">
        <v>-25</v>
      </c>
      <c r="AE652">
        <v>0</v>
      </c>
      <c r="AF652">
        <v>0</v>
      </c>
    </row>
    <row r="653" spans="1:32" x14ac:dyDescent="0.2">
      <c r="A653" s="400">
        <v>36993.694444444445</v>
      </c>
      <c r="B653" s="399">
        <v>37124</v>
      </c>
      <c r="C653" s="399">
        <v>37073</v>
      </c>
      <c r="D653" s="399">
        <v>37164</v>
      </c>
      <c r="E653" t="s">
        <v>396</v>
      </c>
      <c r="F653">
        <v>580169</v>
      </c>
      <c r="G653">
        <v>1</v>
      </c>
      <c r="H653">
        <v>3083778</v>
      </c>
      <c r="I653">
        <v>25</v>
      </c>
      <c r="J653">
        <v>25</v>
      </c>
      <c r="K653">
        <v>25</v>
      </c>
      <c r="L653">
        <v>25</v>
      </c>
      <c r="M653">
        <v>25</v>
      </c>
      <c r="N653">
        <v>25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 s="400">
        <v>37000.554166666669</v>
      </c>
      <c r="B654" s="399">
        <v>37124</v>
      </c>
      <c r="C654" s="399">
        <v>37073</v>
      </c>
      <c r="D654" s="399">
        <v>37164</v>
      </c>
      <c r="E654" t="s">
        <v>396</v>
      </c>
      <c r="F654">
        <v>585454</v>
      </c>
      <c r="G654">
        <v>1</v>
      </c>
      <c r="H654">
        <v>3100163</v>
      </c>
      <c r="I654">
        <v>-25</v>
      </c>
      <c r="J654">
        <v>-25</v>
      </c>
      <c r="K654">
        <v>-25</v>
      </c>
      <c r="L654">
        <v>-25</v>
      </c>
      <c r="M654">
        <v>-25</v>
      </c>
      <c r="N654">
        <v>-25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 s="400">
        <v>36972.568055555559</v>
      </c>
      <c r="B655" s="399">
        <v>37124</v>
      </c>
      <c r="C655" s="399">
        <v>37073</v>
      </c>
      <c r="D655" s="399">
        <v>37164</v>
      </c>
      <c r="E655" t="s">
        <v>396</v>
      </c>
      <c r="F655">
        <v>404505</v>
      </c>
      <c r="G655">
        <v>1</v>
      </c>
      <c r="H655">
        <v>2248158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50</v>
      </c>
      <c r="P655">
        <v>50</v>
      </c>
      <c r="Q655">
        <v>50</v>
      </c>
      <c r="R655">
        <v>50</v>
      </c>
      <c r="S655">
        <v>50</v>
      </c>
      <c r="T655">
        <v>50</v>
      </c>
      <c r="U655">
        <v>50</v>
      </c>
      <c r="V655">
        <v>50</v>
      </c>
      <c r="W655">
        <v>50</v>
      </c>
      <c r="X655">
        <v>50</v>
      </c>
      <c r="Y655">
        <v>50</v>
      </c>
      <c r="Z655">
        <v>50</v>
      </c>
      <c r="AA655">
        <v>50</v>
      </c>
      <c r="AB655">
        <v>50</v>
      </c>
      <c r="AC655">
        <v>50</v>
      </c>
      <c r="AD655">
        <v>50</v>
      </c>
      <c r="AE655">
        <v>0</v>
      </c>
      <c r="AF655">
        <v>0</v>
      </c>
    </row>
    <row r="656" spans="1:32" x14ac:dyDescent="0.2">
      <c r="A656" s="400">
        <v>36972.568055555559</v>
      </c>
      <c r="B656" s="399">
        <v>37124</v>
      </c>
      <c r="C656" s="399">
        <v>37073</v>
      </c>
      <c r="D656" s="399">
        <v>37164</v>
      </c>
      <c r="E656" t="s">
        <v>396</v>
      </c>
      <c r="F656">
        <v>450720</v>
      </c>
      <c r="G656">
        <v>1</v>
      </c>
      <c r="H656">
        <v>2399648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-25</v>
      </c>
      <c r="P656">
        <v>-25</v>
      </c>
      <c r="Q656">
        <v>-25</v>
      </c>
      <c r="R656">
        <v>-25</v>
      </c>
      <c r="S656">
        <v>-25</v>
      </c>
      <c r="T656">
        <v>-25</v>
      </c>
      <c r="U656">
        <v>-25</v>
      </c>
      <c r="V656">
        <v>-25</v>
      </c>
      <c r="W656">
        <v>-25</v>
      </c>
      <c r="X656">
        <v>-25</v>
      </c>
      <c r="Y656">
        <v>-25</v>
      </c>
      <c r="Z656">
        <v>-25</v>
      </c>
      <c r="AA656">
        <v>-25</v>
      </c>
      <c r="AB656">
        <v>-25</v>
      </c>
      <c r="AC656">
        <v>-25</v>
      </c>
      <c r="AD656">
        <v>-25</v>
      </c>
      <c r="AE656">
        <v>0</v>
      </c>
      <c r="AF656">
        <v>0</v>
      </c>
    </row>
    <row r="657" spans="1:32" x14ac:dyDescent="0.2">
      <c r="A657" s="400">
        <v>36972.568055555559</v>
      </c>
      <c r="B657" s="399">
        <v>37124</v>
      </c>
      <c r="C657" s="399">
        <v>37073</v>
      </c>
      <c r="D657" s="399">
        <v>37164</v>
      </c>
      <c r="E657" t="s">
        <v>396</v>
      </c>
      <c r="F657">
        <v>468409</v>
      </c>
      <c r="G657">
        <v>1</v>
      </c>
      <c r="H657">
        <v>2461305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-75</v>
      </c>
      <c r="P657">
        <v>-75</v>
      </c>
      <c r="Q657">
        <v>-75</v>
      </c>
      <c r="R657">
        <v>-75</v>
      </c>
      <c r="S657">
        <v>-75</v>
      </c>
      <c r="T657">
        <v>-75</v>
      </c>
      <c r="U657">
        <v>-75</v>
      </c>
      <c r="V657">
        <v>-75</v>
      </c>
      <c r="W657">
        <v>-75</v>
      </c>
      <c r="X657">
        <v>-75</v>
      </c>
      <c r="Y657">
        <v>-75</v>
      </c>
      <c r="Z657">
        <v>-75</v>
      </c>
      <c r="AA657">
        <v>-75</v>
      </c>
      <c r="AB657">
        <v>-75</v>
      </c>
      <c r="AC657">
        <v>-75</v>
      </c>
      <c r="AD657">
        <v>-75</v>
      </c>
      <c r="AE657">
        <v>0</v>
      </c>
      <c r="AF657">
        <v>0</v>
      </c>
    </row>
    <row r="658" spans="1:32" x14ac:dyDescent="0.2">
      <c r="A658" s="400">
        <v>36972.568055555559</v>
      </c>
      <c r="B658" s="399">
        <v>37124</v>
      </c>
      <c r="C658" s="399">
        <v>37073</v>
      </c>
      <c r="D658" s="399">
        <v>37164</v>
      </c>
      <c r="E658" t="s">
        <v>396</v>
      </c>
      <c r="F658">
        <v>489868</v>
      </c>
      <c r="G658">
        <v>1</v>
      </c>
      <c r="H658">
        <v>2548019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25</v>
      </c>
      <c r="P658">
        <v>25</v>
      </c>
      <c r="Q658">
        <v>25</v>
      </c>
      <c r="R658">
        <v>25</v>
      </c>
      <c r="S658">
        <v>25</v>
      </c>
      <c r="T658">
        <v>25</v>
      </c>
      <c r="U658">
        <v>25</v>
      </c>
      <c r="V658">
        <v>25</v>
      </c>
      <c r="W658">
        <v>25</v>
      </c>
      <c r="X658">
        <v>25</v>
      </c>
      <c r="Y658">
        <v>25</v>
      </c>
      <c r="Z658">
        <v>25</v>
      </c>
      <c r="AA658">
        <v>25</v>
      </c>
      <c r="AB658">
        <v>25</v>
      </c>
      <c r="AC658">
        <v>25</v>
      </c>
      <c r="AD658">
        <v>25</v>
      </c>
      <c r="AE658">
        <v>0</v>
      </c>
      <c r="AF658">
        <v>0</v>
      </c>
    </row>
    <row r="659" spans="1:32" x14ac:dyDescent="0.2">
      <c r="A659" s="400">
        <v>36972.567361111112</v>
      </c>
      <c r="B659" s="399">
        <v>37124</v>
      </c>
      <c r="C659" s="399">
        <v>37073</v>
      </c>
      <c r="D659" s="399">
        <v>37164</v>
      </c>
      <c r="E659" t="s">
        <v>396</v>
      </c>
      <c r="F659">
        <v>529244</v>
      </c>
      <c r="G659">
        <v>1</v>
      </c>
      <c r="H659">
        <v>2717885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-25</v>
      </c>
      <c r="P659">
        <v>-25</v>
      </c>
      <c r="Q659">
        <v>-25</v>
      </c>
      <c r="R659">
        <v>-25</v>
      </c>
      <c r="S659">
        <v>-25</v>
      </c>
      <c r="T659">
        <v>-25</v>
      </c>
      <c r="U659">
        <v>-25</v>
      </c>
      <c r="V659">
        <v>-25</v>
      </c>
      <c r="W659">
        <v>-25</v>
      </c>
      <c r="X659">
        <v>-25</v>
      </c>
      <c r="Y659">
        <v>-25</v>
      </c>
      <c r="Z659">
        <v>-25</v>
      </c>
      <c r="AA659">
        <v>-25</v>
      </c>
      <c r="AB659">
        <v>-25</v>
      </c>
      <c r="AC659">
        <v>-25</v>
      </c>
      <c r="AD659">
        <v>-25</v>
      </c>
      <c r="AE659">
        <v>0</v>
      </c>
      <c r="AF659">
        <v>0</v>
      </c>
    </row>
    <row r="660" spans="1:32" x14ac:dyDescent="0.2">
      <c r="A660" s="400">
        <v>36972.568055555559</v>
      </c>
      <c r="B660" s="399">
        <v>37124</v>
      </c>
      <c r="C660" s="399">
        <v>36983</v>
      </c>
      <c r="D660" s="399">
        <v>37191</v>
      </c>
      <c r="E660" t="s">
        <v>396</v>
      </c>
      <c r="F660">
        <v>475198</v>
      </c>
      <c r="G660">
        <v>1</v>
      </c>
      <c r="H660">
        <v>2481778</v>
      </c>
      <c r="I660">
        <v>-25</v>
      </c>
      <c r="J660">
        <v>-25</v>
      </c>
      <c r="K660">
        <v>-25</v>
      </c>
      <c r="L660">
        <v>-25</v>
      </c>
      <c r="M660">
        <v>-25</v>
      </c>
      <c r="N660">
        <v>-25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 s="400">
        <v>36972.568055555559</v>
      </c>
      <c r="B661" s="399">
        <v>37124</v>
      </c>
      <c r="C661" s="399">
        <v>36983</v>
      </c>
      <c r="D661" s="399">
        <v>37191</v>
      </c>
      <c r="E661" t="s">
        <v>396</v>
      </c>
      <c r="F661">
        <v>478783</v>
      </c>
      <c r="G661">
        <v>1</v>
      </c>
      <c r="H661">
        <v>2495082</v>
      </c>
      <c r="I661">
        <v>-25</v>
      </c>
      <c r="J661">
        <v>-25</v>
      </c>
      <c r="K661">
        <v>-25</v>
      </c>
      <c r="L661">
        <v>-25</v>
      </c>
      <c r="M661">
        <v>-25</v>
      </c>
      <c r="N661">
        <v>-25</v>
      </c>
      <c r="O661">
        <v>-25</v>
      </c>
      <c r="P661">
        <v>-25</v>
      </c>
      <c r="Q661">
        <v>-25</v>
      </c>
      <c r="R661">
        <v>-25</v>
      </c>
      <c r="S661">
        <v>-25</v>
      </c>
      <c r="T661">
        <v>-25</v>
      </c>
      <c r="U661">
        <v>-25</v>
      </c>
      <c r="V661">
        <v>-25</v>
      </c>
      <c r="W661">
        <v>-25</v>
      </c>
      <c r="X661">
        <v>-25</v>
      </c>
      <c r="Y661">
        <v>-25</v>
      </c>
      <c r="Z661">
        <v>-25</v>
      </c>
      <c r="AA661">
        <v>-25</v>
      </c>
      <c r="AB661">
        <v>-25</v>
      </c>
      <c r="AC661">
        <v>-25</v>
      </c>
      <c r="AD661">
        <v>-25</v>
      </c>
      <c r="AE661">
        <v>-25</v>
      </c>
      <c r="AF661">
        <v>-25</v>
      </c>
    </row>
    <row r="662" spans="1:32" x14ac:dyDescent="0.2">
      <c r="A662" s="400">
        <v>37069.443749999999</v>
      </c>
      <c r="B662" s="399">
        <v>37124</v>
      </c>
      <c r="C662" s="399">
        <v>37073</v>
      </c>
      <c r="D662" s="399">
        <v>37164</v>
      </c>
      <c r="E662" t="s">
        <v>442</v>
      </c>
      <c r="F662">
        <v>520281</v>
      </c>
      <c r="G662">
        <v>1</v>
      </c>
      <c r="H662">
        <v>2694642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-25</v>
      </c>
      <c r="P662">
        <v>-25</v>
      </c>
      <c r="Q662">
        <v>-25</v>
      </c>
      <c r="R662">
        <v>-25</v>
      </c>
      <c r="S662">
        <v>-25</v>
      </c>
      <c r="T662">
        <v>-25</v>
      </c>
      <c r="U662">
        <v>-25</v>
      </c>
      <c r="V662">
        <v>-25</v>
      </c>
      <c r="W662">
        <v>-25</v>
      </c>
      <c r="X662">
        <v>-25</v>
      </c>
      <c r="Y662">
        <v>-25</v>
      </c>
      <c r="Z662">
        <v>-25</v>
      </c>
      <c r="AA662">
        <v>-25</v>
      </c>
      <c r="AB662">
        <v>-25</v>
      </c>
      <c r="AC662">
        <v>-25</v>
      </c>
      <c r="AD662">
        <v>-25</v>
      </c>
      <c r="AE662">
        <v>0</v>
      </c>
      <c r="AF662">
        <v>0</v>
      </c>
    </row>
    <row r="663" spans="1:32" x14ac:dyDescent="0.2">
      <c r="A663" s="400">
        <v>37067.436805555553</v>
      </c>
      <c r="B663" s="399">
        <v>37124</v>
      </c>
      <c r="C663" s="399">
        <v>37104</v>
      </c>
      <c r="D663" s="399">
        <v>37134</v>
      </c>
      <c r="E663" t="s">
        <v>421</v>
      </c>
      <c r="F663">
        <v>661747</v>
      </c>
      <c r="G663">
        <v>1</v>
      </c>
      <c r="H663">
        <v>3507002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-25</v>
      </c>
      <c r="P663">
        <v>-25</v>
      </c>
      <c r="Q663">
        <v>-25</v>
      </c>
      <c r="R663">
        <v>-25</v>
      </c>
      <c r="S663">
        <v>-25</v>
      </c>
      <c r="T663">
        <v>-25</v>
      </c>
      <c r="U663">
        <v>-25</v>
      </c>
      <c r="V663">
        <v>-25</v>
      </c>
      <c r="W663">
        <v>-25</v>
      </c>
      <c r="X663">
        <v>-25</v>
      </c>
      <c r="Y663">
        <v>-25</v>
      </c>
      <c r="Z663">
        <v>-25</v>
      </c>
      <c r="AA663">
        <v>-25</v>
      </c>
      <c r="AB663">
        <v>-25</v>
      </c>
      <c r="AC663">
        <v>-25</v>
      </c>
      <c r="AD663">
        <v>-25</v>
      </c>
      <c r="AE663">
        <v>0</v>
      </c>
      <c r="AF663">
        <v>0</v>
      </c>
    </row>
    <row r="664" spans="1:32" x14ac:dyDescent="0.2">
      <c r="A664" s="400">
        <v>37083.555555555555</v>
      </c>
      <c r="B664" s="399">
        <v>37124</v>
      </c>
      <c r="C664" s="399">
        <v>37104</v>
      </c>
      <c r="D664" s="399">
        <v>37134</v>
      </c>
      <c r="E664" t="s">
        <v>421</v>
      </c>
      <c r="F664">
        <v>670707</v>
      </c>
      <c r="G664">
        <v>1</v>
      </c>
      <c r="H664">
        <v>3539500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25</v>
      </c>
      <c r="P664">
        <v>25</v>
      </c>
      <c r="Q664">
        <v>25</v>
      </c>
      <c r="R664">
        <v>25</v>
      </c>
      <c r="S664">
        <v>25</v>
      </c>
      <c r="T664">
        <v>25</v>
      </c>
      <c r="U664">
        <v>25</v>
      </c>
      <c r="V664">
        <v>25</v>
      </c>
      <c r="W664">
        <v>25</v>
      </c>
      <c r="X664">
        <v>25</v>
      </c>
      <c r="Y664">
        <v>25</v>
      </c>
      <c r="Z664">
        <v>25</v>
      </c>
      <c r="AA664">
        <v>25</v>
      </c>
      <c r="AB664">
        <v>25</v>
      </c>
      <c r="AC664">
        <v>25</v>
      </c>
      <c r="AD664">
        <v>25</v>
      </c>
      <c r="AE664">
        <v>0</v>
      </c>
      <c r="AF664">
        <v>0</v>
      </c>
    </row>
    <row r="665" spans="1:32" x14ac:dyDescent="0.2">
      <c r="A665" s="400">
        <v>37015.646527777775</v>
      </c>
      <c r="B665" s="399">
        <v>37124</v>
      </c>
      <c r="C665" s="399">
        <v>37073</v>
      </c>
      <c r="D665" s="399">
        <v>37164</v>
      </c>
      <c r="E665" t="s">
        <v>399</v>
      </c>
      <c r="F665">
        <v>601455</v>
      </c>
      <c r="G665">
        <v>1</v>
      </c>
      <c r="H665">
        <v>3244565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-25</v>
      </c>
      <c r="P665">
        <v>-25</v>
      </c>
      <c r="Q665">
        <v>-25</v>
      </c>
      <c r="R665">
        <v>-25</v>
      </c>
      <c r="S665">
        <v>-25</v>
      </c>
      <c r="T665">
        <v>-25</v>
      </c>
      <c r="U665">
        <v>-25</v>
      </c>
      <c r="V665">
        <v>-25</v>
      </c>
      <c r="W665">
        <v>-25</v>
      </c>
      <c r="X665">
        <v>-25</v>
      </c>
      <c r="Y665">
        <v>-25</v>
      </c>
      <c r="Z665">
        <v>-25</v>
      </c>
      <c r="AA665">
        <v>-25</v>
      </c>
      <c r="AB665">
        <v>-25</v>
      </c>
      <c r="AC665">
        <v>-25</v>
      </c>
      <c r="AD665">
        <v>-25</v>
      </c>
      <c r="AE665">
        <v>0</v>
      </c>
      <c r="AF665">
        <v>0</v>
      </c>
    </row>
    <row r="666" spans="1:32" x14ac:dyDescent="0.2">
      <c r="A666" s="400">
        <v>37019.43472222222</v>
      </c>
      <c r="B666" s="399">
        <v>37124</v>
      </c>
      <c r="C666" s="399">
        <v>37073</v>
      </c>
      <c r="D666" s="399">
        <v>37164</v>
      </c>
      <c r="E666" t="s">
        <v>399</v>
      </c>
      <c r="F666">
        <v>604036</v>
      </c>
      <c r="G666">
        <v>1</v>
      </c>
      <c r="H666">
        <v>3256550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-50</v>
      </c>
      <c r="P666">
        <v>-50</v>
      </c>
      <c r="Q666">
        <v>-50</v>
      </c>
      <c r="R666">
        <v>-50</v>
      </c>
      <c r="S666">
        <v>-50</v>
      </c>
      <c r="T666">
        <v>-50</v>
      </c>
      <c r="U666">
        <v>-50</v>
      </c>
      <c r="V666">
        <v>-50</v>
      </c>
      <c r="W666">
        <v>-50</v>
      </c>
      <c r="X666">
        <v>-50</v>
      </c>
      <c r="Y666">
        <v>-50</v>
      </c>
      <c r="Z666">
        <v>-50</v>
      </c>
      <c r="AA666">
        <v>-50</v>
      </c>
      <c r="AB666">
        <v>-50</v>
      </c>
      <c r="AC666">
        <v>-50</v>
      </c>
      <c r="AD666">
        <v>-50</v>
      </c>
      <c r="AE666">
        <v>0</v>
      </c>
      <c r="AF666">
        <v>0</v>
      </c>
    </row>
    <row r="667" spans="1:32" x14ac:dyDescent="0.2">
      <c r="A667" s="400">
        <v>37081.384027777778</v>
      </c>
      <c r="B667" s="399">
        <v>37124</v>
      </c>
      <c r="C667" s="399">
        <v>37104</v>
      </c>
      <c r="D667" s="399">
        <v>37134</v>
      </c>
      <c r="E667" t="s">
        <v>399</v>
      </c>
      <c r="F667">
        <v>676334</v>
      </c>
      <c r="G667">
        <v>1</v>
      </c>
      <c r="H667">
        <v>3554362</v>
      </c>
      <c r="I667">
        <v>-50</v>
      </c>
      <c r="J667">
        <v>-50</v>
      </c>
      <c r="K667">
        <v>-50</v>
      </c>
      <c r="L667">
        <v>-50</v>
      </c>
      <c r="M667">
        <v>-50</v>
      </c>
      <c r="N667">
        <v>-50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">
      <c r="A668" s="400">
        <v>37111.574305555558</v>
      </c>
      <c r="B668" s="399">
        <v>37124</v>
      </c>
      <c r="C668" s="399">
        <v>37104</v>
      </c>
      <c r="D668" s="399">
        <v>37134</v>
      </c>
      <c r="E668" t="s">
        <v>399</v>
      </c>
      <c r="F668">
        <v>709463</v>
      </c>
      <c r="G668">
        <v>1</v>
      </c>
      <c r="H668">
        <v>3706886</v>
      </c>
      <c r="I668">
        <v>50</v>
      </c>
      <c r="J668">
        <v>50</v>
      </c>
      <c r="K668">
        <v>50</v>
      </c>
      <c r="L668">
        <v>50</v>
      </c>
      <c r="M668">
        <v>50</v>
      </c>
      <c r="N668">
        <v>50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 s="400">
        <v>37111.573611111111</v>
      </c>
      <c r="B669" s="399">
        <v>37124</v>
      </c>
      <c r="C669" s="399">
        <v>37104</v>
      </c>
      <c r="D669" s="399">
        <v>37134</v>
      </c>
      <c r="E669" t="s">
        <v>399</v>
      </c>
      <c r="F669">
        <v>709656</v>
      </c>
      <c r="G669">
        <v>1</v>
      </c>
      <c r="H669">
        <v>3707249</v>
      </c>
      <c r="I669">
        <v>25</v>
      </c>
      <c r="J669">
        <v>25</v>
      </c>
      <c r="K669">
        <v>25</v>
      </c>
      <c r="L669">
        <v>25</v>
      </c>
      <c r="M669">
        <v>25</v>
      </c>
      <c r="N669">
        <v>25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 s="400">
        <v>37105.468055555553</v>
      </c>
      <c r="B670" s="399">
        <v>37124</v>
      </c>
      <c r="C670" s="399">
        <v>37104</v>
      </c>
      <c r="D670" s="399">
        <v>37134</v>
      </c>
      <c r="E670" t="s">
        <v>399</v>
      </c>
      <c r="F670">
        <v>699825</v>
      </c>
      <c r="G670">
        <v>1</v>
      </c>
      <c r="H670">
        <v>3628866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25</v>
      </c>
      <c r="AF670">
        <v>25</v>
      </c>
    </row>
    <row r="671" spans="1:32" x14ac:dyDescent="0.2">
      <c r="A671" s="400">
        <v>37104.741666666669</v>
      </c>
      <c r="B671" s="399">
        <v>37124</v>
      </c>
      <c r="C671" s="399">
        <v>37105</v>
      </c>
      <c r="D671" s="399">
        <v>37134</v>
      </c>
      <c r="E671" t="s">
        <v>399</v>
      </c>
      <c r="F671">
        <v>711868</v>
      </c>
      <c r="G671">
        <v>1</v>
      </c>
      <c r="H671">
        <v>3718198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-25</v>
      </c>
      <c r="P671">
        <v>-25</v>
      </c>
      <c r="Q671">
        <v>-25</v>
      </c>
      <c r="R671">
        <v>-25</v>
      </c>
      <c r="S671">
        <v>-25</v>
      </c>
      <c r="T671">
        <v>-25</v>
      </c>
      <c r="U671">
        <v>-25</v>
      </c>
      <c r="V671">
        <v>-25</v>
      </c>
      <c r="W671">
        <v>-25</v>
      </c>
      <c r="X671">
        <v>-25</v>
      </c>
      <c r="Y671">
        <v>-25</v>
      </c>
      <c r="Z671">
        <v>-25</v>
      </c>
      <c r="AA671">
        <v>-25</v>
      </c>
      <c r="AB671">
        <v>-25</v>
      </c>
      <c r="AC671">
        <v>-25</v>
      </c>
      <c r="AD671">
        <v>-25</v>
      </c>
      <c r="AE671">
        <v>0</v>
      </c>
      <c r="AF671">
        <v>0</v>
      </c>
    </row>
    <row r="672" spans="1:32" x14ac:dyDescent="0.2">
      <c r="A672" s="400">
        <v>37104.386805555558</v>
      </c>
      <c r="B672" s="399">
        <v>37124</v>
      </c>
      <c r="C672" s="399">
        <v>37106</v>
      </c>
      <c r="D672" s="399">
        <v>37134</v>
      </c>
      <c r="E672" t="s">
        <v>399</v>
      </c>
      <c r="F672">
        <v>712914</v>
      </c>
      <c r="G672">
        <v>1</v>
      </c>
      <c r="H672">
        <v>3720093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-25</v>
      </c>
      <c r="P672">
        <v>-25</v>
      </c>
      <c r="Q672">
        <v>-25</v>
      </c>
      <c r="R672">
        <v>-25</v>
      </c>
      <c r="S672">
        <v>-25</v>
      </c>
      <c r="T672">
        <v>-25</v>
      </c>
      <c r="U672">
        <v>-25</v>
      </c>
      <c r="V672">
        <v>-25</v>
      </c>
      <c r="W672">
        <v>-25</v>
      </c>
      <c r="X672">
        <v>-25</v>
      </c>
      <c r="Y672">
        <v>-25</v>
      </c>
      <c r="Z672">
        <v>-25</v>
      </c>
      <c r="AA672">
        <v>-25</v>
      </c>
      <c r="AB672">
        <v>-25</v>
      </c>
      <c r="AC672">
        <v>-25</v>
      </c>
      <c r="AD672">
        <v>-25</v>
      </c>
      <c r="AE672">
        <v>0</v>
      </c>
      <c r="AF672">
        <v>0</v>
      </c>
    </row>
    <row r="673" spans="1:32" x14ac:dyDescent="0.2">
      <c r="A673" s="400">
        <v>36913.430555555555</v>
      </c>
      <c r="B673" s="399">
        <v>37124</v>
      </c>
      <c r="C673" s="399">
        <v>37073</v>
      </c>
      <c r="D673" s="399">
        <v>37164</v>
      </c>
      <c r="E673" t="s">
        <v>399</v>
      </c>
      <c r="F673">
        <v>501386</v>
      </c>
      <c r="G673">
        <v>1</v>
      </c>
      <c r="H673">
        <v>2582524</v>
      </c>
      <c r="I673">
        <v>-25</v>
      </c>
      <c r="J673">
        <v>-25</v>
      </c>
      <c r="K673">
        <v>-25</v>
      </c>
      <c r="L673">
        <v>-25</v>
      </c>
      <c r="M673">
        <v>-25</v>
      </c>
      <c r="N673">
        <v>-25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 s="400">
        <v>37106.392361111109</v>
      </c>
      <c r="B674" s="399">
        <v>37124</v>
      </c>
      <c r="C674" s="399">
        <v>37109</v>
      </c>
      <c r="D674" s="399">
        <v>37134</v>
      </c>
      <c r="E674" t="s">
        <v>399</v>
      </c>
      <c r="F674">
        <v>715710</v>
      </c>
      <c r="G674">
        <v>1</v>
      </c>
      <c r="H674">
        <v>3728448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25</v>
      </c>
      <c r="P674">
        <v>25</v>
      </c>
      <c r="Q674">
        <v>25</v>
      </c>
      <c r="R674">
        <v>25</v>
      </c>
      <c r="S674">
        <v>25</v>
      </c>
      <c r="T674">
        <v>25</v>
      </c>
      <c r="U674">
        <v>25</v>
      </c>
      <c r="V674">
        <v>25</v>
      </c>
      <c r="W674">
        <v>25</v>
      </c>
      <c r="X674">
        <v>25</v>
      </c>
      <c r="Y674">
        <v>25</v>
      </c>
      <c r="Z674">
        <v>25</v>
      </c>
      <c r="AA674">
        <v>25</v>
      </c>
      <c r="AB674">
        <v>25</v>
      </c>
      <c r="AC674">
        <v>25</v>
      </c>
      <c r="AD674">
        <v>25</v>
      </c>
      <c r="AE674">
        <v>0</v>
      </c>
      <c r="AF674">
        <v>0</v>
      </c>
    </row>
    <row r="675" spans="1:32" x14ac:dyDescent="0.2">
      <c r="A675" s="400">
        <v>36873.443749999999</v>
      </c>
      <c r="B675" s="399">
        <v>37124</v>
      </c>
      <c r="C675" s="399">
        <v>37073</v>
      </c>
      <c r="D675" s="399">
        <v>37164</v>
      </c>
      <c r="E675" t="s">
        <v>399</v>
      </c>
      <c r="F675">
        <v>478912</v>
      </c>
      <c r="G675">
        <v>1</v>
      </c>
      <c r="H675">
        <v>2495716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-25</v>
      </c>
      <c r="P675">
        <v>-25</v>
      </c>
      <c r="Q675">
        <v>-25</v>
      </c>
      <c r="R675">
        <v>-25</v>
      </c>
      <c r="S675">
        <v>-25</v>
      </c>
      <c r="T675">
        <v>-25</v>
      </c>
      <c r="U675">
        <v>-25</v>
      </c>
      <c r="V675">
        <v>-25</v>
      </c>
      <c r="W675">
        <v>-25</v>
      </c>
      <c r="X675">
        <v>-25</v>
      </c>
      <c r="Y675">
        <v>-25</v>
      </c>
      <c r="Z675">
        <v>-25</v>
      </c>
      <c r="AA675">
        <v>-25</v>
      </c>
      <c r="AB675">
        <v>-25</v>
      </c>
      <c r="AC675">
        <v>-25</v>
      </c>
      <c r="AD675">
        <v>-25</v>
      </c>
      <c r="AE675">
        <v>0</v>
      </c>
      <c r="AF675">
        <v>0</v>
      </c>
    </row>
    <row r="676" spans="1:32" x14ac:dyDescent="0.2">
      <c r="A676" s="400">
        <v>36909.454861111109</v>
      </c>
      <c r="B676" s="399">
        <v>37124</v>
      </c>
      <c r="C676" s="399">
        <v>37073</v>
      </c>
      <c r="D676" s="399">
        <v>37164</v>
      </c>
      <c r="E676" t="s">
        <v>399</v>
      </c>
      <c r="F676">
        <v>499107</v>
      </c>
      <c r="G676">
        <v>1</v>
      </c>
      <c r="H676">
        <v>2575571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-25</v>
      </c>
      <c r="P676">
        <v>-25</v>
      </c>
      <c r="Q676">
        <v>-25</v>
      </c>
      <c r="R676">
        <v>-25</v>
      </c>
      <c r="S676">
        <v>-25</v>
      </c>
      <c r="T676">
        <v>-25</v>
      </c>
      <c r="U676">
        <v>-25</v>
      </c>
      <c r="V676">
        <v>-25</v>
      </c>
      <c r="W676">
        <v>-25</v>
      </c>
      <c r="X676">
        <v>-25</v>
      </c>
      <c r="Y676">
        <v>-25</v>
      </c>
      <c r="Z676">
        <v>-25</v>
      </c>
      <c r="AA676">
        <v>-25</v>
      </c>
      <c r="AB676">
        <v>-25</v>
      </c>
      <c r="AC676">
        <v>-25</v>
      </c>
      <c r="AD676">
        <v>-25</v>
      </c>
      <c r="AE676">
        <v>0</v>
      </c>
      <c r="AF676">
        <v>0</v>
      </c>
    </row>
    <row r="677" spans="1:32" x14ac:dyDescent="0.2">
      <c r="A677" s="400">
        <v>36949.416666666664</v>
      </c>
      <c r="B677" s="399">
        <v>37124</v>
      </c>
      <c r="C677" s="399">
        <v>37073</v>
      </c>
      <c r="D677" s="399">
        <v>37164</v>
      </c>
      <c r="E677" t="s">
        <v>399</v>
      </c>
      <c r="F677">
        <v>531887</v>
      </c>
      <c r="G677">
        <v>1</v>
      </c>
      <c r="H677">
        <v>2728923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-25</v>
      </c>
      <c r="P677">
        <v>-25</v>
      </c>
      <c r="Q677">
        <v>-25</v>
      </c>
      <c r="R677">
        <v>-25</v>
      </c>
      <c r="S677">
        <v>-25</v>
      </c>
      <c r="T677">
        <v>-25</v>
      </c>
      <c r="U677">
        <v>-25</v>
      </c>
      <c r="V677">
        <v>-25</v>
      </c>
      <c r="W677">
        <v>-25</v>
      </c>
      <c r="X677">
        <v>-25</v>
      </c>
      <c r="Y677">
        <v>-25</v>
      </c>
      <c r="Z677">
        <v>-25</v>
      </c>
      <c r="AA677">
        <v>-25</v>
      </c>
      <c r="AB677">
        <v>-25</v>
      </c>
      <c r="AC677">
        <v>-25</v>
      </c>
      <c r="AD677">
        <v>-25</v>
      </c>
      <c r="AE677">
        <v>0</v>
      </c>
      <c r="AF677">
        <v>0</v>
      </c>
    </row>
    <row r="678" spans="1:32" x14ac:dyDescent="0.2">
      <c r="A678" s="400">
        <v>37057.34652777778</v>
      </c>
      <c r="B678" s="399">
        <v>37124</v>
      </c>
      <c r="C678" s="399">
        <v>37104</v>
      </c>
      <c r="D678" s="399">
        <v>37134</v>
      </c>
      <c r="E678" t="s">
        <v>399</v>
      </c>
      <c r="F678">
        <v>649484</v>
      </c>
      <c r="G678">
        <v>1</v>
      </c>
      <c r="H678">
        <v>3467379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-25</v>
      </c>
      <c r="P678">
        <v>-25</v>
      </c>
      <c r="Q678">
        <v>-25</v>
      </c>
      <c r="R678">
        <v>-25</v>
      </c>
      <c r="S678">
        <v>-25</v>
      </c>
      <c r="T678">
        <v>-25</v>
      </c>
      <c r="U678">
        <v>-25</v>
      </c>
      <c r="V678">
        <v>-25</v>
      </c>
      <c r="W678">
        <v>-25</v>
      </c>
      <c r="X678">
        <v>-25</v>
      </c>
      <c r="Y678">
        <v>-25</v>
      </c>
      <c r="Z678">
        <v>-25</v>
      </c>
      <c r="AA678">
        <v>-25</v>
      </c>
      <c r="AB678">
        <v>-25</v>
      </c>
      <c r="AC678">
        <v>-25</v>
      </c>
      <c r="AD678">
        <v>-25</v>
      </c>
      <c r="AE678">
        <v>0</v>
      </c>
      <c r="AF678">
        <v>0</v>
      </c>
    </row>
    <row r="679" spans="1:32" x14ac:dyDescent="0.2">
      <c r="A679" s="400">
        <v>37000.435416666667</v>
      </c>
      <c r="B679" s="399">
        <v>37124</v>
      </c>
      <c r="C679" s="399">
        <v>37073</v>
      </c>
      <c r="D679" s="399">
        <v>37164</v>
      </c>
      <c r="E679" t="s">
        <v>399</v>
      </c>
      <c r="F679">
        <v>585265</v>
      </c>
      <c r="G679">
        <v>1</v>
      </c>
      <c r="H679">
        <v>3099853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-50</v>
      </c>
      <c r="P679">
        <v>-50</v>
      </c>
      <c r="Q679">
        <v>-50</v>
      </c>
      <c r="R679">
        <v>-50</v>
      </c>
      <c r="S679">
        <v>-50</v>
      </c>
      <c r="T679">
        <v>-50</v>
      </c>
      <c r="U679">
        <v>-50</v>
      </c>
      <c r="V679">
        <v>-50</v>
      </c>
      <c r="W679">
        <v>-50</v>
      </c>
      <c r="X679">
        <v>-50</v>
      </c>
      <c r="Y679">
        <v>-50</v>
      </c>
      <c r="Z679">
        <v>-50</v>
      </c>
      <c r="AA679">
        <v>-50</v>
      </c>
      <c r="AB679">
        <v>-50</v>
      </c>
      <c r="AC679">
        <v>-50</v>
      </c>
      <c r="AD679">
        <v>-50</v>
      </c>
      <c r="AE679">
        <v>0</v>
      </c>
      <c r="AF679">
        <v>0</v>
      </c>
    </row>
    <row r="680" spans="1:32" x14ac:dyDescent="0.2">
      <c r="A680" s="400">
        <v>37006.722222222219</v>
      </c>
      <c r="B680" s="399">
        <v>37124</v>
      </c>
      <c r="C680" s="399">
        <v>37073</v>
      </c>
      <c r="D680" s="399">
        <v>37164</v>
      </c>
      <c r="E680" t="s">
        <v>399</v>
      </c>
      <c r="F680">
        <v>590857</v>
      </c>
      <c r="G680">
        <v>1</v>
      </c>
      <c r="H680">
        <v>3116242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-25</v>
      </c>
      <c r="P680">
        <v>-25</v>
      </c>
      <c r="Q680">
        <v>-25</v>
      </c>
      <c r="R680">
        <v>-25</v>
      </c>
      <c r="S680">
        <v>-25</v>
      </c>
      <c r="T680">
        <v>-25</v>
      </c>
      <c r="U680">
        <v>-25</v>
      </c>
      <c r="V680">
        <v>-25</v>
      </c>
      <c r="W680">
        <v>-25</v>
      </c>
      <c r="X680">
        <v>-25</v>
      </c>
      <c r="Y680">
        <v>-25</v>
      </c>
      <c r="Z680">
        <v>-25</v>
      </c>
      <c r="AA680">
        <v>-25</v>
      </c>
      <c r="AB680">
        <v>-25</v>
      </c>
      <c r="AC680">
        <v>-25</v>
      </c>
      <c r="AD680">
        <v>-25</v>
      </c>
      <c r="AE680">
        <v>0</v>
      </c>
      <c r="AF680">
        <v>0</v>
      </c>
    </row>
    <row r="681" spans="1:32" x14ac:dyDescent="0.2">
      <c r="A681" s="400">
        <v>36913.430555555555</v>
      </c>
      <c r="B681" s="399">
        <v>37124</v>
      </c>
      <c r="C681" s="399">
        <v>37073</v>
      </c>
      <c r="D681" s="399">
        <v>37164</v>
      </c>
      <c r="E681" t="s">
        <v>399</v>
      </c>
      <c r="F681">
        <v>501386</v>
      </c>
      <c r="G681">
        <v>1</v>
      </c>
      <c r="H681">
        <v>2582525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-25</v>
      </c>
      <c r="AF681">
        <v>-25</v>
      </c>
    </row>
    <row r="682" spans="1:32" x14ac:dyDescent="0.2">
      <c r="A682" s="400">
        <v>36930.611805555556</v>
      </c>
      <c r="B682" s="399">
        <v>37124</v>
      </c>
      <c r="C682" s="399">
        <v>37073</v>
      </c>
      <c r="D682" s="399">
        <v>37164</v>
      </c>
      <c r="E682" t="s">
        <v>399</v>
      </c>
      <c r="F682">
        <v>515772</v>
      </c>
      <c r="G682">
        <v>1</v>
      </c>
      <c r="H682">
        <v>2634431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-25</v>
      </c>
      <c r="AF682">
        <v>-25</v>
      </c>
    </row>
    <row r="683" spans="1:32" x14ac:dyDescent="0.2">
      <c r="A683" s="400">
        <v>37105.468055555553</v>
      </c>
      <c r="B683" s="399">
        <v>37124</v>
      </c>
      <c r="C683" s="399">
        <v>37104</v>
      </c>
      <c r="D683" s="399">
        <v>37134</v>
      </c>
      <c r="E683" t="s">
        <v>399</v>
      </c>
      <c r="F683">
        <v>699825</v>
      </c>
      <c r="G683">
        <v>1</v>
      </c>
      <c r="H683">
        <v>3628865</v>
      </c>
      <c r="I683">
        <v>25</v>
      </c>
      <c r="J683">
        <v>25</v>
      </c>
      <c r="K683">
        <v>25</v>
      </c>
      <c r="L683">
        <v>25</v>
      </c>
      <c r="M683">
        <v>25</v>
      </c>
      <c r="N683">
        <v>25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 s="400">
        <v>37028.549305555556</v>
      </c>
      <c r="B684" s="399">
        <v>37124</v>
      </c>
      <c r="C684" s="399">
        <v>37104</v>
      </c>
      <c r="D684" s="399">
        <v>37134</v>
      </c>
      <c r="E684" t="s">
        <v>399</v>
      </c>
      <c r="F684">
        <v>613092</v>
      </c>
      <c r="G684">
        <v>1</v>
      </c>
      <c r="H684">
        <v>3313472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-25</v>
      </c>
      <c r="P684">
        <v>-25</v>
      </c>
      <c r="Q684">
        <v>-25</v>
      </c>
      <c r="R684">
        <v>-25</v>
      </c>
      <c r="S684">
        <v>-25</v>
      </c>
      <c r="T684">
        <v>-25</v>
      </c>
      <c r="U684">
        <v>-25</v>
      </c>
      <c r="V684">
        <v>-25</v>
      </c>
      <c r="W684">
        <v>-25</v>
      </c>
      <c r="X684">
        <v>-25</v>
      </c>
      <c r="Y684">
        <v>-25</v>
      </c>
      <c r="Z684">
        <v>-25</v>
      </c>
      <c r="AA684">
        <v>-25</v>
      </c>
      <c r="AB684">
        <v>-25</v>
      </c>
      <c r="AC684">
        <v>-25</v>
      </c>
      <c r="AD684">
        <v>-25</v>
      </c>
      <c r="AE684">
        <v>0</v>
      </c>
      <c r="AF684">
        <v>0</v>
      </c>
    </row>
    <row r="685" spans="1:32" x14ac:dyDescent="0.2">
      <c r="A685" s="400">
        <v>37048.361805555556</v>
      </c>
      <c r="B685" s="399">
        <v>37124</v>
      </c>
      <c r="C685" s="399">
        <v>37104</v>
      </c>
      <c r="D685" s="399">
        <v>37134</v>
      </c>
      <c r="E685" t="s">
        <v>399</v>
      </c>
      <c r="F685">
        <v>634572</v>
      </c>
      <c r="G685">
        <v>1</v>
      </c>
      <c r="H685">
        <v>3432577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-25</v>
      </c>
      <c r="P685">
        <v>-25</v>
      </c>
      <c r="Q685">
        <v>-25</v>
      </c>
      <c r="R685">
        <v>-25</v>
      </c>
      <c r="S685">
        <v>-25</v>
      </c>
      <c r="T685">
        <v>-25</v>
      </c>
      <c r="U685">
        <v>-25</v>
      </c>
      <c r="V685">
        <v>-25</v>
      </c>
      <c r="W685">
        <v>-25</v>
      </c>
      <c r="X685">
        <v>-25</v>
      </c>
      <c r="Y685">
        <v>-25</v>
      </c>
      <c r="Z685">
        <v>-25</v>
      </c>
      <c r="AA685">
        <v>-25</v>
      </c>
      <c r="AB685">
        <v>-25</v>
      </c>
      <c r="AC685">
        <v>-25</v>
      </c>
      <c r="AD685">
        <v>-25</v>
      </c>
      <c r="AE685">
        <v>0</v>
      </c>
      <c r="AF685">
        <v>0</v>
      </c>
    </row>
    <row r="686" spans="1:32" x14ac:dyDescent="0.2">
      <c r="A686" s="400">
        <v>37081.384027777778</v>
      </c>
      <c r="B686" s="399">
        <v>37124</v>
      </c>
      <c r="C686" s="399">
        <v>37104</v>
      </c>
      <c r="D686" s="399">
        <v>37134</v>
      </c>
      <c r="E686" t="s">
        <v>399</v>
      </c>
      <c r="F686">
        <v>676334</v>
      </c>
      <c r="G686">
        <v>1</v>
      </c>
      <c r="H686">
        <v>3554363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-50</v>
      </c>
      <c r="AF686">
        <v>-50</v>
      </c>
    </row>
    <row r="687" spans="1:32" x14ac:dyDescent="0.2">
      <c r="A687" s="400">
        <v>37111.574305555558</v>
      </c>
      <c r="B687" s="399">
        <v>37124</v>
      </c>
      <c r="C687" s="399">
        <v>37104</v>
      </c>
      <c r="D687" s="399">
        <v>37134</v>
      </c>
      <c r="E687" t="s">
        <v>399</v>
      </c>
      <c r="F687">
        <v>709463</v>
      </c>
      <c r="G687">
        <v>1</v>
      </c>
      <c r="H687">
        <v>3706887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50</v>
      </c>
      <c r="AF687">
        <v>50</v>
      </c>
    </row>
    <row r="688" spans="1:32" x14ac:dyDescent="0.2">
      <c r="A688" s="400">
        <v>37111.573611111111</v>
      </c>
      <c r="B688" s="399">
        <v>37124</v>
      </c>
      <c r="C688" s="399">
        <v>37104</v>
      </c>
      <c r="D688" s="399">
        <v>37134</v>
      </c>
      <c r="E688" t="s">
        <v>399</v>
      </c>
      <c r="F688">
        <v>709656</v>
      </c>
      <c r="G688">
        <v>1</v>
      </c>
      <c r="H688">
        <v>3707250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25</v>
      </c>
      <c r="AF688">
        <v>25</v>
      </c>
    </row>
    <row r="689" spans="1:32" x14ac:dyDescent="0.2">
      <c r="A689" s="400">
        <v>36930.611805555556</v>
      </c>
      <c r="B689" s="399">
        <v>37124</v>
      </c>
      <c r="C689" s="399">
        <v>37073</v>
      </c>
      <c r="D689" s="399">
        <v>37164</v>
      </c>
      <c r="E689" t="s">
        <v>399</v>
      </c>
      <c r="F689">
        <v>515772</v>
      </c>
      <c r="G689">
        <v>1</v>
      </c>
      <c r="H689">
        <v>2634430</v>
      </c>
      <c r="I689">
        <v>-25</v>
      </c>
      <c r="J689">
        <v>-25</v>
      </c>
      <c r="K689">
        <v>-25</v>
      </c>
      <c r="L689">
        <v>-25</v>
      </c>
      <c r="M689">
        <v>-25</v>
      </c>
      <c r="N689">
        <v>-25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">
      <c r="A690" s="400">
        <v>36732.606249999997</v>
      </c>
      <c r="B690" s="399">
        <v>37124</v>
      </c>
      <c r="C690" s="399">
        <v>37073</v>
      </c>
      <c r="D690" s="399">
        <v>37164</v>
      </c>
      <c r="E690" t="s">
        <v>399</v>
      </c>
      <c r="F690">
        <v>369718</v>
      </c>
      <c r="G690">
        <v>1</v>
      </c>
      <c r="H690">
        <v>2134306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25</v>
      </c>
      <c r="P690">
        <v>25</v>
      </c>
      <c r="Q690">
        <v>25</v>
      </c>
      <c r="R690">
        <v>25</v>
      </c>
      <c r="S690">
        <v>25</v>
      </c>
      <c r="T690">
        <v>25</v>
      </c>
      <c r="U690">
        <v>25</v>
      </c>
      <c r="V690">
        <v>25</v>
      </c>
      <c r="W690">
        <v>25</v>
      </c>
      <c r="X690">
        <v>25</v>
      </c>
      <c r="Y690">
        <v>25</v>
      </c>
      <c r="Z690">
        <v>25</v>
      </c>
      <c r="AA690">
        <v>25</v>
      </c>
      <c r="AB690">
        <v>25</v>
      </c>
      <c r="AC690">
        <v>25</v>
      </c>
      <c r="AD690">
        <v>25</v>
      </c>
      <c r="AE690">
        <v>0</v>
      </c>
      <c r="AF690">
        <v>0</v>
      </c>
    </row>
    <row r="691" spans="1:32" x14ac:dyDescent="0.2">
      <c r="A691" s="400">
        <v>37111.54791666667</v>
      </c>
      <c r="B691" s="399">
        <v>37124</v>
      </c>
      <c r="C691" s="399">
        <v>37112</v>
      </c>
      <c r="D691" s="399">
        <v>37134</v>
      </c>
      <c r="E691" t="s">
        <v>399</v>
      </c>
      <c r="F691">
        <v>722186</v>
      </c>
      <c r="G691">
        <v>1</v>
      </c>
      <c r="H691">
        <v>3746876</v>
      </c>
      <c r="I691">
        <v>25</v>
      </c>
      <c r="J691">
        <v>25</v>
      </c>
      <c r="K691">
        <v>25</v>
      </c>
      <c r="L691">
        <v>25</v>
      </c>
      <c r="M691">
        <v>25</v>
      </c>
      <c r="N691">
        <v>25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 s="400">
        <v>37111.54791666667</v>
      </c>
      <c r="B692" s="399">
        <v>37124</v>
      </c>
      <c r="C692" s="399">
        <v>37112</v>
      </c>
      <c r="D692" s="399">
        <v>37134</v>
      </c>
      <c r="E692" t="s">
        <v>399</v>
      </c>
      <c r="F692">
        <v>722186</v>
      </c>
      <c r="G692">
        <v>1</v>
      </c>
      <c r="H692">
        <v>3746877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25</v>
      </c>
      <c r="AF692">
        <v>25</v>
      </c>
    </row>
    <row r="693" spans="1:32" x14ac:dyDescent="0.2">
      <c r="A693" s="400">
        <v>37111.490972222222</v>
      </c>
      <c r="B693" s="399">
        <v>37124</v>
      </c>
      <c r="C693" s="399">
        <v>37113</v>
      </c>
      <c r="D693" s="399">
        <v>37134</v>
      </c>
      <c r="E693" t="s">
        <v>399</v>
      </c>
      <c r="F693">
        <v>723513</v>
      </c>
      <c r="G693">
        <v>1</v>
      </c>
      <c r="H693">
        <v>3753007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25</v>
      </c>
      <c r="P693">
        <v>25</v>
      </c>
      <c r="Q693">
        <v>25</v>
      </c>
      <c r="R693">
        <v>25</v>
      </c>
      <c r="S693">
        <v>25</v>
      </c>
      <c r="T693">
        <v>25</v>
      </c>
      <c r="U693">
        <v>25</v>
      </c>
      <c r="V693">
        <v>25</v>
      </c>
      <c r="W693">
        <v>25</v>
      </c>
      <c r="X693">
        <v>25</v>
      </c>
      <c r="Y693">
        <v>25</v>
      </c>
      <c r="Z693">
        <v>25</v>
      </c>
      <c r="AA693">
        <v>25</v>
      </c>
      <c r="AB693">
        <v>25</v>
      </c>
      <c r="AC693">
        <v>25</v>
      </c>
      <c r="AD693">
        <v>25</v>
      </c>
      <c r="AE693">
        <v>0</v>
      </c>
      <c r="AF693">
        <v>0</v>
      </c>
    </row>
    <row r="694" spans="1:32" x14ac:dyDescent="0.2">
      <c r="A694" s="400">
        <v>37118.549305555556</v>
      </c>
      <c r="B694" s="399">
        <v>37124</v>
      </c>
      <c r="C694" s="399">
        <v>37120</v>
      </c>
      <c r="D694" s="399">
        <v>37134</v>
      </c>
      <c r="E694" t="s">
        <v>399</v>
      </c>
      <c r="F694">
        <v>732943</v>
      </c>
      <c r="G694">
        <v>1</v>
      </c>
      <c r="H694">
        <v>3822052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25</v>
      </c>
      <c r="P694">
        <v>25</v>
      </c>
      <c r="Q694">
        <v>25</v>
      </c>
      <c r="R694">
        <v>25</v>
      </c>
      <c r="S694">
        <v>25</v>
      </c>
      <c r="T694">
        <v>25</v>
      </c>
      <c r="U694">
        <v>25</v>
      </c>
      <c r="V694">
        <v>25</v>
      </c>
      <c r="W694">
        <v>25</v>
      </c>
      <c r="X694">
        <v>25</v>
      </c>
      <c r="Y694">
        <v>25</v>
      </c>
      <c r="Z694">
        <v>25</v>
      </c>
      <c r="AA694">
        <v>25</v>
      </c>
      <c r="AB694">
        <v>25</v>
      </c>
      <c r="AC694">
        <v>25</v>
      </c>
      <c r="AD694">
        <v>25</v>
      </c>
      <c r="AE694">
        <v>0</v>
      </c>
      <c r="AF694">
        <v>0</v>
      </c>
    </row>
    <row r="695" spans="1:32" x14ac:dyDescent="0.2">
      <c r="A695" s="400">
        <v>37118.662499999999</v>
      </c>
      <c r="B695" s="399">
        <v>37124</v>
      </c>
      <c r="C695" s="399">
        <v>37120</v>
      </c>
      <c r="D695" s="399">
        <v>37134</v>
      </c>
      <c r="E695" t="s">
        <v>399</v>
      </c>
      <c r="F695">
        <v>733462</v>
      </c>
      <c r="G695">
        <v>1</v>
      </c>
      <c r="H695">
        <v>3823333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25</v>
      </c>
      <c r="P695">
        <v>25</v>
      </c>
      <c r="Q695">
        <v>25</v>
      </c>
      <c r="R695">
        <v>25</v>
      </c>
      <c r="S695">
        <v>25</v>
      </c>
      <c r="T695">
        <v>25</v>
      </c>
      <c r="U695">
        <v>25</v>
      </c>
      <c r="V695">
        <v>25</v>
      </c>
      <c r="W695">
        <v>25</v>
      </c>
      <c r="X695">
        <v>25</v>
      </c>
      <c r="Y695">
        <v>25</v>
      </c>
      <c r="Z695">
        <v>25</v>
      </c>
      <c r="AA695">
        <v>25</v>
      </c>
      <c r="AB695">
        <v>25</v>
      </c>
      <c r="AC695">
        <v>25</v>
      </c>
      <c r="AD695">
        <v>25</v>
      </c>
      <c r="AE695">
        <v>0</v>
      </c>
      <c r="AF695">
        <v>0</v>
      </c>
    </row>
    <row r="696" spans="1:32" x14ac:dyDescent="0.2">
      <c r="A696" s="400">
        <v>37120.502083333333</v>
      </c>
      <c r="B696" s="399">
        <v>37124</v>
      </c>
      <c r="C696" s="399">
        <v>37123</v>
      </c>
      <c r="D696" s="399">
        <v>37134</v>
      </c>
      <c r="E696" t="s">
        <v>399</v>
      </c>
      <c r="F696">
        <v>734987</v>
      </c>
      <c r="G696">
        <v>1</v>
      </c>
      <c r="H696">
        <v>3826346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25</v>
      </c>
      <c r="P696">
        <v>25</v>
      </c>
      <c r="Q696">
        <v>25</v>
      </c>
      <c r="R696">
        <v>25</v>
      </c>
      <c r="S696">
        <v>25</v>
      </c>
      <c r="T696">
        <v>25</v>
      </c>
      <c r="U696">
        <v>25</v>
      </c>
      <c r="V696">
        <v>25</v>
      </c>
      <c r="W696">
        <v>25</v>
      </c>
      <c r="X696">
        <v>25</v>
      </c>
      <c r="Y696">
        <v>25</v>
      </c>
      <c r="Z696">
        <v>25</v>
      </c>
      <c r="AA696">
        <v>25</v>
      </c>
      <c r="AB696">
        <v>25</v>
      </c>
      <c r="AC696">
        <v>25</v>
      </c>
      <c r="AD696">
        <v>25</v>
      </c>
      <c r="AE696">
        <v>0</v>
      </c>
      <c r="AF696">
        <v>0</v>
      </c>
    </row>
    <row r="697" spans="1:32" x14ac:dyDescent="0.2">
      <c r="A697" s="400">
        <v>36866.418055555558</v>
      </c>
      <c r="B697" s="399">
        <v>37124</v>
      </c>
      <c r="C697" s="399">
        <v>37073</v>
      </c>
      <c r="D697" s="399">
        <v>37164</v>
      </c>
      <c r="E697" t="s">
        <v>399</v>
      </c>
      <c r="F697">
        <v>474617</v>
      </c>
      <c r="G697">
        <v>1</v>
      </c>
      <c r="H697">
        <v>2480538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-25</v>
      </c>
      <c r="P697">
        <v>-25</v>
      </c>
      <c r="Q697">
        <v>-25</v>
      </c>
      <c r="R697">
        <v>-25</v>
      </c>
      <c r="S697">
        <v>-25</v>
      </c>
      <c r="T697">
        <v>-25</v>
      </c>
      <c r="U697">
        <v>-25</v>
      </c>
      <c r="V697">
        <v>-25</v>
      </c>
      <c r="W697">
        <v>-25</v>
      </c>
      <c r="X697">
        <v>-25</v>
      </c>
      <c r="Y697">
        <v>-25</v>
      </c>
      <c r="Z697">
        <v>-25</v>
      </c>
      <c r="AA697">
        <v>-25</v>
      </c>
      <c r="AB697">
        <v>-25</v>
      </c>
      <c r="AC697">
        <v>-25</v>
      </c>
      <c r="AD697">
        <v>-25</v>
      </c>
      <c r="AE697">
        <v>0</v>
      </c>
      <c r="AF697">
        <v>0</v>
      </c>
    </row>
    <row r="698" spans="1:32" x14ac:dyDescent="0.2">
      <c r="A698" s="400">
        <v>36867.683333333334</v>
      </c>
      <c r="B698" s="399">
        <v>37124</v>
      </c>
      <c r="C698" s="399">
        <v>37073</v>
      </c>
      <c r="D698" s="399">
        <v>37164</v>
      </c>
      <c r="E698" t="s">
        <v>399</v>
      </c>
      <c r="F698">
        <v>475410</v>
      </c>
      <c r="G698">
        <v>1</v>
      </c>
      <c r="H698">
        <v>2482480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-25</v>
      </c>
      <c r="P698">
        <v>-25</v>
      </c>
      <c r="Q698">
        <v>-25</v>
      </c>
      <c r="R698">
        <v>-25</v>
      </c>
      <c r="S698">
        <v>-25</v>
      </c>
      <c r="T698">
        <v>-25</v>
      </c>
      <c r="U698">
        <v>-25</v>
      </c>
      <c r="V698">
        <v>-25</v>
      </c>
      <c r="W698">
        <v>-25</v>
      </c>
      <c r="X698">
        <v>-25</v>
      </c>
      <c r="Y698">
        <v>-25</v>
      </c>
      <c r="Z698">
        <v>-25</v>
      </c>
      <c r="AA698">
        <v>-25</v>
      </c>
      <c r="AB698">
        <v>-25</v>
      </c>
      <c r="AC698">
        <v>-25</v>
      </c>
      <c r="AD698">
        <v>-25</v>
      </c>
      <c r="AE698">
        <v>0</v>
      </c>
      <c r="AF698">
        <v>0</v>
      </c>
    </row>
    <row r="699" spans="1:32" x14ac:dyDescent="0.2">
      <c r="A699" s="400">
        <v>36868.631944444445</v>
      </c>
      <c r="B699" s="399">
        <v>37124</v>
      </c>
      <c r="C699" s="399">
        <v>37073</v>
      </c>
      <c r="D699" s="399">
        <v>37164</v>
      </c>
      <c r="E699" t="s">
        <v>399</v>
      </c>
      <c r="F699">
        <v>476208</v>
      </c>
      <c r="G699">
        <v>1</v>
      </c>
      <c r="H699">
        <v>2485861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-25</v>
      </c>
      <c r="P699">
        <v>-25</v>
      </c>
      <c r="Q699">
        <v>-25</v>
      </c>
      <c r="R699">
        <v>-25</v>
      </c>
      <c r="S699">
        <v>-25</v>
      </c>
      <c r="T699">
        <v>-25</v>
      </c>
      <c r="U699">
        <v>-25</v>
      </c>
      <c r="V699">
        <v>-25</v>
      </c>
      <c r="W699">
        <v>-25</v>
      </c>
      <c r="X699">
        <v>-25</v>
      </c>
      <c r="Y699">
        <v>-25</v>
      </c>
      <c r="Z699">
        <v>-25</v>
      </c>
      <c r="AA699">
        <v>-25</v>
      </c>
      <c r="AB699">
        <v>-25</v>
      </c>
      <c r="AC699">
        <v>-25</v>
      </c>
      <c r="AD699">
        <v>-25</v>
      </c>
      <c r="AE699">
        <v>0</v>
      </c>
      <c r="AF699">
        <v>0</v>
      </c>
    </row>
    <row r="700" spans="1:32" x14ac:dyDescent="0.2">
      <c r="A700" s="400">
        <v>36903.716666666667</v>
      </c>
      <c r="B700" s="399">
        <v>37124</v>
      </c>
      <c r="C700" s="399">
        <v>37073</v>
      </c>
      <c r="D700" s="399">
        <v>37164</v>
      </c>
      <c r="E700" t="s">
        <v>399</v>
      </c>
      <c r="F700">
        <v>477224</v>
      </c>
      <c r="G700">
        <v>1</v>
      </c>
      <c r="H700">
        <v>2489563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-25</v>
      </c>
      <c r="P700">
        <v>-25</v>
      </c>
      <c r="Q700">
        <v>-25</v>
      </c>
      <c r="R700">
        <v>-25</v>
      </c>
      <c r="S700">
        <v>-25</v>
      </c>
      <c r="T700">
        <v>-25</v>
      </c>
      <c r="U700">
        <v>-25</v>
      </c>
      <c r="V700">
        <v>-25</v>
      </c>
      <c r="W700">
        <v>-25</v>
      </c>
      <c r="X700">
        <v>-25</v>
      </c>
      <c r="Y700">
        <v>-25</v>
      </c>
      <c r="Z700">
        <v>-25</v>
      </c>
      <c r="AA700">
        <v>-25</v>
      </c>
      <c r="AB700">
        <v>-25</v>
      </c>
      <c r="AC700">
        <v>-25</v>
      </c>
      <c r="AD700">
        <v>-25</v>
      </c>
      <c r="AE700">
        <v>0</v>
      </c>
      <c r="AF700">
        <v>0</v>
      </c>
    </row>
    <row r="701" spans="1:32" x14ac:dyDescent="0.2">
      <c r="A701" s="400">
        <v>36928.586805555555</v>
      </c>
      <c r="B701" s="399">
        <v>37124</v>
      </c>
      <c r="C701" s="399">
        <v>37073</v>
      </c>
      <c r="D701" s="399">
        <v>37164</v>
      </c>
      <c r="E701" t="s">
        <v>399</v>
      </c>
      <c r="F701">
        <v>514184</v>
      </c>
      <c r="G701">
        <v>1</v>
      </c>
      <c r="H701">
        <v>2630113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-25</v>
      </c>
      <c r="P701">
        <v>-25</v>
      </c>
      <c r="Q701">
        <v>-25</v>
      </c>
      <c r="R701">
        <v>-25</v>
      </c>
      <c r="S701">
        <v>-25</v>
      </c>
      <c r="T701">
        <v>-25</v>
      </c>
      <c r="U701">
        <v>-25</v>
      </c>
      <c r="V701">
        <v>-25</v>
      </c>
      <c r="W701">
        <v>-25</v>
      </c>
      <c r="X701">
        <v>-25</v>
      </c>
      <c r="Y701">
        <v>-25</v>
      </c>
      <c r="Z701">
        <v>-25</v>
      </c>
      <c r="AA701">
        <v>-25</v>
      </c>
      <c r="AB701">
        <v>-25</v>
      </c>
      <c r="AC701">
        <v>-25</v>
      </c>
      <c r="AD701">
        <v>-25</v>
      </c>
      <c r="AE701">
        <v>0</v>
      </c>
      <c r="AF701">
        <v>0</v>
      </c>
    </row>
    <row r="702" spans="1:32" x14ac:dyDescent="0.2">
      <c r="A702" s="400">
        <v>36955.424305555556</v>
      </c>
      <c r="B702" s="399">
        <v>37124</v>
      </c>
      <c r="C702" s="399">
        <v>37073</v>
      </c>
      <c r="D702" s="399">
        <v>37164</v>
      </c>
      <c r="E702" t="s">
        <v>399</v>
      </c>
      <c r="F702">
        <v>535544</v>
      </c>
      <c r="G702">
        <v>1</v>
      </c>
      <c r="H702">
        <v>2738707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25</v>
      </c>
      <c r="P702">
        <v>25</v>
      </c>
      <c r="Q702">
        <v>25</v>
      </c>
      <c r="R702">
        <v>25</v>
      </c>
      <c r="S702">
        <v>25</v>
      </c>
      <c r="T702">
        <v>25</v>
      </c>
      <c r="U702">
        <v>25</v>
      </c>
      <c r="V702">
        <v>25</v>
      </c>
      <c r="W702">
        <v>25</v>
      </c>
      <c r="X702">
        <v>25</v>
      </c>
      <c r="Y702">
        <v>25</v>
      </c>
      <c r="Z702">
        <v>25</v>
      </c>
      <c r="AA702">
        <v>25</v>
      </c>
      <c r="AB702">
        <v>25</v>
      </c>
      <c r="AC702">
        <v>25</v>
      </c>
      <c r="AD702">
        <v>25</v>
      </c>
      <c r="AE702">
        <v>0</v>
      </c>
      <c r="AF702">
        <v>0</v>
      </c>
    </row>
    <row r="703" spans="1:32" x14ac:dyDescent="0.2">
      <c r="A703" s="400">
        <v>37062.708333333336</v>
      </c>
      <c r="B703" s="399">
        <v>37124</v>
      </c>
      <c r="C703" s="399">
        <v>37104</v>
      </c>
      <c r="D703" s="399">
        <v>37134</v>
      </c>
      <c r="E703" t="s">
        <v>399</v>
      </c>
      <c r="F703">
        <v>654310</v>
      </c>
      <c r="G703">
        <v>1</v>
      </c>
      <c r="H703">
        <v>3479792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-50</v>
      </c>
      <c r="P703">
        <v>-50</v>
      </c>
      <c r="Q703">
        <v>-50</v>
      </c>
      <c r="R703">
        <v>-50</v>
      </c>
      <c r="S703">
        <v>-50</v>
      </c>
      <c r="T703">
        <v>-50</v>
      </c>
      <c r="U703">
        <v>-50</v>
      </c>
      <c r="V703">
        <v>-50</v>
      </c>
      <c r="W703">
        <v>-50</v>
      </c>
      <c r="X703">
        <v>-50</v>
      </c>
      <c r="Y703">
        <v>-50</v>
      </c>
      <c r="Z703">
        <v>-50</v>
      </c>
      <c r="AA703">
        <v>-50</v>
      </c>
      <c r="AB703">
        <v>-50</v>
      </c>
      <c r="AC703">
        <v>-50</v>
      </c>
      <c r="AD703">
        <v>-50</v>
      </c>
      <c r="AE703">
        <v>0</v>
      </c>
      <c r="AF703">
        <v>0</v>
      </c>
    </row>
    <row r="704" spans="1:32" x14ac:dyDescent="0.2">
      <c r="A704" s="400">
        <v>36335.371527777781</v>
      </c>
      <c r="B704" s="399">
        <v>37124</v>
      </c>
      <c r="C704" s="399">
        <v>36983</v>
      </c>
      <c r="D704" s="399">
        <v>37191</v>
      </c>
      <c r="E704" t="s">
        <v>443</v>
      </c>
      <c r="F704">
        <v>220052</v>
      </c>
      <c r="G704">
        <v>1</v>
      </c>
      <c r="H704">
        <v>689908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-25</v>
      </c>
      <c r="AF704">
        <v>-25</v>
      </c>
    </row>
    <row r="705" spans="1:32" x14ac:dyDescent="0.2">
      <c r="A705" s="400">
        <v>36928.488194444442</v>
      </c>
      <c r="B705" s="399">
        <v>37124</v>
      </c>
      <c r="C705" s="399">
        <v>36983</v>
      </c>
      <c r="D705" s="399">
        <v>37191</v>
      </c>
      <c r="E705" t="s">
        <v>443</v>
      </c>
      <c r="F705">
        <v>510554</v>
      </c>
      <c r="G705">
        <v>1</v>
      </c>
      <c r="H705">
        <v>2614633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100</v>
      </c>
      <c r="AF705">
        <v>100</v>
      </c>
    </row>
    <row r="706" spans="1:32" x14ac:dyDescent="0.2">
      <c r="A706" s="400">
        <v>36335.371527777781</v>
      </c>
      <c r="B706" s="399">
        <v>37124</v>
      </c>
      <c r="C706" s="399">
        <v>36983</v>
      </c>
      <c r="D706" s="399">
        <v>37191</v>
      </c>
      <c r="E706" t="s">
        <v>443</v>
      </c>
      <c r="F706">
        <v>220052</v>
      </c>
      <c r="G706">
        <v>1</v>
      </c>
      <c r="H706">
        <v>689907</v>
      </c>
      <c r="I706">
        <v>-25</v>
      </c>
      <c r="J706">
        <v>-25</v>
      </c>
      <c r="K706">
        <v>-25</v>
      </c>
      <c r="L706">
        <v>-25</v>
      </c>
      <c r="M706">
        <v>-25</v>
      </c>
      <c r="N706">
        <v>-25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 s="400">
        <v>36928.488194444442</v>
      </c>
      <c r="B707" s="399">
        <v>37124</v>
      </c>
      <c r="C707" s="399">
        <v>36983</v>
      </c>
      <c r="D707" s="399">
        <v>37191</v>
      </c>
      <c r="E707" t="s">
        <v>443</v>
      </c>
      <c r="F707">
        <v>510554</v>
      </c>
      <c r="G707">
        <v>1</v>
      </c>
      <c r="H707">
        <v>2614628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 s="400">
        <v>37029.408333333333</v>
      </c>
      <c r="B708" s="399">
        <v>37124</v>
      </c>
      <c r="C708" s="399">
        <v>37104</v>
      </c>
      <c r="D708" s="399">
        <v>37134</v>
      </c>
      <c r="E708" t="s">
        <v>444</v>
      </c>
      <c r="F708">
        <v>614706</v>
      </c>
      <c r="G708">
        <v>1</v>
      </c>
      <c r="H708">
        <v>3364872</v>
      </c>
      <c r="I708">
        <v>-25</v>
      </c>
      <c r="J708">
        <v>-25</v>
      </c>
      <c r="K708">
        <v>-25</v>
      </c>
      <c r="L708">
        <v>-25</v>
      </c>
      <c r="M708">
        <v>-25</v>
      </c>
      <c r="N708">
        <v>-25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 s="400">
        <v>37029.408333333333</v>
      </c>
      <c r="B709" s="399">
        <v>37124</v>
      </c>
      <c r="C709" s="399">
        <v>37104</v>
      </c>
      <c r="D709" s="399">
        <v>37134</v>
      </c>
      <c r="E709" t="s">
        <v>444</v>
      </c>
      <c r="F709">
        <v>614706</v>
      </c>
      <c r="G709">
        <v>1</v>
      </c>
      <c r="H709">
        <v>3364873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-25</v>
      </c>
      <c r="AF709">
        <v>-25</v>
      </c>
    </row>
    <row r="710" spans="1:32" x14ac:dyDescent="0.2">
      <c r="A710" s="400">
        <v>37104.680555555555</v>
      </c>
      <c r="B710" s="399">
        <v>37124</v>
      </c>
      <c r="C710" s="399">
        <v>37104</v>
      </c>
      <c r="D710" s="399">
        <v>37134</v>
      </c>
      <c r="E710" t="s">
        <v>400</v>
      </c>
      <c r="F710">
        <v>637436</v>
      </c>
      <c r="G710">
        <v>1</v>
      </c>
      <c r="H710">
        <v>3438418</v>
      </c>
      <c r="I710">
        <v>-25</v>
      </c>
      <c r="J710">
        <v>-25</v>
      </c>
      <c r="K710">
        <v>-25</v>
      </c>
      <c r="L710">
        <v>-25</v>
      </c>
      <c r="M710">
        <v>-25</v>
      </c>
      <c r="N710">
        <v>-25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 s="400">
        <v>37104.680555555555</v>
      </c>
      <c r="B711" s="399">
        <v>37124</v>
      </c>
      <c r="C711" s="399">
        <v>37104</v>
      </c>
      <c r="D711" s="399">
        <v>37134</v>
      </c>
      <c r="E711" t="s">
        <v>400</v>
      </c>
      <c r="F711">
        <v>637436</v>
      </c>
      <c r="G711">
        <v>1</v>
      </c>
      <c r="H711">
        <v>3438419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-25</v>
      </c>
      <c r="AF711">
        <v>-25</v>
      </c>
    </row>
    <row r="712" spans="1:32" x14ac:dyDescent="0.2">
      <c r="A712" s="400">
        <v>36734.695833333331</v>
      </c>
      <c r="B712" s="399">
        <v>37124</v>
      </c>
      <c r="C712" s="399">
        <v>37073</v>
      </c>
      <c r="D712" s="399">
        <v>37164</v>
      </c>
      <c r="E712" t="s">
        <v>422</v>
      </c>
      <c r="F712">
        <v>335967</v>
      </c>
      <c r="G712">
        <v>1</v>
      </c>
      <c r="H712">
        <v>2000778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50</v>
      </c>
      <c r="P712">
        <v>50</v>
      </c>
      <c r="Q712">
        <v>50</v>
      </c>
      <c r="R712">
        <v>50</v>
      </c>
      <c r="S712">
        <v>50</v>
      </c>
      <c r="T712">
        <v>50</v>
      </c>
      <c r="U712">
        <v>50</v>
      </c>
      <c r="V712">
        <v>50</v>
      </c>
      <c r="W712">
        <v>50</v>
      </c>
      <c r="X712">
        <v>50</v>
      </c>
      <c r="Y712">
        <v>50</v>
      </c>
      <c r="Z712">
        <v>50</v>
      </c>
      <c r="AA712">
        <v>50</v>
      </c>
      <c r="AB712">
        <v>50</v>
      </c>
      <c r="AC712">
        <v>50</v>
      </c>
      <c r="AD712">
        <v>50</v>
      </c>
      <c r="AE712">
        <v>0</v>
      </c>
      <c r="AF712">
        <v>0</v>
      </c>
    </row>
    <row r="713" spans="1:32" x14ac:dyDescent="0.2">
      <c r="A713" s="400">
        <v>37008.390972222223</v>
      </c>
      <c r="B713" s="399">
        <v>37124</v>
      </c>
      <c r="C713" s="399">
        <v>37073</v>
      </c>
      <c r="D713" s="399">
        <v>37164</v>
      </c>
      <c r="E713" t="s">
        <v>401</v>
      </c>
      <c r="F713">
        <v>593852</v>
      </c>
      <c r="G713">
        <v>1</v>
      </c>
      <c r="H713">
        <v>3139091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-50</v>
      </c>
      <c r="P713">
        <v>-50</v>
      </c>
      <c r="Q713">
        <v>-50</v>
      </c>
      <c r="R713">
        <v>-50</v>
      </c>
      <c r="S713">
        <v>-50</v>
      </c>
      <c r="T713">
        <v>-50</v>
      </c>
      <c r="U713">
        <v>-50</v>
      </c>
      <c r="V713">
        <v>-50</v>
      </c>
      <c r="W713">
        <v>-50</v>
      </c>
      <c r="X713">
        <v>-50</v>
      </c>
      <c r="Y713">
        <v>-50</v>
      </c>
      <c r="Z713">
        <v>-50</v>
      </c>
      <c r="AA713">
        <v>-50</v>
      </c>
      <c r="AB713">
        <v>-50</v>
      </c>
      <c r="AC713">
        <v>-50</v>
      </c>
      <c r="AD713">
        <v>-50</v>
      </c>
      <c r="AE713">
        <v>0</v>
      </c>
      <c r="AF713">
        <v>0</v>
      </c>
    </row>
    <row r="714" spans="1:32" x14ac:dyDescent="0.2">
      <c r="A714" s="400">
        <v>37013.559027777781</v>
      </c>
      <c r="B714" s="399">
        <v>37124</v>
      </c>
      <c r="C714" s="399">
        <v>37073</v>
      </c>
      <c r="D714" s="399">
        <v>37164</v>
      </c>
      <c r="E714" t="s">
        <v>401</v>
      </c>
      <c r="F714">
        <v>598955</v>
      </c>
      <c r="G714">
        <v>1</v>
      </c>
      <c r="H714">
        <v>3238818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-25</v>
      </c>
      <c r="P714">
        <v>-25</v>
      </c>
      <c r="Q714">
        <v>-25</v>
      </c>
      <c r="R714">
        <v>-25</v>
      </c>
      <c r="S714">
        <v>-25</v>
      </c>
      <c r="T714">
        <v>-25</v>
      </c>
      <c r="U714">
        <v>-25</v>
      </c>
      <c r="V714">
        <v>-25</v>
      </c>
      <c r="W714">
        <v>-25</v>
      </c>
      <c r="X714">
        <v>-25</v>
      </c>
      <c r="Y714">
        <v>-25</v>
      </c>
      <c r="Z714">
        <v>-25</v>
      </c>
      <c r="AA714">
        <v>-25</v>
      </c>
      <c r="AB714">
        <v>-25</v>
      </c>
      <c r="AC714">
        <v>-25</v>
      </c>
      <c r="AD714">
        <v>-25</v>
      </c>
      <c r="AE714">
        <v>0</v>
      </c>
      <c r="AF714">
        <v>0</v>
      </c>
    </row>
    <row r="715" spans="1:32" x14ac:dyDescent="0.2">
      <c r="A715" s="400">
        <v>37055.370833333334</v>
      </c>
      <c r="B715" s="399">
        <v>37124</v>
      </c>
      <c r="C715" s="399">
        <v>37104</v>
      </c>
      <c r="D715" s="399">
        <v>37134</v>
      </c>
      <c r="E715" t="s">
        <v>401</v>
      </c>
      <c r="F715">
        <v>645689</v>
      </c>
      <c r="G715">
        <v>1</v>
      </c>
      <c r="H715">
        <v>3456390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-25</v>
      </c>
      <c r="P715">
        <v>-25</v>
      </c>
      <c r="Q715">
        <v>-25</v>
      </c>
      <c r="R715">
        <v>-25</v>
      </c>
      <c r="S715">
        <v>-25</v>
      </c>
      <c r="T715">
        <v>-25</v>
      </c>
      <c r="U715">
        <v>-25</v>
      </c>
      <c r="V715">
        <v>-25</v>
      </c>
      <c r="W715">
        <v>-25</v>
      </c>
      <c r="X715">
        <v>-25</v>
      </c>
      <c r="Y715">
        <v>-25</v>
      </c>
      <c r="Z715">
        <v>-25</v>
      </c>
      <c r="AA715">
        <v>-25</v>
      </c>
      <c r="AB715">
        <v>-25</v>
      </c>
      <c r="AC715">
        <v>-25</v>
      </c>
      <c r="AD715">
        <v>-25</v>
      </c>
      <c r="AE715">
        <v>0</v>
      </c>
      <c r="AF715">
        <v>0</v>
      </c>
    </row>
    <row r="716" spans="1:32" x14ac:dyDescent="0.2">
      <c r="A716" s="400">
        <v>37061.443749999999</v>
      </c>
      <c r="B716" s="399">
        <v>37124</v>
      </c>
      <c r="C716" s="399">
        <v>37104</v>
      </c>
      <c r="D716" s="399">
        <v>37134</v>
      </c>
      <c r="E716" t="s">
        <v>401</v>
      </c>
      <c r="F716">
        <v>653740</v>
      </c>
      <c r="G716">
        <v>1</v>
      </c>
      <c r="H716">
        <v>3478789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-25</v>
      </c>
      <c r="AF716">
        <v>-25</v>
      </c>
    </row>
    <row r="717" spans="1:32" x14ac:dyDescent="0.2">
      <c r="A717" s="400">
        <v>36901.586805555555</v>
      </c>
      <c r="B717" s="399">
        <v>37124</v>
      </c>
      <c r="C717" s="399">
        <v>37073</v>
      </c>
      <c r="D717" s="399">
        <v>37164</v>
      </c>
      <c r="E717" t="s">
        <v>401</v>
      </c>
      <c r="F717">
        <v>340474</v>
      </c>
      <c r="G717">
        <v>1</v>
      </c>
      <c r="H717">
        <v>2011721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-50</v>
      </c>
      <c r="P717">
        <v>-50</v>
      </c>
      <c r="Q717">
        <v>-50</v>
      </c>
      <c r="R717">
        <v>-50</v>
      </c>
      <c r="S717">
        <v>-50</v>
      </c>
      <c r="T717">
        <v>-50</v>
      </c>
      <c r="U717">
        <v>-50</v>
      </c>
      <c r="V717">
        <v>-50</v>
      </c>
      <c r="W717">
        <v>-50</v>
      </c>
      <c r="X717">
        <v>-50</v>
      </c>
      <c r="Y717">
        <v>-50</v>
      </c>
      <c r="Z717">
        <v>-50</v>
      </c>
      <c r="AA717">
        <v>-50</v>
      </c>
      <c r="AB717">
        <v>-50</v>
      </c>
      <c r="AC717">
        <v>-50</v>
      </c>
      <c r="AD717">
        <v>-50</v>
      </c>
      <c r="AE717">
        <v>0</v>
      </c>
      <c r="AF717">
        <v>0</v>
      </c>
    </row>
    <row r="718" spans="1:32" x14ac:dyDescent="0.2">
      <c r="A718" s="400">
        <v>37068.44027777778</v>
      </c>
      <c r="B718" s="399">
        <v>37124</v>
      </c>
      <c r="C718" s="399">
        <v>37073</v>
      </c>
      <c r="D718" s="399">
        <v>37164</v>
      </c>
      <c r="E718" t="s">
        <v>401</v>
      </c>
      <c r="F718">
        <v>388142</v>
      </c>
      <c r="G718">
        <v>2</v>
      </c>
      <c r="H718">
        <v>3512241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50</v>
      </c>
      <c r="P718">
        <v>50</v>
      </c>
      <c r="Q718">
        <v>50</v>
      </c>
      <c r="R718">
        <v>50</v>
      </c>
      <c r="S718">
        <v>50</v>
      </c>
      <c r="T718">
        <v>50</v>
      </c>
      <c r="U718">
        <v>50</v>
      </c>
      <c r="V718">
        <v>50</v>
      </c>
      <c r="W718">
        <v>50</v>
      </c>
      <c r="X718">
        <v>50</v>
      </c>
      <c r="Y718">
        <v>50</v>
      </c>
      <c r="Z718">
        <v>50</v>
      </c>
      <c r="AA718">
        <v>50</v>
      </c>
      <c r="AB718">
        <v>50</v>
      </c>
      <c r="AC718">
        <v>50</v>
      </c>
      <c r="AD718">
        <v>50</v>
      </c>
      <c r="AE718">
        <v>0</v>
      </c>
      <c r="AF718">
        <v>0</v>
      </c>
    </row>
    <row r="719" spans="1:32" x14ac:dyDescent="0.2">
      <c r="A719" s="400">
        <v>36861.611111111109</v>
      </c>
      <c r="B719" s="399">
        <v>37124</v>
      </c>
      <c r="C719" s="399">
        <v>37073</v>
      </c>
      <c r="D719" s="399">
        <v>37164</v>
      </c>
      <c r="E719" t="s">
        <v>401</v>
      </c>
      <c r="F719">
        <v>469492</v>
      </c>
      <c r="G719">
        <v>1</v>
      </c>
      <c r="H719">
        <v>2463812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-25</v>
      </c>
      <c r="P719">
        <v>-25</v>
      </c>
      <c r="Q719">
        <v>-25</v>
      </c>
      <c r="R719">
        <v>-25</v>
      </c>
      <c r="S719">
        <v>-25</v>
      </c>
      <c r="T719">
        <v>-25</v>
      </c>
      <c r="U719">
        <v>-25</v>
      </c>
      <c r="V719">
        <v>-25</v>
      </c>
      <c r="W719">
        <v>-25</v>
      </c>
      <c r="X719">
        <v>-25</v>
      </c>
      <c r="Y719">
        <v>-25</v>
      </c>
      <c r="Z719">
        <v>-25</v>
      </c>
      <c r="AA719">
        <v>-25</v>
      </c>
      <c r="AB719">
        <v>-25</v>
      </c>
      <c r="AC719">
        <v>-25</v>
      </c>
      <c r="AD719">
        <v>-25</v>
      </c>
      <c r="AE719">
        <v>0</v>
      </c>
      <c r="AF719">
        <v>0</v>
      </c>
    </row>
    <row r="720" spans="1:32" x14ac:dyDescent="0.2">
      <c r="A720" s="400">
        <v>36881.72152777778</v>
      </c>
      <c r="B720" s="399">
        <v>37124</v>
      </c>
      <c r="C720" s="399">
        <v>37073</v>
      </c>
      <c r="D720" s="399">
        <v>37164</v>
      </c>
      <c r="E720" t="s">
        <v>401</v>
      </c>
      <c r="F720">
        <v>482592</v>
      </c>
      <c r="G720">
        <v>1</v>
      </c>
      <c r="H720">
        <v>2516507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25</v>
      </c>
      <c r="P720">
        <v>25</v>
      </c>
      <c r="Q720">
        <v>25</v>
      </c>
      <c r="R720">
        <v>25</v>
      </c>
      <c r="S720">
        <v>25</v>
      </c>
      <c r="T720">
        <v>25</v>
      </c>
      <c r="U720">
        <v>25</v>
      </c>
      <c r="V720">
        <v>25</v>
      </c>
      <c r="W720">
        <v>25</v>
      </c>
      <c r="X720">
        <v>25</v>
      </c>
      <c r="Y720">
        <v>25</v>
      </c>
      <c r="Z720">
        <v>25</v>
      </c>
      <c r="AA720">
        <v>25</v>
      </c>
      <c r="AB720">
        <v>25</v>
      </c>
      <c r="AC720">
        <v>25</v>
      </c>
      <c r="AD720">
        <v>25</v>
      </c>
      <c r="AE720">
        <v>0</v>
      </c>
      <c r="AF720">
        <v>0</v>
      </c>
    </row>
    <row r="721" spans="1:32" x14ac:dyDescent="0.2">
      <c r="A721" s="400">
        <v>36901.694444444445</v>
      </c>
      <c r="B721" s="399">
        <v>37124</v>
      </c>
      <c r="C721" s="399">
        <v>37073</v>
      </c>
      <c r="D721" s="399">
        <v>37164</v>
      </c>
      <c r="E721" t="s">
        <v>401</v>
      </c>
      <c r="F721">
        <v>489866</v>
      </c>
      <c r="G721">
        <v>1</v>
      </c>
      <c r="H721">
        <v>2548017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25</v>
      </c>
      <c r="P721">
        <v>25</v>
      </c>
      <c r="Q721">
        <v>25</v>
      </c>
      <c r="R721">
        <v>25</v>
      </c>
      <c r="S721">
        <v>25</v>
      </c>
      <c r="T721">
        <v>25</v>
      </c>
      <c r="U721">
        <v>25</v>
      </c>
      <c r="V721">
        <v>25</v>
      </c>
      <c r="W721">
        <v>25</v>
      </c>
      <c r="X721">
        <v>25</v>
      </c>
      <c r="Y721">
        <v>25</v>
      </c>
      <c r="Z721">
        <v>25</v>
      </c>
      <c r="AA721">
        <v>25</v>
      </c>
      <c r="AB721">
        <v>25</v>
      </c>
      <c r="AC721">
        <v>25</v>
      </c>
      <c r="AD721">
        <v>25</v>
      </c>
      <c r="AE721">
        <v>0</v>
      </c>
      <c r="AF721">
        <v>0</v>
      </c>
    </row>
    <row r="722" spans="1:32" x14ac:dyDescent="0.2">
      <c r="A722" s="400">
        <v>36867.597916666666</v>
      </c>
      <c r="B722" s="399">
        <v>37124</v>
      </c>
      <c r="C722" s="399">
        <v>36983</v>
      </c>
      <c r="D722" s="399">
        <v>37191</v>
      </c>
      <c r="E722" t="s">
        <v>401</v>
      </c>
      <c r="F722">
        <v>475154</v>
      </c>
      <c r="G722">
        <v>1</v>
      </c>
      <c r="H722">
        <v>2481695</v>
      </c>
      <c r="I722">
        <v>-25</v>
      </c>
      <c r="J722">
        <v>-25</v>
      </c>
      <c r="K722">
        <v>-25</v>
      </c>
      <c r="L722">
        <v>-25</v>
      </c>
      <c r="M722">
        <v>-25</v>
      </c>
      <c r="N722">
        <v>-25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 s="400">
        <v>36879.44027777778</v>
      </c>
      <c r="B723" s="399">
        <v>37124</v>
      </c>
      <c r="C723" s="399">
        <v>36983</v>
      </c>
      <c r="D723" s="399">
        <v>37191</v>
      </c>
      <c r="E723" t="s">
        <v>401</v>
      </c>
      <c r="F723">
        <v>481793</v>
      </c>
      <c r="G723">
        <v>1</v>
      </c>
      <c r="H723">
        <v>2511812</v>
      </c>
      <c r="I723">
        <v>-25</v>
      </c>
      <c r="J723">
        <v>-25</v>
      </c>
      <c r="K723">
        <v>-25</v>
      </c>
      <c r="L723">
        <v>-25</v>
      </c>
      <c r="M723">
        <v>-25</v>
      </c>
      <c r="N723">
        <v>-25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 s="400">
        <v>36934.429861111108</v>
      </c>
      <c r="B724" s="399">
        <v>37124</v>
      </c>
      <c r="C724" s="399">
        <v>36983</v>
      </c>
      <c r="D724" s="399">
        <v>37191</v>
      </c>
      <c r="E724" t="s">
        <v>401</v>
      </c>
      <c r="F724">
        <v>518956</v>
      </c>
      <c r="G724">
        <v>1</v>
      </c>
      <c r="H724">
        <v>2690266</v>
      </c>
      <c r="I724">
        <v>-25</v>
      </c>
      <c r="J724">
        <v>-25</v>
      </c>
      <c r="K724">
        <v>-25</v>
      </c>
      <c r="L724">
        <v>-25</v>
      </c>
      <c r="M724">
        <v>-25</v>
      </c>
      <c r="N724">
        <v>-25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">
      <c r="A725" s="400">
        <v>37004.722222222219</v>
      </c>
      <c r="B725" s="399">
        <v>37124</v>
      </c>
      <c r="C725" s="399">
        <v>37073</v>
      </c>
      <c r="D725" s="399">
        <v>37164</v>
      </c>
      <c r="E725" t="s">
        <v>401</v>
      </c>
      <c r="F725">
        <v>582908</v>
      </c>
      <c r="G725">
        <v>1</v>
      </c>
      <c r="H725">
        <v>3094487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25</v>
      </c>
      <c r="P725">
        <v>25</v>
      </c>
      <c r="Q725">
        <v>25</v>
      </c>
      <c r="R725">
        <v>25</v>
      </c>
      <c r="S725">
        <v>25</v>
      </c>
      <c r="T725">
        <v>25</v>
      </c>
      <c r="U725">
        <v>25</v>
      </c>
      <c r="V725">
        <v>25</v>
      </c>
      <c r="W725">
        <v>25</v>
      </c>
      <c r="X725">
        <v>25</v>
      </c>
      <c r="Y725">
        <v>25</v>
      </c>
      <c r="Z725">
        <v>25</v>
      </c>
      <c r="AA725">
        <v>25</v>
      </c>
      <c r="AB725">
        <v>25</v>
      </c>
      <c r="AC725">
        <v>25</v>
      </c>
      <c r="AD725">
        <v>25</v>
      </c>
      <c r="AE725">
        <v>0</v>
      </c>
      <c r="AF725">
        <v>0</v>
      </c>
    </row>
    <row r="726" spans="1:32" x14ac:dyDescent="0.2">
      <c r="A726" s="400">
        <v>36999.42083333333</v>
      </c>
      <c r="B726" s="399">
        <v>37124</v>
      </c>
      <c r="C726" s="399">
        <v>37073</v>
      </c>
      <c r="D726" s="399">
        <v>37164</v>
      </c>
      <c r="E726" t="s">
        <v>401</v>
      </c>
      <c r="F726">
        <v>584185</v>
      </c>
      <c r="G726">
        <v>1</v>
      </c>
      <c r="H726">
        <v>3097320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-25</v>
      </c>
      <c r="P726">
        <v>-25</v>
      </c>
      <c r="Q726">
        <v>-25</v>
      </c>
      <c r="R726">
        <v>-25</v>
      </c>
      <c r="S726">
        <v>-25</v>
      </c>
      <c r="T726">
        <v>-25</v>
      </c>
      <c r="U726">
        <v>-25</v>
      </c>
      <c r="V726">
        <v>-25</v>
      </c>
      <c r="W726">
        <v>-25</v>
      </c>
      <c r="X726">
        <v>-25</v>
      </c>
      <c r="Y726">
        <v>-25</v>
      </c>
      <c r="Z726">
        <v>-25</v>
      </c>
      <c r="AA726">
        <v>-25</v>
      </c>
      <c r="AB726">
        <v>-25</v>
      </c>
      <c r="AC726">
        <v>-25</v>
      </c>
      <c r="AD726">
        <v>-25</v>
      </c>
      <c r="AE726">
        <v>0</v>
      </c>
      <c r="AF726">
        <v>0</v>
      </c>
    </row>
    <row r="727" spans="1:32" x14ac:dyDescent="0.2">
      <c r="A727" s="400">
        <v>37006.453472222223</v>
      </c>
      <c r="B727" s="399">
        <v>37124</v>
      </c>
      <c r="C727" s="399">
        <v>37073</v>
      </c>
      <c r="D727" s="399">
        <v>37164</v>
      </c>
      <c r="E727" t="s">
        <v>401</v>
      </c>
      <c r="F727">
        <v>590858</v>
      </c>
      <c r="G727">
        <v>1</v>
      </c>
      <c r="H727">
        <v>3116243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-25</v>
      </c>
      <c r="P727">
        <v>-25</v>
      </c>
      <c r="Q727">
        <v>-25</v>
      </c>
      <c r="R727">
        <v>-25</v>
      </c>
      <c r="S727">
        <v>-25</v>
      </c>
      <c r="T727">
        <v>-25</v>
      </c>
      <c r="U727">
        <v>-25</v>
      </c>
      <c r="V727">
        <v>-25</v>
      </c>
      <c r="W727">
        <v>-25</v>
      </c>
      <c r="X727">
        <v>-25</v>
      </c>
      <c r="Y727">
        <v>-25</v>
      </c>
      <c r="Z727">
        <v>-25</v>
      </c>
      <c r="AA727">
        <v>-25</v>
      </c>
      <c r="AB727">
        <v>-25</v>
      </c>
      <c r="AC727">
        <v>-25</v>
      </c>
      <c r="AD727">
        <v>-25</v>
      </c>
      <c r="AE727">
        <v>0</v>
      </c>
      <c r="AF727">
        <v>0</v>
      </c>
    </row>
    <row r="728" spans="1:32" x14ac:dyDescent="0.2">
      <c r="A728" s="400">
        <v>37092.38958333333</v>
      </c>
      <c r="B728" s="399">
        <v>37124</v>
      </c>
      <c r="C728" s="399">
        <v>37104</v>
      </c>
      <c r="D728" s="399">
        <v>37134</v>
      </c>
      <c r="E728" t="s">
        <v>401</v>
      </c>
      <c r="F728">
        <v>642184</v>
      </c>
      <c r="G728">
        <v>1</v>
      </c>
      <c r="H728">
        <v>3449315</v>
      </c>
      <c r="I728">
        <v>25</v>
      </c>
      <c r="J728">
        <v>25</v>
      </c>
      <c r="K728">
        <v>25</v>
      </c>
      <c r="L728">
        <v>25</v>
      </c>
      <c r="M728">
        <v>25</v>
      </c>
      <c r="N728">
        <v>25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 s="400">
        <v>37092.38958333333</v>
      </c>
      <c r="B729" s="399">
        <v>37124</v>
      </c>
      <c r="C729" s="399">
        <v>37104</v>
      </c>
      <c r="D729" s="399">
        <v>37134</v>
      </c>
      <c r="E729" t="s">
        <v>401</v>
      </c>
      <c r="F729">
        <v>642185</v>
      </c>
      <c r="G729">
        <v>1</v>
      </c>
      <c r="H729">
        <v>3449318</v>
      </c>
      <c r="I729">
        <v>25</v>
      </c>
      <c r="J729">
        <v>25</v>
      </c>
      <c r="K729">
        <v>25</v>
      </c>
      <c r="L729">
        <v>25</v>
      </c>
      <c r="M729">
        <v>25</v>
      </c>
      <c r="N729">
        <v>25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 s="400">
        <v>37061.443749999999</v>
      </c>
      <c r="B730" s="399">
        <v>37124</v>
      </c>
      <c r="C730" s="399">
        <v>37104</v>
      </c>
      <c r="D730" s="399">
        <v>37134</v>
      </c>
      <c r="E730" t="s">
        <v>401</v>
      </c>
      <c r="F730">
        <v>653740</v>
      </c>
      <c r="G730">
        <v>1</v>
      </c>
      <c r="H730">
        <v>3478788</v>
      </c>
      <c r="I730">
        <v>-25</v>
      </c>
      <c r="J730">
        <v>-25</v>
      </c>
      <c r="K730">
        <v>-25</v>
      </c>
      <c r="L730">
        <v>-25</v>
      </c>
      <c r="M730">
        <v>-25</v>
      </c>
      <c r="N730">
        <v>-25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 s="400">
        <v>37049.604861111111</v>
      </c>
      <c r="B731" s="399">
        <v>37124</v>
      </c>
      <c r="C731" s="399">
        <v>37104</v>
      </c>
      <c r="D731" s="399">
        <v>37134</v>
      </c>
      <c r="E731" t="s">
        <v>401</v>
      </c>
      <c r="F731">
        <v>635396</v>
      </c>
      <c r="G731">
        <v>1</v>
      </c>
      <c r="H731">
        <v>3434363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-25</v>
      </c>
      <c r="P731">
        <v>-25</v>
      </c>
      <c r="Q731">
        <v>-25</v>
      </c>
      <c r="R731">
        <v>-25</v>
      </c>
      <c r="S731">
        <v>-25</v>
      </c>
      <c r="T731">
        <v>-25</v>
      </c>
      <c r="U731">
        <v>-25</v>
      </c>
      <c r="V731">
        <v>-25</v>
      </c>
      <c r="W731">
        <v>-25</v>
      </c>
      <c r="X731">
        <v>-25</v>
      </c>
      <c r="Y731">
        <v>-25</v>
      </c>
      <c r="Z731">
        <v>-25</v>
      </c>
      <c r="AA731">
        <v>-25</v>
      </c>
      <c r="AB731">
        <v>-25</v>
      </c>
      <c r="AC731">
        <v>-25</v>
      </c>
      <c r="AD731">
        <v>-25</v>
      </c>
      <c r="AE731">
        <v>0</v>
      </c>
      <c r="AF731">
        <v>0</v>
      </c>
    </row>
    <row r="732" spans="1:32" x14ac:dyDescent="0.2">
      <c r="A732" s="400">
        <v>37049.370833333334</v>
      </c>
      <c r="B732" s="399">
        <v>37124</v>
      </c>
      <c r="C732" s="399">
        <v>37104</v>
      </c>
      <c r="D732" s="399">
        <v>37134</v>
      </c>
      <c r="E732" t="s">
        <v>401</v>
      </c>
      <c r="F732">
        <v>636904</v>
      </c>
      <c r="G732">
        <v>1</v>
      </c>
      <c r="H732">
        <v>3436970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-25</v>
      </c>
      <c r="P732">
        <v>-25</v>
      </c>
      <c r="Q732">
        <v>-25</v>
      </c>
      <c r="R732">
        <v>-25</v>
      </c>
      <c r="S732">
        <v>-25</v>
      </c>
      <c r="T732">
        <v>-25</v>
      </c>
      <c r="U732">
        <v>-25</v>
      </c>
      <c r="V732">
        <v>-25</v>
      </c>
      <c r="W732">
        <v>-25</v>
      </c>
      <c r="X732">
        <v>-25</v>
      </c>
      <c r="Y732">
        <v>-25</v>
      </c>
      <c r="Z732">
        <v>-25</v>
      </c>
      <c r="AA732">
        <v>-25</v>
      </c>
      <c r="AB732">
        <v>-25</v>
      </c>
      <c r="AC732">
        <v>-25</v>
      </c>
      <c r="AD732">
        <v>-25</v>
      </c>
      <c r="AE732">
        <v>0</v>
      </c>
      <c r="AF732">
        <v>0</v>
      </c>
    </row>
    <row r="733" spans="1:32" x14ac:dyDescent="0.2">
      <c r="A733" s="400">
        <v>37069.36041666667</v>
      </c>
      <c r="B733" s="399">
        <v>37124</v>
      </c>
      <c r="C733" s="399">
        <v>37104</v>
      </c>
      <c r="D733" s="399">
        <v>37134</v>
      </c>
      <c r="E733" t="s">
        <v>401</v>
      </c>
      <c r="F733">
        <v>665101</v>
      </c>
      <c r="G733">
        <v>1</v>
      </c>
      <c r="H733">
        <v>3518571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-25</v>
      </c>
      <c r="P733">
        <v>-25</v>
      </c>
      <c r="Q733">
        <v>-25</v>
      </c>
      <c r="R733">
        <v>-25</v>
      </c>
      <c r="S733">
        <v>-25</v>
      </c>
      <c r="T733">
        <v>-25</v>
      </c>
      <c r="U733">
        <v>-25</v>
      </c>
      <c r="V733">
        <v>-25</v>
      </c>
      <c r="W733">
        <v>-25</v>
      </c>
      <c r="X733">
        <v>-25</v>
      </c>
      <c r="Y733">
        <v>-25</v>
      </c>
      <c r="Z733">
        <v>-25</v>
      </c>
      <c r="AA733">
        <v>-25</v>
      </c>
      <c r="AB733">
        <v>-25</v>
      </c>
      <c r="AC733">
        <v>-25</v>
      </c>
      <c r="AD733">
        <v>-25</v>
      </c>
      <c r="AE733">
        <v>0</v>
      </c>
      <c r="AF733">
        <v>0</v>
      </c>
    </row>
    <row r="734" spans="1:32" x14ac:dyDescent="0.2">
      <c r="A734" s="400">
        <v>36867.597916666666</v>
      </c>
      <c r="B734" s="399">
        <v>37124</v>
      </c>
      <c r="C734" s="399">
        <v>36983</v>
      </c>
      <c r="D734" s="399">
        <v>37191</v>
      </c>
      <c r="E734" t="s">
        <v>401</v>
      </c>
      <c r="F734">
        <v>475154</v>
      </c>
      <c r="G734">
        <v>1</v>
      </c>
      <c r="H734">
        <v>2481696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-25</v>
      </c>
      <c r="AF734">
        <v>-25</v>
      </c>
    </row>
    <row r="735" spans="1:32" x14ac:dyDescent="0.2">
      <c r="A735" s="400">
        <v>36879.44027777778</v>
      </c>
      <c r="B735" s="399">
        <v>37124</v>
      </c>
      <c r="C735" s="399">
        <v>36983</v>
      </c>
      <c r="D735" s="399">
        <v>37191</v>
      </c>
      <c r="E735" t="s">
        <v>401</v>
      </c>
      <c r="F735">
        <v>481793</v>
      </c>
      <c r="G735">
        <v>1</v>
      </c>
      <c r="H735">
        <v>2511813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-25</v>
      </c>
      <c r="AF735">
        <v>-25</v>
      </c>
    </row>
    <row r="736" spans="1:32" x14ac:dyDescent="0.2">
      <c r="A736" s="400">
        <v>36934.429861111108</v>
      </c>
      <c r="B736" s="399">
        <v>37124</v>
      </c>
      <c r="C736" s="399">
        <v>36983</v>
      </c>
      <c r="D736" s="399">
        <v>37191</v>
      </c>
      <c r="E736" t="s">
        <v>401</v>
      </c>
      <c r="F736">
        <v>518956</v>
      </c>
      <c r="G736">
        <v>1</v>
      </c>
      <c r="H736">
        <v>2690267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-25</v>
      </c>
      <c r="AF736">
        <v>-25</v>
      </c>
    </row>
    <row r="737" spans="1:32" x14ac:dyDescent="0.2">
      <c r="A737" s="400">
        <v>37092.38958333333</v>
      </c>
      <c r="B737" s="399">
        <v>37124</v>
      </c>
      <c r="C737" s="399">
        <v>37104</v>
      </c>
      <c r="D737" s="399">
        <v>37134</v>
      </c>
      <c r="E737" t="s">
        <v>401</v>
      </c>
      <c r="F737">
        <v>642184</v>
      </c>
      <c r="G737">
        <v>1</v>
      </c>
      <c r="H737">
        <v>3449316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25</v>
      </c>
      <c r="AF737">
        <v>25</v>
      </c>
    </row>
    <row r="738" spans="1:32" x14ac:dyDescent="0.2">
      <c r="A738" s="400">
        <v>37092.38958333333</v>
      </c>
      <c r="B738" s="399">
        <v>37124</v>
      </c>
      <c r="C738" s="399">
        <v>37104</v>
      </c>
      <c r="D738" s="399">
        <v>37134</v>
      </c>
      <c r="E738" t="s">
        <v>401</v>
      </c>
      <c r="F738">
        <v>642185</v>
      </c>
      <c r="G738">
        <v>1</v>
      </c>
      <c r="H738">
        <v>3449319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25</v>
      </c>
      <c r="AF738">
        <v>25</v>
      </c>
    </row>
    <row r="739" spans="1:32" x14ac:dyDescent="0.2">
      <c r="A739" s="400">
        <v>36718.434027777781</v>
      </c>
      <c r="B739" s="399">
        <v>37124</v>
      </c>
      <c r="C739" s="399">
        <v>37073</v>
      </c>
      <c r="D739" s="399">
        <v>37164</v>
      </c>
      <c r="E739" t="s">
        <v>401</v>
      </c>
      <c r="F739">
        <v>369711</v>
      </c>
      <c r="G739">
        <v>1</v>
      </c>
      <c r="H739">
        <v>2134299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25</v>
      </c>
      <c r="P739">
        <v>25</v>
      </c>
      <c r="Q739">
        <v>25</v>
      </c>
      <c r="R739">
        <v>25</v>
      </c>
      <c r="S739">
        <v>25</v>
      </c>
      <c r="T739">
        <v>25</v>
      </c>
      <c r="U739">
        <v>25</v>
      </c>
      <c r="V739">
        <v>25</v>
      </c>
      <c r="W739">
        <v>25</v>
      </c>
      <c r="X739">
        <v>25</v>
      </c>
      <c r="Y739">
        <v>25</v>
      </c>
      <c r="Z739">
        <v>25</v>
      </c>
      <c r="AA739">
        <v>25</v>
      </c>
      <c r="AB739">
        <v>25</v>
      </c>
      <c r="AC739">
        <v>25</v>
      </c>
      <c r="AD739">
        <v>25</v>
      </c>
      <c r="AE739">
        <v>0</v>
      </c>
      <c r="AF739">
        <v>0</v>
      </c>
    </row>
    <row r="740" spans="1:32" x14ac:dyDescent="0.2">
      <c r="A740" s="400">
        <v>36798.628472222219</v>
      </c>
      <c r="B740" s="399">
        <v>37124</v>
      </c>
      <c r="C740" s="399">
        <v>37073</v>
      </c>
      <c r="D740" s="399">
        <v>37164</v>
      </c>
      <c r="E740" t="s">
        <v>401</v>
      </c>
      <c r="F740">
        <v>415071</v>
      </c>
      <c r="G740">
        <v>1</v>
      </c>
      <c r="H740">
        <v>2283171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25</v>
      </c>
      <c r="P740">
        <v>25</v>
      </c>
      <c r="Q740">
        <v>25</v>
      </c>
      <c r="R740">
        <v>25</v>
      </c>
      <c r="S740">
        <v>25</v>
      </c>
      <c r="T740">
        <v>25</v>
      </c>
      <c r="U740">
        <v>25</v>
      </c>
      <c r="V740">
        <v>25</v>
      </c>
      <c r="W740">
        <v>25</v>
      </c>
      <c r="X740">
        <v>25</v>
      </c>
      <c r="Y740">
        <v>25</v>
      </c>
      <c r="Z740">
        <v>25</v>
      </c>
      <c r="AA740">
        <v>25</v>
      </c>
      <c r="AB740">
        <v>25</v>
      </c>
      <c r="AC740">
        <v>25</v>
      </c>
      <c r="AD740">
        <v>25</v>
      </c>
      <c r="AE740">
        <v>0</v>
      </c>
      <c r="AF740">
        <v>0</v>
      </c>
    </row>
    <row r="741" spans="1:32" x14ac:dyDescent="0.2">
      <c r="A741" s="400">
        <v>36789.599305555559</v>
      </c>
      <c r="B741" s="399">
        <v>37124</v>
      </c>
      <c r="C741" s="399">
        <v>37073</v>
      </c>
      <c r="D741" s="399">
        <v>37164</v>
      </c>
      <c r="E741" t="s">
        <v>401</v>
      </c>
      <c r="F741">
        <v>416188</v>
      </c>
      <c r="G741">
        <v>1</v>
      </c>
      <c r="H741">
        <v>2286815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-25</v>
      </c>
      <c r="P741">
        <v>-25</v>
      </c>
      <c r="Q741">
        <v>-25</v>
      </c>
      <c r="R741">
        <v>-25</v>
      </c>
      <c r="S741">
        <v>-25</v>
      </c>
      <c r="T741">
        <v>-25</v>
      </c>
      <c r="U741">
        <v>-25</v>
      </c>
      <c r="V741">
        <v>-25</v>
      </c>
      <c r="W741">
        <v>-25</v>
      </c>
      <c r="X741">
        <v>-25</v>
      </c>
      <c r="Y741">
        <v>-25</v>
      </c>
      <c r="Z741">
        <v>-25</v>
      </c>
      <c r="AA741">
        <v>-25</v>
      </c>
      <c r="AB741">
        <v>-25</v>
      </c>
      <c r="AC741">
        <v>-25</v>
      </c>
      <c r="AD741">
        <v>-25</v>
      </c>
      <c r="AE741">
        <v>0</v>
      </c>
      <c r="AF741">
        <v>0</v>
      </c>
    </row>
    <row r="742" spans="1:32" x14ac:dyDescent="0.2">
      <c r="A742" s="400">
        <v>36790.470138888886</v>
      </c>
      <c r="B742" s="399">
        <v>37124</v>
      </c>
      <c r="C742" s="399">
        <v>37073</v>
      </c>
      <c r="D742" s="399">
        <v>37164</v>
      </c>
      <c r="E742" t="s">
        <v>401</v>
      </c>
      <c r="F742">
        <v>417190</v>
      </c>
      <c r="G742">
        <v>1</v>
      </c>
      <c r="H742">
        <v>2289508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-25</v>
      </c>
      <c r="P742">
        <v>-25</v>
      </c>
      <c r="Q742">
        <v>-25</v>
      </c>
      <c r="R742">
        <v>-25</v>
      </c>
      <c r="S742">
        <v>-25</v>
      </c>
      <c r="T742">
        <v>-25</v>
      </c>
      <c r="U742">
        <v>-25</v>
      </c>
      <c r="V742">
        <v>-25</v>
      </c>
      <c r="W742">
        <v>-25</v>
      </c>
      <c r="X742">
        <v>-25</v>
      </c>
      <c r="Y742">
        <v>-25</v>
      </c>
      <c r="Z742">
        <v>-25</v>
      </c>
      <c r="AA742">
        <v>-25</v>
      </c>
      <c r="AB742">
        <v>-25</v>
      </c>
      <c r="AC742">
        <v>-25</v>
      </c>
      <c r="AD742">
        <v>-25</v>
      </c>
      <c r="AE742">
        <v>0</v>
      </c>
      <c r="AF742">
        <v>0</v>
      </c>
    </row>
    <row r="743" spans="1:32" x14ac:dyDescent="0.2">
      <c r="A743" s="400">
        <v>36847.392361111109</v>
      </c>
      <c r="B743" s="399">
        <v>37124</v>
      </c>
      <c r="C743" s="399">
        <v>37073</v>
      </c>
      <c r="D743" s="399">
        <v>37164</v>
      </c>
      <c r="E743" t="s">
        <v>401</v>
      </c>
      <c r="F743">
        <v>461572</v>
      </c>
      <c r="G743">
        <v>1</v>
      </c>
      <c r="H743">
        <v>2437982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-25</v>
      </c>
      <c r="P743">
        <v>-25</v>
      </c>
      <c r="Q743">
        <v>-25</v>
      </c>
      <c r="R743">
        <v>-25</v>
      </c>
      <c r="S743">
        <v>-25</v>
      </c>
      <c r="T743">
        <v>-25</v>
      </c>
      <c r="U743">
        <v>-25</v>
      </c>
      <c r="V743">
        <v>-25</v>
      </c>
      <c r="W743">
        <v>-25</v>
      </c>
      <c r="X743">
        <v>-25</v>
      </c>
      <c r="Y743">
        <v>-25</v>
      </c>
      <c r="Z743">
        <v>-25</v>
      </c>
      <c r="AA743">
        <v>-25</v>
      </c>
      <c r="AB743">
        <v>-25</v>
      </c>
      <c r="AC743">
        <v>-25</v>
      </c>
      <c r="AD743">
        <v>-25</v>
      </c>
      <c r="AE743">
        <v>0</v>
      </c>
      <c r="AF743">
        <v>0</v>
      </c>
    </row>
    <row r="744" spans="1:32" x14ac:dyDescent="0.2">
      <c r="A744" s="400">
        <v>36847.392361111109</v>
      </c>
      <c r="B744" s="399">
        <v>37124</v>
      </c>
      <c r="C744" s="399">
        <v>37073</v>
      </c>
      <c r="D744" s="399">
        <v>37164</v>
      </c>
      <c r="E744" t="s">
        <v>401</v>
      </c>
      <c r="F744">
        <v>461574</v>
      </c>
      <c r="G744">
        <v>1</v>
      </c>
      <c r="H744">
        <v>2437987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-25</v>
      </c>
      <c r="P744">
        <v>-25</v>
      </c>
      <c r="Q744">
        <v>-25</v>
      </c>
      <c r="R744">
        <v>-25</v>
      </c>
      <c r="S744">
        <v>-25</v>
      </c>
      <c r="T744">
        <v>-25</v>
      </c>
      <c r="U744">
        <v>-25</v>
      </c>
      <c r="V744">
        <v>-25</v>
      </c>
      <c r="W744">
        <v>-25</v>
      </c>
      <c r="X744">
        <v>-25</v>
      </c>
      <c r="Y744">
        <v>-25</v>
      </c>
      <c r="Z744">
        <v>-25</v>
      </c>
      <c r="AA744">
        <v>-25</v>
      </c>
      <c r="AB744">
        <v>-25</v>
      </c>
      <c r="AC744">
        <v>-25</v>
      </c>
      <c r="AD744">
        <v>-25</v>
      </c>
      <c r="AE744">
        <v>0</v>
      </c>
      <c r="AF744">
        <v>0</v>
      </c>
    </row>
    <row r="745" spans="1:32" x14ac:dyDescent="0.2">
      <c r="B745" s="399"/>
      <c r="C745" s="399"/>
      <c r="D745" s="399"/>
    </row>
    <row r="746" spans="1:32" x14ac:dyDescent="0.2">
      <c r="B746" s="399"/>
      <c r="C746" s="399"/>
      <c r="D746" s="399"/>
    </row>
    <row r="747" spans="1:32" x14ac:dyDescent="0.2">
      <c r="B747" s="399"/>
      <c r="C747" s="399"/>
      <c r="D747" s="399"/>
    </row>
    <row r="748" spans="1:32" x14ac:dyDescent="0.2">
      <c r="B748" s="399"/>
      <c r="C748" s="399"/>
      <c r="D748" s="399"/>
    </row>
    <row r="749" spans="1:32" x14ac:dyDescent="0.2">
      <c r="B749" s="399"/>
      <c r="C749" s="399"/>
      <c r="D749" s="399"/>
    </row>
    <row r="750" spans="1:32" x14ac:dyDescent="0.2">
      <c r="B750" s="399"/>
      <c r="C750" s="399"/>
      <c r="D750" s="399"/>
    </row>
    <row r="751" spans="1:32" x14ac:dyDescent="0.2">
      <c r="B751" s="399"/>
      <c r="C751" s="399"/>
      <c r="D751" s="399"/>
    </row>
    <row r="752" spans="1:32" x14ac:dyDescent="0.2">
      <c r="B752" s="399"/>
      <c r="C752" s="399"/>
      <c r="D752" s="399"/>
    </row>
    <row r="753" spans="2:4" x14ac:dyDescent="0.2">
      <c r="B753" s="399"/>
      <c r="C753" s="399"/>
      <c r="D753" s="399"/>
    </row>
    <row r="754" spans="2:4" x14ac:dyDescent="0.2">
      <c r="B754" s="399"/>
      <c r="C754" s="399"/>
      <c r="D754" s="399"/>
    </row>
    <row r="755" spans="2:4" x14ac:dyDescent="0.2">
      <c r="B755" s="399"/>
      <c r="C755" s="399"/>
      <c r="D755" s="399"/>
    </row>
    <row r="756" spans="2:4" x14ac:dyDescent="0.2">
      <c r="B756" s="399"/>
      <c r="C756" s="399"/>
      <c r="D756" s="399"/>
    </row>
    <row r="757" spans="2:4" x14ac:dyDescent="0.2">
      <c r="B757" s="399"/>
      <c r="C757" s="399"/>
      <c r="D757" s="399"/>
    </row>
    <row r="758" spans="2:4" x14ac:dyDescent="0.2">
      <c r="B758" s="399"/>
      <c r="C758" s="399"/>
      <c r="D758" s="399"/>
    </row>
    <row r="759" spans="2:4" x14ac:dyDescent="0.2">
      <c r="B759" s="399"/>
      <c r="C759" s="399"/>
      <c r="D759" s="399"/>
    </row>
    <row r="760" spans="2:4" x14ac:dyDescent="0.2">
      <c r="B760" s="399"/>
      <c r="C760" s="399"/>
      <c r="D760" s="399"/>
    </row>
    <row r="761" spans="2:4" x14ac:dyDescent="0.2">
      <c r="B761" s="399"/>
      <c r="C761" s="399"/>
      <c r="D761" s="399"/>
    </row>
    <row r="762" spans="2:4" x14ac:dyDescent="0.2">
      <c r="B762" s="399"/>
      <c r="C762" s="399"/>
      <c r="D762" s="399"/>
    </row>
    <row r="763" spans="2:4" x14ac:dyDescent="0.2">
      <c r="B763" s="399"/>
      <c r="C763" s="399"/>
      <c r="D763" s="399"/>
    </row>
    <row r="764" spans="2:4" x14ac:dyDescent="0.2">
      <c r="B764" s="399"/>
      <c r="C764" s="399"/>
      <c r="D764" s="399"/>
    </row>
    <row r="765" spans="2:4" x14ac:dyDescent="0.2">
      <c r="B765" s="399"/>
      <c r="C765" s="399"/>
      <c r="D765" s="399"/>
    </row>
    <row r="766" spans="2:4" x14ac:dyDescent="0.2">
      <c r="B766" s="399"/>
      <c r="C766" s="399"/>
      <c r="D766" s="399"/>
    </row>
    <row r="767" spans="2:4" x14ac:dyDescent="0.2">
      <c r="B767" s="399"/>
      <c r="C767" s="399"/>
      <c r="D767" s="399"/>
    </row>
    <row r="768" spans="2:4" x14ac:dyDescent="0.2">
      <c r="B768" s="399"/>
      <c r="C768" s="399"/>
      <c r="D768" s="399"/>
    </row>
    <row r="769" spans="2:4" x14ac:dyDescent="0.2">
      <c r="B769" s="399"/>
      <c r="C769" s="399"/>
      <c r="D769" s="399"/>
    </row>
    <row r="770" spans="2:4" x14ac:dyDescent="0.2">
      <c r="B770" s="399"/>
      <c r="C770" s="399"/>
      <c r="D770" s="399"/>
    </row>
    <row r="771" spans="2:4" x14ac:dyDescent="0.2">
      <c r="B771" s="399"/>
      <c r="C771" s="399"/>
      <c r="D771" s="399"/>
    </row>
    <row r="772" spans="2:4" x14ac:dyDescent="0.2">
      <c r="B772" s="399"/>
      <c r="C772" s="399"/>
      <c r="D772" s="399"/>
    </row>
    <row r="773" spans="2:4" x14ac:dyDescent="0.2">
      <c r="B773" s="399"/>
      <c r="C773" s="399"/>
      <c r="D773" s="399"/>
    </row>
    <row r="774" spans="2:4" x14ac:dyDescent="0.2">
      <c r="B774" s="399"/>
      <c r="C774" s="399"/>
      <c r="D774" s="399"/>
    </row>
    <row r="775" spans="2:4" x14ac:dyDescent="0.2">
      <c r="B775" s="399"/>
      <c r="C775" s="399"/>
      <c r="D775" s="399"/>
    </row>
    <row r="776" spans="2:4" x14ac:dyDescent="0.2">
      <c r="B776" s="399"/>
      <c r="C776" s="399"/>
      <c r="D776" s="399"/>
    </row>
    <row r="777" spans="2:4" x14ac:dyDescent="0.2">
      <c r="B777" s="399"/>
      <c r="C777" s="399"/>
      <c r="D777" s="399"/>
    </row>
    <row r="778" spans="2:4" x14ac:dyDescent="0.2">
      <c r="B778" s="399"/>
      <c r="C778" s="399"/>
      <c r="D778" s="399"/>
    </row>
    <row r="779" spans="2:4" x14ac:dyDescent="0.2">
      <c r="B779" s="399"/>
      <c r="C779" s="399"/>
      <c r="D779" s="399"/>
    </row>
    <row r="780" spans="2:4" x14ac:dyDescent="0.2">
      <c r="B780" s="399"/>
      <c r="C780" s="399"/>
      <c r="D780" s="399"/>
    </row>
    <row r="781" spans="2:4" x14ac:dyDescent="0.2">
      <c r="B781" s="399"/>
      <c r="C781" s="399"/>
      <c r="D781" s="399"/>
    </row>
    <row r="782" spans="2:4" x14ac:dyDescent="0.2">
      <c r="B782" s="399"/>
      <c r="C782" s="399"/>
      <c r="D782" s="399"/>
    </row>
    <row r="783" spans="2:4" x14ac:dyDescent="0.2">
      <c r="B783" s="399"/>
      <c r="C783" s="399"/>
      <c r="D783" s="399"/>
    </row>
    <row r="784" spans="2:4" x14ac:dyDescent="0.2">
      <c r="B784" s="399"/>
      <c r="C784" s="399"/>
      <c r="D784" s="399"/>
    </row>
    <row r="785" spans="2:4" x14ac:dyDescent="0.2">
      <c r="B785" s="399"/>
      <c r="C785" s="399"/>
      <c r="D785" s="399"/>
    </row>
    <row r="786" spans="2:4" x14ac:dyDescent="0.2">
      <c r="B786" s="399"/>
      <c r="C786" s="399"/>
      <c r="D786" s="399"/>
    </row>
    <row r="787" spans="2:4" x14ac:dyDescent="0.2">
      <c r="B787" s="399"/>
      <c r="C787" s="399"/>
      <c r="D787" s="399"/>
    </row>
    <row r="788" spans="2:4" x14ac:dyDescent="0.2">
      <c r="B788" s="399"/>
      <c r="C788" s="399"/>
      <c r="D788" s="399"/>
    </row>
    <row r="789" spans="2:4" x14ac:dyDescent="0.2">
      <c r="B789" s="399"/>
      <c r="C789" s="399"/>
      <c r="D789" s="399"/>
    </row>
    <row r="790" spans="2:4" x14ac:dyDescent="0.2">
      <c r="B790" s="399"/>
      <c r="C790" s="399"/>
      <c r="D790" s="399"/>
    </row>
    <row r="791" spans="2:4" x14ac:dyDescent="0.2">
      <c r="B791" s="399"/>
      <c r="C791" s="399"/>
      <c r="D791" s="399"/>
    </row>
    <row r="792" spans="2:4" x14ac:dyDescent="0.2">
      <c r="B792" s="399"/>
      <c r="C792" s="399"/>
      <c r="D792" s="399"/>
    </row>
    <row r="793" spans="2:4" x14ac:dyDescent="0.2">
      <c r="B793" s="399"/>
      <c r="C793" s="399"/>
      <c r="D793" s="399"/>
    </row>
    <row r="794" spans="2:4" x14ac:dyDescent="0.2">
      <c r="B794" s="399"/>
      <c r="C794" s="399"/>
      <c r="D794" s="399"/>
    </row>
    <row r="795" spans="2:4" x14ac:dyDescent="0.2">
      <c r="B795" s="399"/>
      <c r="C795" s="399"/>
      <c r="D795" s="399"/>
    </row>
    <row r="796" spans="2:4" x14ac:dyDescent="0.2">
      <c r="B796" s="399"/>
      <c r="C796" s="399"/>
      <c r="D796" s="399"/>
    </row>
    <row r="797" spans="2:4" x14ac:dyDescent="0.2">
      <c r="B797" s="399"/>
      <c r="C797" s="399"/>
      <c r="D797" s="399"/>
    </row>
    <row r="798" spans="2:4" x14ac:dyDescent="0.2">
      <c r="B798" s="399"/>
      <c r="C798" s="399"/>
      <c r="D798" s="399"/>
    </row>
    <row r="799" spans="2:4" x14ac:dyDescent="0.2">
      <c r="B799" s="399"/>
      <c r="C799" s="399"/>
      <c r="D799" s="399"/>
    </row>
    <row r="800" spans="2:4" x14ac:dyDescent="0.2">
      <c r="B800" s="399"/>
      <c r="C800" s="399"/>
      <c r="D800" s="399"/>
    </row>
    <row r="801" spans="2:4" x14ac:dyDescent="0.2">
      <c r="B801" s="399"/>
      <c r="C801" s="399"/>
      <c r="D801" s="399"/>
    </row>
    <row r="802" spans="2:4" x14ac:dyDescent="0.2">
      <c r="B802" s="399"/>
      <c r="C802" s="399"/>
      <c r="D802" s="399"/>
    </row>
    <row r="803" spans="2:4" x14ac:dyDescent="0.2">
      <c r="B803" s="399"/>
      <c r="C803" s="399"/>
      <c r="D803" s="399"/>
    </row>
    <row r="804" spans="2:4" x14ac:dyDescent="0.2">
      <c r="B804" s="399"/>
      <c r="C804" s="399"/>
      <c r="D804" s="399"/>
    </row>
    <row r="805" spans="2:4" x14ac:dyDescent="0.2">
      <c r="B805" s="399"/>
      <c r="C805" s="399"/>
      <c r="D805" s="399"/>
    </row>
    <row r="806" spans="2:4" x14ac:dyDescent="0.2">
      <c r="B806" s="399"/>
      <c r="C806" s="399"/>
      <c r="D806" s="399"/>
    </row>
    <row r="807" spans="2:4" x14ac:dyDescent="0.2">
      <c r="B807" s="399"/>
      <c r="C807" s="399"/>
      <c r="D807" s="399"/>
    </row>
    <row r="808" spans="2:4" x14ac:dyDescent="0.2">
      <c r="B808" s="399"/>
      <c r="C808" s="399"/>
      <c r="D808" s="399"/>
    </row>
    <row r="809" spans="2:4" x14ac:dyDescent="0.2">
      <c r="B809" s="399"/>
      <c r="C809" s="399"/>
      <c r="D809" s="399"/>
    </row>
    <row r="810" spans="2:4" x14ac:dyDescent="0.2">
      <c r="B810" s="399"/>
      <c r="C810" s="399"/>
      <c r="D810" s="399"/>
    </row>
    <row r="811" spans="2:4" x14ac:dyDescent="0.2">
      <c r="B811" s="399"/>
      <c r="C811" s="399"/>
      <c r="D811" s="399"/>
    </row>
    <row r="812" spans="2:4" x14ac:dyDescent="0.2">
      <c r="B812" s="399"/>
      <c r="C812" s="399"/>
      <c r="D812" s="399"/>
    </row>
    <row r="813" spans="2:4" x14ac:dyDescent="0.2">
      <c r="B813" s="399"/>
      <c r="C813" s="399"/>
      <c r="D813" s="399"/>
    </row>
    <row r="814" spans="2:4" x14ac:dyDescent="0.2">
      <c r="B814" s="399"/>
      <c r="C814" s="399"/>
      <c r="D814" s="399"/>
    </row>
    <row r="815" spans="2:4" x14ac:dyDescent="0.2">
      <c r="B815" s="399"/>
      <c r="C815" s="399"/>
      <c r="D815" s="399"/>
    </row>
    <row r="816" spans="2:4" x14ac:dyDescent="0.2">
      <c r="B816" s="399"/>
      <c r="C816" s="399"/>
      <c r="D816" s="399"/>
    </row>
    <row r="817" spans="2:4" x14ac:dyDescent="0.2">
      <c r="B817" s="399"/>
      <c r="C817" s="399"/>
      <c r="D817" s="399"/>
    </row>
    <row r="818" spans="2:4" x14ac:dyDescent="0.2">
      <c r="B818" s="399"/>
      <c r="C818" s="399"/>
      <c r="D818" s="399"/>
    </row>
    <row r="819" spans="2:4" x14ac:dyDescent="0.2">
      <c r="B819" s="399"/>
      <c r="C819" s="399"/>
      <c r="D819" s="399"/>
    </row>
    <row r="820" spans="2:4" x14ac:dyDescent="0.2">
      <c r="B820" s="399"/>
      <c r="C820" s="399"/>
      <c r="D820" s="399"/>
    </row>
    <row r="821" spans="2:4" x14ac:dyDescent="0.2">
      <c r="B821" s="399"/>
      <c r="C821" s="399"/>
      <c r="D821" s="399"/>
    </row>
    <row r="822" spans="2:4" x14ac:dyDescent="0.2">
      <c r="B822" s="399"/>
      <c r="C822" s="399"/>
      <c r="D822" s="399"/>
    </row>
    <row r="823" spans="2:4" x14ac:dyDescent="0.2">
      <c r="B823" s="399"/>
      <c r="C823" s="399"/>
      <c r="D823" s="399"/>
    </row>
    <row r="824" spans="2:4" x14ac:dyDescent="0.2">
      <c r="B824" s="399"/>
      <c r="C824" s="399"/>
      <c r="D824" s="399"/>
    </row>
    <row r="825" spans="2:4" x14ac:dyDescent="0.2">
      <c r="B825" s="399"/>
      <c r="C825" s="399"/>
      <c r="D825" s="399"/>
    </row>
    <row r="826" spans="2:4" x14ac:dyDescent="0.2">
      <c r="B826" s="399"/>
      <c r="C826" s="399"/>
      <c r="D826" s="399"/>
    </row>
    <row r="827" spans="2:4" x14ac:dyDescent="0.2">
      <c r="B827" s="399"/>
      <c r="C827" s="399"/>
      <c r="D827" s="399"/>
    </row>
    <row r="828" spans="2:4" x14ac:dyDescent="0.2">
      <c r="B828" s="399"/>
      <c r="C828" s="399"/>
      <c r="D828" s="399"/>
    </row>
    <row r="829" spans="2:4" x14ac:dyDescent="0.2">
      <c r="B829" s="399"/>
      <c r="C829" s="399"/>
      <c r="D829" s="399"/>
    </row>
    <row r="830" spans="2:4" x14ac:dyDescent="0.2">
      <c r="B830" s="399"/>
      <c r="C830" s="399"/>
      <c r="D830" s="399"/>
    </row>
    <row r="831" spans="2:4" x14ac:dyDescent="0.2">
      <c r="B831" s="399"/>
      <c r="C831" s="399"/>
      <c r="D831" s="399"/>
    </row>
    <row r="832" spans="2:4" x14ac:dyDescent="0.2">
      <c r="B832" s="399"/>
      <c r="C832" s="399"/>
      <c r="D832" s="399"/>
    </row>
    <row r="833" spans="2:4" x14ac:dyDescent="0.2">
      <c r="B833" s="399"/>
      <c r="C833" s="399"/>
      <c r="D833" s="399"/>
    </row>
    <row r="834" spans="2:4" x14ac:dyDescent="0.2">
      <c r="B834" s="399"/>
      <c r="C834" s="399"/>
      <c r="D834" s="399"/>
    </row>
    <row r="835" spans="2:4" x14ac:dyDescent="0.2">
      <c r="B835" s="399"/>
      <c r="C835" s="399"/>
      <c r="D835" s="399"/>
    </row>
    <row r="836" spans="2:4" x14ac:dyDescent="0.2">
      <c r="B836" s="399"/>
      <c r="C836" s="399"/>
      <c r="D836" s="399"/>
    </row>
    <row r="837" spans="2:4" x14ac:dyDescent="0.2">
      <c r="B837" s="399"/>
      <c r="C837" s="399"/>
      <c r="D837" s="399"/>
    </row>
    <row r="838" spans="2:4" x14ac:dyDescent="0.2">
      <c r="B838" s="399"/>
      <c r="C838" s="399"/>
      <c r="D838" s="399"/>
    </row>
    <row r="839" spans="2:4" x14ac:dyDescent="0.2">
      <c r="B839" s="399"/>
      <c r="C839" s="399"/>
      <c r="D839" s="399"/>
    </row>
    <row r="840" spans="2:4" x14ac:dyDescent="0.2">
      <c r="B840" s="399"/>
      <c r="C840" s="399"/>
      <c r="D840" s="399"/>
    </row>
    <row r="841" spans="2:4" x14ac:dyDescent="0.2">
      <c r="B841" s="399"/>
      <c r="C841" s="399"/>
      <c r="D841" s="399"/>
    </row>
    <row r="842" spans="2:4" x14ac:dyDescent="0.2">
      <c r="B842" s="399"/>
      <c r="C842" s="399"/>
      <c r="D842" s="399"/>
    </row>
    <row r="843" spans="2:4" x14ac:dyDescent="0.2">
      <c r="B843" s="399"/>
      <c r="C843" s="399"/>
      <c r="D843" s="399"/>
    </row>
    <row r="844" spans="2:4" x14ac:dyDescent="0.2">
      <c r="B844" s="399"/>
      <c r="C844" s="399"/>
      <c r="D844" s="399"/>
    </row>
    <row r="845" spans="2:4" x14ac:dyDescent="0.2">
      <c r="B845" s="399"/>
      <c r="C845" s="399"/>
      <c r="D845" s="399"/>
    </row>
    <row r="846" spans="2:4" x14ac:dyDescent="0.2">
      <c r="B846" s="399"/>
      <c r="C846" s="399"/>
      <c r="D846" s="399"/>
    </row>
    <row r="847" spans="2:4" x14ac:dyDescent="0.2">
      <c r="B847" s="399"/>
      <c r="C847" s="399"/>
      <c r="D847" s="399"/>
    </row>
    <row r="848" spans="2:4" x14ac:dyDescent="0.2">
      <c r="B848" s="399"/>
      <c r="C848" s="399"/>
      <c r="D848" s="399"/>
    </row>
    <row r="849" spans="2:4" x14ac:dyDescent="0.2">
      <c r="B849" s="399"/>
      <c r="C849" s="399"/>
      <c r="D849" s="399"/>
    </row>
    <row r="850" spans="2:4" x14ac:dyDescent="0.2">
      <c r="B850" s="399"/>
      <c r="C850" s="399"/>
      <c r="D850" s="399"/>
    </row>
    <row r="851" spans="2:4" x14ac:dyDescent="0.2">
      <c r="B851" s="399"/>
      <c r="C851" s="399"/>
      <c r="D851" s="399"/>
    </row>
    <row r="852" spans="2:4" x14ac:dyDescent="0.2">
      <c r="B852" s="399"/>
      <c r="C852" s="399"/>
      <c r="D852" s="399"/>
    </row>
    <row r="853" spans="2:4" x14ac:dyDescent="0.2">
      <c r="B853" s="399"/>
      <c r="C853" s="399"/>
      <c r="D853" s="399"/>
    </row>
    <row r="854" spans="2:4" x14ac:dyDescent="0.2">
      <c r="B854" s="399"/>
      <c r="C854" s="399"/>
      <c r="D854" s="399"/>
    </row>
    <row r="855" spans="2:4" x14ac:dyDescent="0.2">
      <c r="B855" s="399"/>
      <c r="C855" s="399"/>
      <c r="D855" s="399"/>
    </row>
    <row r="856" spans="2:4" x14ac:dyDescent="0.2">
      <c r="B856" s="399"/>
      <c r="C856" s="399"/>
      <c r="D856" s="399"/>
    </row>
    <row r="857" spans="2:4" x14ac:dyDescent="0.2">
      <c r="B857" s="399"/>
      <c r="C857" s="399"/>
      <c r="D857" s="399"/>
    </row>
    <row r="858" spans="2:4" x14ac:dyDescent="0.2">
      <c r="B858" s="399"/>
      <c r="C858" s="399"/>
      <c r="D858" s="399"/>
    </row>
    <row r="859" spans="2:4" x14ac:dyDescent="0.2">
      <c r="B859" s="399"/>
      <c r="C859" s="399"/>
      <c r="D859" s="399"/>
    </row>
    <row r="860" spans="2:4" x14ac:dyDescent="0.2">
      <c r="B860" s="399"/>
      <c r="C860" s="399"/>
      <c r="D860" s="399"/>
    </row>
    <row r="861" spans="2:4" x14ac:dyDescent="0.2">
      <c r="B861" s="399"/>
      <c r="C861" s="399"/>
      <c r="D861" s="399"/>
    </row>
    <row r="862" spans="2:4" x14ac:dyDescent="0.2">
      <c r="B862" s="399"/>
      <c r="C862" s="399"/>
      <c r="D862" s="399"/>
    </row>
    <row r="863" spans="2:4" x14ac:dyDescent="0.2">
      <c r="B863" s="399"/>
      <c r="C863" s="399"/>
      <c r="D863" s="399"/>
    </row>
    <row r="864" spans="2:4" x14ac:dyDescent="0.2">
      <c r="B864" s="399"/>
      <c r="C864" s="399"/>
      <c r="D864" s="399"/>
    </row>
    <row r="865" spans="2:4" x14ac:dyDescent="0.2">
      <c r="B865" s="399"/>
      <c r="C865" s="399"/>
      <c r="D865" s="399"/>
    </row>
    <row r="866" spans="2:4" x14ac:dyDescent="0.2">
      <c r="B866" s="399"/>
      <c r="C866" s="399"/>
      <c r="D866" s="399"/>
    </row>
    <row r="867" spans="2:4" x14ac:dyDescent="0.2">
      <c r="B867" s="399"/>
      <c r="C867" s="399"/>
      <c r="D867" s="399"/>
    </row>
    <row r="868" spans="2:4" x14ac:dyDescent="0.2">
      <c r="B868" s="399"/>
      <c r="C868" s="399"/>
      <c r="D868" s="399"/>
    </row>
    <row r="869" spans="2:4" x14ac:dyDescent="0.2">
      <c r="B869" s="399"/>
      <c r="C869" s="399"/>
      <c r="D869" s="399"/>
    </row>
    <row r="870" spans="2:4" x14ac:dyDescent="0.2">
      <c r="B870" s="399"/>
      <c r="C870" s="399"/>
      <c r="D870" s="399"/>
    </row>
    <row r="871" spans="2:4" x14ac:dyDescent="0.2">
      <c r="B871" s="399"/>
      <c r="C871" s="399"/>
      <c r="D871" s="399"/>
    </row>
    <row r="872" spans="2:4" x14ac:dyDescent="0.2">
      <c r="B872" s="399"/>
      <c r="C872" s="399"/>
      <c r="D872" s="399"/>
    </row>
    <row r="873" spans="2:4" x14ac:dyDescent="0.2">
      <c r="B873" s="399"/>
      <c r="C873" s="399"/>
      <c r="D873" s="399"/>
    </row>
    <row r="874" spans="2:4" x14ac:dyDescent="0.2">
      <c r="B874" s="399"/>
      <c r="C874" s="399"/>
      <c r="D874" s="399"/>
    </row>
    <row r="875" spans="2:4" x14ac:dyDescent="0.2">
      <c r="B875" s="399"/>
      <c r="C875" s="399"/>
      <c r="D875" s="399"/>
    </row>
    <row r="876" spans="2:4" x14ac:dyDescent="0.2">
      <c r="B876" s="399"/>
      <c r="C876" s="399"/>
      <c r="D876" s="399"/>
    </row>
    <row r="877" spans="2:4" x14ac:dyDescent="0.2">
      <c r="B877" s="399"/>
      <c r="C877" s="399"/>
      <c r="D877" s="399"/>
    </row>
    <row r="878" spans="2:4" x14ac:dyDescent="0.2">
      <c r="B878" s="399"/>
      <c r="C878" s="399"/>
      <c r="D878" s="399"/>
    </row>
    <row r="879" spans="2:4" x14ac:dyDescent="0.2">
      <c r="B879" s="399"/>
      <c r="C879" s="399"/>
      <c r="D879" s="399"/>
    </row>
    <row r="880" spans="2:4" x14ac:dyDescent="0.2">
      <c r="B880" s="399"/>
      <c r="C880" s="399"/>
      <c r="D880" s="399"/>
    </row>
    <row r="881" spans="2:4" x14ac:dyDescent="0.2">
      <c r="B881" s="399"/>
      <c r="C881" s="399"/>
      <c r="D881" s="399"/>
    </row>
    <row r="882" spans="2:4" x14ac:dyDescent="0.2">
      <c r="B882" s="399"/>
      <c r="C882" s="399"/>
      <c r="D882" s="399"/>
    </row>
    <row r="883" spans="2:4" x14ac:dyDescent="0.2">
      <c r="B883" s="399"/>
      <c r="C883" s="399"/>
      <c r="D883" s="399"/>
    </row>
    <row r="884" spans="2:4" x14ac:dyDescent="0.2">
      <c r="B884" s="399"/>
      <c r="C884" s="399"/>
      <c r="D884" s="399"/>
    </row>
    <row r="885" spans="2:4" x14ac:dyDescent="0.2">
      <c r="B885" s="399"/>
      <c r="C885" s="399"/>
      <c r="D885" s="399"/>
    </row>
    <row r="886" spans="2:4" x14ac:dyDescent="0.2">
      <c r="B886" s="399"/>
      <c r="C886" s="399"/>
      <c r="D886" s="399"/>
    </row>
    <row r="887" spans="2:4" x14ac:dyDescent="0.2">
      <c r="B887" s="399"/>
      <c r="C887" s="399"/>
      <c r="D887" s="399"/>
    </row>
    <row r="888" spans="2:4" x14ac:dyDescent="0.2">
      <c r="B888" s="399"/>
      <c r="C888" s="399"/>
      <c r="D888" s="399"/>
    </row>
    <row r="889" spans="2:4" x14ac:dyDescent="0.2">
      <c r="B889" s="399"/>
      <c r="C889" s="399"/>
      <c r="D889" s="399"/>
    </row>
    <row r="890" spans="2:4" x14ac:dyDescent="0.2">
      <c r="B890" s="399"/>
      <c r="C890" s="399"/>
      <c r="D890" s="399"/>
    </row>
    <row r="891" spans="2:4" x14ac:dyDescent="0.2">
      <c r="B891" s="399"/>
      <c r="C891" s="399"/>
      <c r="D891" s="399"/>
    </row>
    <row r="892" spans="2:4" x14ac:dyDescent="0.2">
      <c r="B892" s="399"/>
      <c r="C892" s="399"/>
      <c r="D892" s="399"/>
    </row>
    <row r="893" spans="2:4" x14ac:dyDescent="0.2">
      <c r="B893" s="399"/>
      <c r="C893" s="399"/>
      <c r="D893" s="399"/>
    </row>
    <row r="894" spans="2:4" x14ac:dyDescent="0.2">
      <c r="B894" s="399"/>
      <c r="C894" s="399"/>
      <c r="D894" s="399"/>
    </row>
    <row r="895" spans="2:4" x14ac:dyDescent="0.2">
      <c r="B895" s="399"/>
      <c r="C895" s="399"/>
      <c r="D895" s="399"/>
    </row>
    <row r="896" spans="2:4" x14ac:dyDescent="0.2">
      <c r="B896" s="399"/>
      <c r="C896" s="399"/>
      <c r="D896" s="399"/>
    </row>
    <row r="897" spans="2:4" x14ac:dyDescent="0.2">
      <c r="B897" s="399"/>
      <c r="C897" s="399"/>
      <c r="D897" s="399"/>
    </row>
    <row r="898" spans="2:4" x14ac:dyDescent="0.2">
      <c r="B898" s="399"/>
      <c r="C898" s="399"/>
      <c r="D898" s="399"/>
    </row>
    <row r="899" spans="2:4" x14ac:dyDescent="0.2">
      <c r="B899" s="399"/>
      <c r="C899" s="399"/>
      <c r="D899" s="399"/>
    </row>
    <row r="900" spans="2:4" x14ac:dyDescent="0.2">
      <c r="B900" s="399"/>
      <c r="C900" s="399"/>
      <c r="D900" s="399"/>
    </row>
    <row r="901" spans="2:4" x14ac:dyDescent="0.2">
      <c r="B901" s="399"/>
      <c r="C901" s="399"/>
      <c r="D901" s="399"/>
    </row>
    <row r="902" spans="2:4" x14ac:dyDescent="0.2">
      <c r="B902" s="399"/>
      <c r="C902" s="399"/>
      <c r="D902" s="399"/>
    </row>
    <row r="903" spans="2:4" x14ac:dyDescent="0.2">
      <c r="B903" s="399"/>
      <c r="C903" s="399"/>
      <c r="D903" s="399"/>
    </row>
    <row r="904" spans="2:4" x14ac:dyDescent="0.2">
      <c r="B904" s="399"/>
      <c r="C904" s="399"/>
      <c r="D904" s="399"/>
    </row>
    <row r="905" spans="2:4" x14ac:dyDescent="0.2">
      <c r="B905" s="399"/>
      <c r="C905" s="399"/>
      <c r="D905" s="399"/>
    </row>
    <row r="906" spans="2:4" x14ac:dyDescent="0.2">
      <c r="B906" s="399"/>
      <c r="C906" s="399"/>
      <c r="D906" s="399"/>
    </row>
    <row r="907" spans="2:4" x14ac:dyDescent="0.2">
      <c r="B907" s="399"/>
      <c r="C907" s="399"/>
      <c r="D907" s="399"/>
    </row>
    <row r="908" spans="2:4" x14ac:dyDescent="0.2">
      <c r="B908" s="399"/>
      <c r="C908" s="399"/>
      <c r="D908" s="399"/>
    </row>
    <row r="909" spans="2:4" x14ac:dyDescent="0.2">
      <c r="B909" s="399"/>
      <c r="C909" s="399"/>
      <c r="D909" s="399"/>
    </row>
    <row r="910" spans="2:4" x14ac:dyDescent="0.2">
      <c r="B910" s="399"/>
      <c r="C910" s="399"/>
      <c r="D910" s="399"/>
    </row>
    <row r="911" spans="2:4" x14ac:dyDescent="0.2">
      <c r="B911" s="399"/>
      <c r="C911" s="399"/>
      <c r="D911" s="399"/>
    </row>
    <row r="912" spans="2:4" x14ac:dyDescent="0.2">
      <c r="B912" s="399"/>
      <c r="C912" s="399"/>
      <c r="D912" s="399"/>
    </row>
    <row r="913" spans="2:4" x14ac:dyDescent="0.2">
      <c r="B913" s="399"/>
      <c r="C913" s="399"/>
      <c r="D913" s="399"/>
    </row>
    <row r="914" spans="2:4" x14ac:dyDescent="0.2">
      <c r="B914" s="399"/>
      <c r="C914" s="399"/>
      <c r="D914" s="399"/>
    </row>
    <row r="915" spans="2:4" x14ac:dyDescent="0.2">
      <c r="B915" s="399"/>
      <c r="C915" s="399"/>
      <c r="D915" s="399"/>
    </row>
    <row r="916" spans="2:4" x14ac:dyDescent="0.2">
      <c r="B916" s="399"/>
      <c r="C916" s="399"/>
      <c r="D916" s="399"/>
    </row>
    <row r="917" spans="2:4" x14ac:dyDescent="0.2">
      <c r="B917" s="399"/>
      <c r="C917" s="399"/>
      <c r="D917" s="399"/>
    </row>
    <row r="918" spans="2:4" x14ac:dyDescent="0.2">
      <c r="B918" s="399"/>
      <c r="C918" s="399"/>
      <c r="D918" s="399"/>
    </row>
    <row r="919" spans="2:4" x14ac:dyDescent="0.2">
      <c r="B919" s="399"/>
      <c r="C919" s="399"/>
      <c r="D919" s="399"/>
    </row>
    <row r="920" spans="2:4" x14ac:dyDescent="0.2">
      <c r="B920" s="399"/>
      <c r="C920" s="399"/>
      <c r="D920" s="399"/>
    </row>
    <row r="921" spans="2:4" x14ac:dyDescent="0.2">
      <c r="B921" s="399"/>
      <c r="C921" s="399"/>
      <c r="D921" s="399"/>
    </row>
    <row r="922" spans="2:4" x14ac:dyDescent="0.2">
      <c r="B922" s="399"/>
      <c r="C922" s="399"/>
      <c r="D922" s="399"/>
    </row>
    <row r="923" spans="2:4" x14ac:dyDescent="0.2">
      <c r="B923" s="399"/>
      <c r="C923" s="399"/>
      <c r="D923" s="399"/>
    </row>
    <row r="924" spans="2:4" x14ac:dyDescent="0.2">
      <c r="B924" s="399"/>
      <c r="C924" s="399"/>
      <c r="D924" s="399"/>
    </row>
    <row r="925" spans="2:4" x14ac:dyDescent="0.2">
      <c r="B925" s="399"/>
      <c r="C925" s="399"/>
      <c r="D925" s="399"/>
    </row>
    <row r="926" spans="2:4" x14ac:dyDescent="0.2">
      <c r="B926" s="399"/>
      <c r="C926" s="399"/>
      <c r="D926" s="399"/>
    </row>
    <row r="927" spans="2:4" x14ac:dyDescent="0.2">
      <c r="B927" s="399"/>
      <c r="C927" s="399"/>
      <c r="D927" s="399"/>
    </row>
    <row r="928" spans="2:4" x14ac:dyDescent="0.2">
      <c r="B928" s="399"/>
      <c r="C928" s="399"/>
      <c r="D928" s="399"/>
    </row>
    <row r="929" spans="2:4" x14ac:dyDescent="0.2">
      <c r="B929" s="399"/>
      <c r="C929" s="399"/>
      <c r="D929" s="399"/>
    </row>
    <row r="930" spans="2:4" x14ac:dyDescent="0.2">
      <c r="B930" s="399"/>
      <c r="C930" s="399"/>
      <c r="D930" s="399"/>
    </row>
    <row r="931" spans="2:4" x14ac:dyDescent="0.2">
      <c r="B931" s="399"/>
      <c r="C931" s="399"/>
      <c r="D931" s="399"/>
    </row>
    <row r="932" spans="2:4" x14ac:dyDescent="0.2">
      <c r="B932" s="399"/>
      <c r="C932" s="399"/>
      <c r="D932" s="399"/>
    </row>
    <row r="933" spans="2:4" x14ac:dyDescent="0.2">
      <c r="B933" s="399"/>
      <c r="C933" s="399"/>
      <c r="D933" s="399"/>
    </row>
    <row r="934" spans="2:4" x14ac:dyDescent="0.2">
      <c r="B934" s="399"/>
      <c r="C934" s="399"/>
      <c r="D934" s="399"/>
    </row>
    <row r="935" spans="2:4" x14ac:dyDescent="0.2">
      <c r="B935" s="399"/>
      <c r="C935" s="399"/>
      <c r="D935" s="399"/>
    </row>
    <row r="936" spans="2:4" x14ac:dyDescent="0.2">
      <c r="B936" s="399"/>
      <c r="C936" s="399"/>
      <c r="D936" s="399"/>
    </row>
    <row r="937" spans="2:4" x14ac:dyDescent="0.2">
      <c r="B937" s="399"/>
      <c r="C937" s="399"/>
      <c r="D937" s="399"/>
    </row>
    <row r="938" spans="2:4" x14ac:dyDescent="0.2">
      <c r="B938" s="399"/>
      <c r="C938" s="399"/>
      <c r="D938" s="399"/>
    </row>
    <row r="939" spans="2:4" x14ac:dyDescent="0.2">
      <c r="B939" s="399"/>
      <c r="C939" s="399"/>
      <c r="D939" s="399"/>
    </row>
    <row r="940" spans="2:4" x14ac:dyDescent="0.2">
      <c r="B940" s="399"/>
      <c r="C940" s="399"/>
      <c r="D940" s="399"/>
    </row>
    <row r="941" spans="2:4" x14ac:dyDescent="0.2">
      <c r="B941" s="399"/>
      <c r="C941" s="399"/>
      <c r="D941" s="399"/>
    </row>
    <row r="942" spans="2:4" x14ac:dyDescent="0.2">
      <c r="B942" s="399"/>
      <c r="C942" s="399"/>
      <c r="D942" s="399"/>
    </row>
    <row r="943" spans="2:4" x14ac:dyDescent="0.2">
      <c r="B943" s="399"/>
      <c r="C943" s="399"/>
      <c r="D943" s="399"/>
    </row>
    <row r="944" spans="2:4" x14ac:dyDescent="0.2">
      <c r="B944" s="399"/>
      <c r="C944" s="399"/>
      <c r="D944" s="399"/>
    </row>
    <row r="945" spans="2:4" x14ac:dyDescent="0.2">
      <c r="B945" s="399"/>
      <c r="C945" s="399"/>
      <c r="D945" s="399"/>
    </row>
    <row r="946" spans="2:4" x14ac:dyDescent="0.2">
      <c r="B946" s="399"/>
      <c r="C946" s="399"/>
      <c r="D946" s="399"/>
    </row>
    <row r="947" spans="2:4" x14ac:dyDescent="0.2">
      <c r="B947" s="399"/>
      <c r="C947" s="399"/>
      <c r="D947" s="399"/>
    </row>
    <row r="948" spans="2:4" x14ac:dyDescent="0.2">
      <c r="B948" s="399"/>
      <c r="C948" s="399"/>
      <c r="D948" s="399"/>
    </row>
    <row r="949" spans="2:4" x14ac:dyDescent="0.2">
      <c r="B949" s="399"/>
      <c r="C949" s="399"/>
      <c r="D949" s="399"/>
    </row>
    <row r="950" spans="2:4" x14ac:dyDescent="0.2">
      <c r="B950" s="399"/>
      <c r="C950" s="399"/>
      <c r="D950" s="399"/>
    </row>
    <row r="951" spans="2:4" x14ac:dyDescent="0.2">
      <c r="B951" s="399"/>
      <c r="C951" s="399"/>
      <c r="D951" s="399"/>
    </row>
    <row r="952" spans="2:4" x14ac:dyDescent="0.2">
      <c r="B952" s="399"/>
      <c r="C952" s="399"/>
      <c r="D952" s="399"/>
    </row>
    <row r="953" spans="2:4" x14ac:dyDescent="0.2">
      <c r="B953" s="399"/>
      <c r="C953" s="399"/>
      <c r="D953" s="399"/>
    </row>
    <row r="954" spans="2:4" x14ac:dyDescent="0.2">
      <c r="B954" s="399"/>
      <c r="C954" s="399"/>
      <c r="D954" s="399"/>
    </row>
    <row r="955" spans="2:4" x14ac:dyDescent="0.2">
      <c r="B955" s="399"/>
      <c r="C955" s="399"/>
      <c r="D955" s="399"/>
    </row>
    <row r="956" spans="2:4" x14ac:dyDescent="0.2">
      <c r="B956" s="399"/>
      <c r="C956" s="399"/>
      <c r="D956" s="399"/>
    </row>
    <row r="957" spans="2:4" x14ac:dyDescent="0.2">
      <c r="B957" s="399"/>
      <c r="C957" s="399"/>
      <c r="D957" s="399"/>
    </row>
    <row r="958" spans="2:4" x14ac:dyDescent="0.2">
      <c r="B958" s="399"/>
      <c r="C958" s="399"/>
      <c r="D958" s="399"/>
    </row>
    <row r="959" spans="2:4" x14ac:dyDescent="0.2">
      <c r="B959" s="399"/>
      <c r="C959" s="399"/>
      <c r="D959" s="399"/>
    </row>
    <row r="960" spans="2:4" x14ac:dyDescent="0.2">
      <c r="B960" s="399"/>
      <c r="C960" s="399"/>
      <c r="D960" s="399"/>
    </row>
    <row r="961" spans="2:4" x14ac:dyDescent="0.2">
      <c r="B961" s="399"/>
      <c r="C961" s="399"/>
      <c r="D961" s="399"/>
    </row>
    <row r="962" spans="2:4" x14ac:dyDescent="0.2">
      <c r="B962" s="399"/>
      <c r="C962" s="399"/>
      <c r="D962" s="399"/>
    </row>
    <row r="963" spans="2:4" x14ac:dyDescent="0.2">
      <c r="B963" s="399"/>
      <c r="C963" s="399"/>
      <c r="D963" s="399"/>
    </row>
    <row r="964" spans="2:4" x14ac:dyDescent="0.2">
      <c r="B964" s="399"/>
      <c r="C964" s="399"/>
      <c r="D964" s="399"/>
    </row>
    <row r="965" spans="2:4" x14ac:dyDescent="0.2">
      <c r="B965" s="399"/>
      <c r="C965" s="399"/>
      <c r="D965" s="399"/>
    </row>
    <row r="966" spans="2:4" x14ac:dyDescent="0.2">
      <c r="B966" s="399"/>
      <c r="C966" s="399"/>
      <c r="D966" s="399"/>
    </row>
    <row r="967" spans="2:4" x14ac:dyDescent="0.2">
      <c r="B967" s="399"/>
      <c r="C967" s="399"/>
      <c r="D967" s="399"/>
    </row>
    <row r="968" spans="2:4" x14ac:dyDescent="0.2">
      <c r="B968" s="399"/>
      <c r="C968" s="399"/>
      <c r="D968" s="399"/>
    </row>
    <row r="969" spans="2:4" x14ac:dyDescent="0.2">
      <c r="B969" s="399"/>
      <c r="C969" s="399"/>
      <c r="D969" s="399"/>
    </row>
    <row r="970" spans="2:4" x14ac:dyDescent="0.2">
      <c r="B970" s="399"/>
      <c r="C970" s="399"/>
      <c r="D970" s="399"/>
    </row>
    <row r="971" spans="2:4" x14ac:dyDescent="0.2">
      <c r="B971" s="399"/>
      <c r="C971" s="399"/>
      <c r="D971" s="399"/>
    </row>
    <row r="972" spans="2:4" x14ac:dyDescent="0.2">
      <c r="B972" s="399"/>
      <c r="C972" s="399"/>
      <c r="D972" s="399"/>
    </row>
    <row r="973" spans="2:4" x14ac:dyDescent="0.2">
      <c r="B973" s="399"/>
      <c r="C973" s="399"/>
      <c r="D973" s="399"/>
    </row>
    <row r="974" spans="2:4" x14ac:dyDescent="0.2">
      <c r="B974" s="399"/>
      <c r="C974" s="399"/>
      <c r="D974" s="399"/>
    </row>
    <row r="975" spans="2:4" x14ac:dyDescent="0.2">
      <c r="B975" s="399"/>
      <c r="C975" s="399"/>
      <c r="D975" s="399"/>
    </row>
    <row r="976" spans="2:4" x14ac:dyDescent="0.2">
      <c r="B976" s="399"/>
      <c r="C976" s="399"/>
      <c r="D976" s="399"/>
    </row>
    <row r="977" spans="2:4" x14ac:dyDescent="0.2">
      <c r="B977" s="399"/>
      <c r="C977" s="399"/>
      <c r="D977" s="399"/>
    </row>
    <row r="978" spans="2:4" x14ac:dyDescent="0.2">
      <c r="B978" s="399"/>
      <c r="C978" s="399"/>
      <c r="D978" s="399"/>
    </row>
    <row r="979" spans="2:4" x14ac:dyDescent="0.2">
      <c r="B979" s="399"/>
      <c r="C979" s="399"/>
      <c r="D979" s="399"/>
    </row>
    <row r="980" spans="2:4" x14ac:dyDescent="0.2">
      <c r="B980" s="399"/>
      <c r="C980" s="399"/>
      <c r="D980" s="399"/>
    </row>
    <row r="981" spans="2:4" x14ac:dyDescent="0.2">
      <c r="B981" s="399"/>
      <c r="C981" s="399"/>
      <c r="D981" s="399"/>
    </row>
    <row r="982" spans="2:4" x14ac:dyDescent="0.2">
      <c r="B982" s="399"/>
      <c r="C982" s="399"/>
      <c r="D982" s="399"/>
    </row>
    <row r="983" spans="2:4" x14ac:dyDescent="0.2">
      <c r="B983" s="399"/>
      <c r="C983" s="399"/>
      <c r="D983" s="399"/>
    </row>
    <row r="984" spans="2:4" x14ac:dyDescent="0.2">
      <c r="B984" s="399"/>
      <c r="C984" s="399"/>
      <c r="D984" s="399"/>
    </row>
    <row r="985" spans="2:4" x14ac:dyDescent="0.2">
      <c r="B985" s="399"/>
      <c r="C985" s="399"/>
      <c r="D985" s="399"/>
    </row>
    <row r="986" spans="2:4" x14ac:dyDescent="0.2">
      <c r="B986" s="399"/>
      <c r="C986" s="399"/>
      <c r="D986" s="399"/>
    </row>
    <row r="987" spans="2:4" x14ac:dyDescent="0.2">
      <c r="B987" s="399"/>
      <c r="C987" s="399"/>
      <c r="D987" s="399"/>
    </row>
    <row r="988" spans="2:4" x14ac:dyDescent="0.2">
      <c r="B988" s="399"/>
      <c r="C988" s="399"/>
      <c r="D988" s="399"/>
    </row>
    <row r="989" spans="2:4" x14ac:dyDescent="0.2">
      <c r="B989" s="399"/>
      <c r="C989" s="399"/>
      <c r="D989" s="399"/>
    </row>
    <row r="990" spans="2:4" x14ac:dyDescent="0.2">
      <c r="B990" s="399"/>
      <c r="C990" s="399"/>
      <c r="D990" s="399"/>
    </row>
    <row r="991" spans="2:4" x14ac:dyDescent="0.2">
      <c r="B991" s="399"/>
      <c r="C991" s="399"/>
      <c r="D991" s="399"/>
    </row>
    <row r="992" spans="2:4" x14ac:dyDescent="0.2">
      <c r="B992" s="399"/>
      <c r="C992" s="399"/>
      <c r="D992" s="399"/>
    </row>
    <row r="993" spans="2:4" x14ac:dyDescent="0.2">
      <c r="B993" s="399"/>
      <c r="C993" s="399"/>
      <c r="D993" s="399"/>
    </row>
    <row r="994" spans="2:4" x14ac:dyDescent="0.2">
      <c r="B994" s="399"/>
      <c r="C994" s="399"/>
      <c r="D994" s="399"/>
    </row>
    <row r="995" spans="2:4" x14ac:dyDescent="0.2">
      <c r="B995" s="399"/>
      <c r="C995" s="399"/>
      <c r="D995" s="399"/>
    </row>
    <row r="996" spans="2:4" x14ac:dyDescent="0.2">
      <c r="B996" s="399"/>
      <c r="C996" s="399"/>
      <c r="D996" s="399"/>
    </row>
    <row r="997" spans="2:4" x14ac:dyDescent="0.2">
      <c r="B997" s="399"/>
      <c r="C997" s="399"/>
      <c r="D997" s="399"/>
    </row>
    <row r="998" spans="2:4" x14ac:dyDescent="0.2">
      <c r="B998" s="399"/>
      <c r="C998" s="399"/>
      <c r="D998" s="399"/>
    </row>
    <row r="999" spans="2:4" x14ac:dyDescent="0.2">
      <c r="B999" s="399"/>
      <c r="C999" s="399"/>
      <c r="D999" s="399"/>
    </row>
    <row r="1000" spans="2:4" x14ac:dyDescent="0.2">
      <c r="B1000" s="399"/>
      <c r="C1000" s="399"/>
      <c r="D1000" s="399"/>
    </row>
    <row r="1001" spans="2:4" x14ac:dyDescent="0.2">
      <c r="B1001" s="399"/>
      <c r="C1001" s="399"/>
      <c r="D1001" s="399"/>
    </row>
    <row r="1002" spans="2:4" x14ac:dyDescent="0.2">
      <c r="B1002" s="399"/>
      <c r="C1002" s="399"/>
      <c r="D1002" s="399"/>
    </row>
    <row r="1003" spans="2:4" x14ac:dyDescent="0.2">
      <c r="B1003" s="399"/>
      <c r="C1003" s="399"/>
      <c r="D1003" s="399"/>
    </row>
    <row r="1004" spans="2:4" x14ac:dyDescent="0.2">
      <c r="B1004" s="399"/>
      <c r="C1004" s="399"/>
      <c r="D1004" s="399"/>
    </row>
    <row r="1005" spans="2:4" x14ac:dyDescent="0.2">
      <c r="B1005" s="399"/>
      <c r="C1005" s="399"/>
      <c r="D1005" s="399"/>
    </row>
    <row r="1006" spans="2:4" x14ac:dyDescent="0.2">
      <c r="B1006" s="399"/>
      <c r="C1006" s="399"/>
      <c r="D1006" s="399"/>
    </row>
    <row r="1007" spans="2:4" x14ac:dyDescent="0.2">
      <c r="B1007" s="399"/>
      <c r="C1007" s="399"/>
      <c r="D1007" s="399"/>
    </row>
    <row r="1008" spans="2:4" x14ac:dyDescent="0.2">
      <c r="B1008" s="399"/>
      <c r="C1008" s="399"/>
      <c r="D1008" s="399"/>
    </row>
    <row r="1009" spans="2:4" x14ac:dyDescent="0.2">
      <c r="B1009" s="399"/>
      <c r="C1009" s="399"/>
      <c r="D1009" s="399"/>
    </row>
    <row r="1010" spans="2:4" x14ac:dyDescent="0.2">
      <c r="B1010" s="399"/>
      <c r="C1010" s="399"/>
      <c r="D1010" s="399"/>
    </row>
    <row r="1011" spans="2:4" x14ac:dyDescent="0.2">
      <c r="B1011" s="399"/>
      <c r="C1011" s="399"/>
      <c r="D1011" s="399"/>
    </row>
    <row r="1012" spans="2:4" x14ac:dyDescent="0.2">
      <c r="B1012" s="399"/>
      <c r="C1012" s="399"/>
      <c r="D1012" s="399"/>
    </row>
    <row r="1013" spans="2:4" x14ac:dyDescent="0.2">
      <c r="B1013" s="399"/>
      <c r="C1013" s="399"/>
      <c r="D1013" s="399"/>
    </row>
    <row r="1014" spans="2:4" x14ac:dyDescent="0.2">
      <c r="B1014" s="399"/>
      <c r="C1014" s="399"/>
      <c r="D1014" s="399"/>
    </row>
    <row r="1015" spans="2:4" x14ac:dyDescent="0.2">
      <c r="B1015" s="399"/>
      <c r="C1015" s="399"/>
      <c r="D1015" s="399"/>
    </row>
    <row r="1016" spans="2:4" x14ac:dyDescent="0.2">
      <c r="B1016" s="399"/>
      <c r="C1016" s="399"/>
      <c r="D1016" s="399"/>
    </row>
    <row r="1017" spans="2:4" x14ac:dyDescent="0.2">
      <c r="B1017" s="399"/>
      <c r="C1017" s="399"/>
      <c r="D1017" s="399"/>
    </row>
    <row r="1018" spans="2:4" x14ac:dyDescent="0.2">
      <c r="B1018" s="399"/>
      <c r="C1018" s="399"/>
      <c r="D1018" s="399"/>
    </row>
    <row r="1019" spans="2:4" x14ac:dyDescent="0.2">
      <c r="B1019" s="399"/>
      <c r="C1019" s="399"/>
      <c r="D1019" s="399"/>
    </row>
    <row r="1020" spans="2:4" x14ac:dyDescent="0.2">
      <c r="B1020" s="399"/>
      <c r="C1020" s="399"/>
      <c r="D1020" s="399"/>
    </row>
    <row r="1021" spans="2:4" x14ac:dyDescent="0.2">
      <c r="B1021" s="399"/>
      <c r="C1021" s="399"/>
      <c r="D1021" s="399"/>
    </row>
    <row r="1022" spans="2:4" x14ac:dyDescent="0.2">
      <c r="B1022" s="399"/>
      <c r="C1022" s="399"/>
      <c r="D1022" s="399"/>
    </row>
    <row r="1023" spans="2:4" x14ac:dyDescent="0.2">
      <c r="B1023" s="399"/>
      <c r="C1023" s="399"/>
      <c r="D1023" s="399"/>
    </row>
    <row r="1024" spans="2:4" x14ac:dyDescent="0.2">
      <c r="B1024" s="399"/>
      <c r="C1024" s="399"/>
      <c r="D1024" s="399"/>
    </row>
    <row r="1025" spans="2:4" x14ac:dyDescent="0.2">
      <c r="B1025" s="399"/>
      <c r="C1025" s="399"/>
      <c r="D1025" s="399"/>
    </row>
    <row r="1026" spans="2:4" x14ac:dyDescent="0.2">
      <c r="B1026" s="399"/>
      <c r="C1026" s="399"/>
      <c r="D1026" s="399"/>
    </row>
    <row r="1027" spans="2:4" x14ac:dyDescent="0.2">
      <c r="B1027" s="399"/>
      <c r="C1027" s="399"/>
      <c r="D1027" s="399"/>
    </row>
    <row r="1028" spans="2:4" x14ac:dyDescent="0.2">
      <c r="B1028" s="399"/>
      <c r="C1028" s="399"/>
      <c r="D1028" s="399"/>
    </row>
    <row r="1029" spans="2:4" x14ac:dyDescent="0.2">
      <c r="B1029" s="399"/>
      <c r="C1029" s="399"/>
      <c r="D1029" s="399"/>
    </row>
    <row r="1030" spans="2:4" x14ac:dyDescent="0.2">
      <c r="B1030" s="399"/>
      <c r="C1030" s="399"/>
      <c r="D1030" s="399"/>
    </row>
    <row r="1031" spans="2:4" x14ac:dyDescent="0.2">
      <c r="B1031" s="399"/>
      <c r="C1031" s="399"/>
      <c r="D1031" s="399"/>
    </row>
    <row r="1032" spans="2:4" x14ac:dyDescent="0.2">
      <c r="B1032" s="399"/>
      <c r="C1032" s="399"/>
      <c r="D1032" s="399"/>
    </row>
    <row r="1033" spans="2:4" x14ac:dyDescent="0.2">
      <c r="B1033" s="399"/>
      <c r="C1033" s="399"/>
      <c r="D1033" s="399"/>
    </row>
    <row r="1034" spans="2:4" x14ac:dyDescent="0.2">
      <c r="B1034" s="399"/>
      <c r="C1034" s="399"/>
      <c r="D1034" s="399"/>
    </row>
    <row r="1035" spans="2:4" x14ac:dyDescent="0.2">
      <c r="B1035" s="399"/>
      <c r="C1035" s="399"/>
      <c r="D1035" s="399"/>
    </row>
    <row r="1036" spans="2:4" x14ac:dyDescent="0.2">
      <c r="B1036" s="399"/>
      <c r="C1036" s="399"/>
      <c r="D1036" s="399"/>
    </row>
    <row r="1037" spans="2:4" x14ac:dyDescent="0.2">
      <c r="B1037" s="399"/>
      <c r="C1037" s="399"/>
      <c r="D1037" s="399"/>
    </row>
    <row r="1038" spans="2:4" x14ac:dyDescent="0.2">
      <c r="B1038" s="399"/>
      <c r="C1038" s="399"/>
      <c r="D1038" s="399"/>
    </row>
    <row r="1039" spans="2:4" x14ac:dyDescent="0.2">
      <c r="B1039" s="399"/>
      <c r="C1039" s="399"/>
      <c r="D1039" s="399"/>
    </row>
    <row r="1040" spans="2:4" x14ac:dyDescent="0.2">
      <c r="B1040" s="399"/>
      <c r="C1040" s="399"/>
      <c r="D1040" s="399"/>
    </row>
    <row r="1041" spans="2:4" x14ac:dyDescent="0.2">
      <c r="B1041" s="399"/>
      <c r="C1041" s="399"/>
      <c r="D1041" s="399"/>
    </row>
    <row r="1042" spans="2:4" x14ac:dyDescent="0.2">
      <c r="B1042" s="399"/>
      <c r="C1042" s="399"/>
      <c r="D1042" s="399"/>
    </row>
    <row r="1043" spans="2:4" x14ac:dyDescent="0.2">
      <c r="B1043" s="399"/>
      <c r="C1043" s="399"/>
      <c r="D1043" s="399"/>
    </row>
    <row r="1044" spans="2:4" x14ac:dyDescent="0.2">
      <c r="B1044" s="399"/>
      <c r="C1044" s="399"/>
      <c r="D1044" s="399"/>
    </row>
    <row r="1045" spans="2:4" x14ac:dyDescent="0.2">
      <c r="B1045" s="399"/>
      <c r="C1045" s="399"/>
      <c r="D1045" s="399"/>
    </row>
    <row r="1046" spans="2:4" x14ac:dyDescent="0.2">
      <c r="B1046" s="399"/>
      <c r="C1046" s="399"/>
      <c r="D1046" s="399"/>
    </row>
    <row r="1047" spans="2:4" x14ac:dyDescent="0.2">
      <c r="B1047" s="399"/>
      <c r="C1047" s="399"/>
      <c r="D1047" s="399"/>
    </row>
    <row r="1048" spans="2:4" x14ac:dyDescent="0.2">
      <c r="B1048" s="399"/>
      <c r="C1048" s="399"/>
      <c r="D1048" s="399"/>
    </row>
    <row r="1049" spans="2:4" x14ac:dyDescent="0.2">
      <c r="B1049" s="399"/>
      <c r="C1049" s="399"/>
      <c r="D1049" s="399"/>
    </row>
    <row r="1050" spans="2:4" x14ac:dyDescent="0.2">
      <c r="B1050" s="399"/>
      <c r="C1050" s="399"/>
      <c r="D1050" s="399"/>
    </row>
    <row r="1051" spans="2:4" x14ac:dyDescent="0.2">
      <c r="B1051" s="399"/>
      <c r="C1051" s="399"/>
      <c r="D1051" s="399"/>
    </row>
    <row r="1052" spans="2:4" x14ac:dyDescent="0.2">
      <c r="B1052" s="399"/>
      <c r="C1052" s="399"/>
      <c r="D1052" s="399"/>
    </row>
    <row r="1053" spans="2:4" x14ac:dyDescent="0.2">
      <c r="B1053" s="399"/>
      <c r="C1053" s="399"/>
      <c r="D1053" s="399"/>
    </row>
    <row r="1054" spans="2:4" x14ac:dyDescent="0.2">
      <c r="B1054" s="399"/>
      <c r="C1054" s="399"/>
      <c r="D1054" s="399"/>
    </row>
    <row r="1055" spans="2:4" x14ac:dyDescent="0.2">
      <c r="B1055" s="399"/>
      <c r="C1055" s="399"/>
      <c r="D1055" s="399"/>
    </row>
    <row r="1056" spans="2:4" x14ac:dyDescent="0.2">
      <c r="B1056" s="399"/>
      <c r="C1056" s="399"/>
      <c r="D1056" s="399"/>
    </row>
    <row r="1057" spans="2:4" x14ac:dyDescent="0.2">
      <c r="B1057" s="399"/>
      <c r="C1057" s="399"/>
      <c r="D1057" s="399"/>
    </row>
    <row r="1058" spans="2:4" x14ac:dyDescent="0.2">
      <c r="B1058" s="399"/>
      <c r="C1058" s="399"/>
      <c r="D1058" s="399"/>
    </row>
    <row r="1059" spans="2:4" x14ac:dyDescent="0.2">
      <c r="B1059" s="399"/>
      <c r="C1059" s="399"/>
      <c r="D1059" s="399"/>
    </row>
    <row r="1060" spans="2:4" x14ac:dyDescent="0.2">
      <c r="B1060" s="399"/>
      <c r="C1060" s="399"/>
      <c r="D1060" s="399"/>
    </row>
    <row r="1061" spans="2:4" x14ac:dyDescent="0.2">
      <c r="B1061" s="399"/>
      <c r="C1061" s="399"/>
      <c r="D1061" s="399"/>
    </row>
    <row r="1062" spans="2:4" x14ac:dyDescent="0.2">
      <c r="B1062" s="399"/>
      <c r="C1062" s="399"/>
      <c r="D1062" s="399"/>
    </row>
    <row r="1063" spans="2:4" x14ac:dyDescent="0.2">
      <c r="B1063" s="399"/>
      <c r="C1063" s="399"/>
      <c r="D1063" s="399"/>
    </row>
    <row r="1064" spans="2:4" x14ac:dyDescent="0.2">
      <c r="B1064" s="399"/>
      <c r="C1064" s="399"/>
      <c r="D1064" s="399"/>
    </row>
    <row r="1065" spans="2:4" x14ac:dyDescent="0.2">
      <c r="B1065" s="399"/>
      <c r="C1065" s="399"/>
      <c r="D1065" s="399"/>
    </row>
    <row r="1066" spans="2:4" x14ac:dyDescent="0.2">
      <c r="B1066" s="399"/>
      <c r="C1066" s="399"/>
      <c r="D1066" s="399"/>
    </row>
    <row r="1067" spans="2:4" x14ac:dyDescent="0.2">
      <c r="B1067" s="399"/>
      <c r="C1067" s="399"/>
      <c r="D1067" s="399"/>
    </row>
    <row r="1068" spans="2:4" x14ac:dyDescent="0.2">
      <c r="B1068" s="399"/>
      <c r="C1068" s="399"/>
      <c r="D1068" s="399"/>
    </row>
    <row r="1069" spans="2:4" x14ac:dyDescent="0.2">
      <c r="B1069" s="399"/>
      <c r="C1069" s="399"/>
      <c r="D1069" s="399"/>
    </row>
    <row r="1070" spans="2:4" x14ac:dyDescent="0.2">
      <c r="B1070" s="399"/>
      <c r="C1070" s="399"/>
      <c r="D1070" s="399"/>
    </row>
    <row r="1071" spans="2:4" x14ac:dyDescent="0.2">
      <c r="B1071" s="399"/>
      <c r="C1071" s="399"/>
      <c r="D1071" s="399"/>
    </row>
    <row r="1072" spans="2:4" x14ac:dyDescent="0.2">
      <c r="B1072" s="399"/>
      <c r="C1072" s="399"/>
      <c r="D1072" s="399"/>
    </row>
    <row r="1073" spans="2:4" x14ac:dyDescent="0.2">
      <c r="B1073" s="399"/>
      <c r="C1073" s="399"/>
      <c r="D1073" s="399"/>
    </row>
    <row r="1074" spans="2:4" x14ac:dyDescent="0.2">
      <c r="B1074" s="399"/>
      <c r="C1074" s="399"/>
      <c r="D1074" s="399"/>
    </row>
    <row r="1075" spans="2:4" x14ac:dyDescent="0.2">
      <c r="B1075" s="399"/>
      <c r="C1075" s="399"/>
      <c r="D1075" s="399"/>
    </row>
    <row r="1076" spans="2:4" x14ac:dyDescent="0.2">
      <c r="B1076" s="399"/>
      <c r="C1076" s="399"/>
      <c r="D1076" s="399"/>
    </row>
    <row r="1077" spans="2:4" x14ac:dyDescent="0.2">
      <c r="B1077" s="399"/>
      <c r="C1077" s="399"/>
      <c r="D1077" s="399"/>
    </row>
    <row r="1078" spans="2:4" x14ac:dyDescent="0.2">
      <c r="B1078" s="399"/>
      <c r="C1078" s="399"/>
      <c r="D1078" s="399"/>
    </row>
    <row r="1079" spans="2:4" x14ac:dyDescent="0.2">
      <c r="B1079" s="399"/>
      <c r="C1079" s="399"/>
      <c r="D1079" s="399"/>
    </row>
    <row r="1080" spans="2:4" x14ac:dyDescent="0.2">
      <c r="B1080" s="399"/>
      <c r="C1080" s="399"/>
      <c r="D1080" s="399"/>
    </row>
    <row r="1081" spans="2:4" x14ac:dyDescent="0.2">
      <c r="B1081" s="399"/>
      <c r="C1081" s="399"/>
      <c r="D1081" s="399"/>
    </row>
    <row r="1082" spans="2:4" x14ac:dyDescent="0.2">
      <c r="B1082" s="399"/>
      <c r="C1082" s="399"/>
      <c r="D1082" s="399"/>
    </row>
    <row r="1083" spans="2:4" x14ac:dyDescent="0.2">
      <c r="B1083" s="399"/>
      <c r="C1083" s="399"/>
      <c r="D1083" s="399"/>
    </row>
    <row r="1084" spans="2:4" x14ac:dyDescent="0.2">
      <c r="B1084" s="399"/>
      <c r="C1084" s="399"/>
      <c r="D1084" s="399"/>
    </row>
    <row r="1085" spans="2:4" x14ac:dyDescent="0.2">
      <c r="B1085" s="399"/>
      <c r="C1085" s="399"/>
      <c r="D1085" s="399"/>
    </row>
    <row r="1086" spans="2:4" x14ac:dyDescent="0.2">
      <c r="B1086" s="399"/>
      <c r="C1086" s="399"/>
      <c r="D1086" s="399"/>
    </row>
    <row r="1087" spans="2:4" x14ac:dyDescent="0.2">
      <c r="B1087" s="399"/>
      <c r="C1087" s="399"/>
      <c r="D1087" s="399"/>
    </row>
    <row r="1088" spans="2:4" x14ac:dyDescent="0.2">
      <c r="B1088" s="399"/>
      <c r="C1088" s="399"/>
      <c r="D1088" s="399"/>
    </row>
    <row r="1089" spans="2:4" x14ac:dyDescent="0.2">
      <c r="B1089" s="399"/>
      <c r="C1089" s="399"/>
      <c r="D1089" s="399"/>
    </row>
    <row r="1090" spans="2:4" x14ac:dyDescent="0.2">
      <c r="B1090" s="399"/>
      <c r="C1090" s="399"/>
      <c r="D1090" s="399"/>
    </row>
    <row r="1091" spans="2:4" x14ac:dyDescent="0.2">
      <c r="B1091" s="399"/>
      <c r="C1091" s="399"/>
      <c r="D1091" s="399"/>
    </row>
    <row r="1092" spans="2:4" x14ac:dyDescent="0.2">
      <c r="B1092" s="399"/>
      <c r="C1092" s="399"/>
      <c r="D1092" s="399"/>
    </row>
    <row r="1093" spans="2:4" x14ac:dyDescent="0.2">
      <c r="B1093" s="399"/>
      <c r="C1093" s="399"/>
      <c r="D1093" s="399"/>
    </row>
    <row r="1094" spans="2:4" x14ac:dyDescent="0.2">
      <c r="B1094" s="399"/>
      <c r="C1094" s="399"/>
      <c r="D1094" s="399"/>
    </row>
    <row r="1095" spans="2:4" x14ac:dyDescent="0.2">
      <c r="B1095" s="399"/>
      <c r="C1095" s="399"/>
      <c r="D1095" s="399"/>
    </row>
    <row r="1096" spans="2:4" x14ac:dyDescent="0.2">
      <c r="B1096" s="399"/>
      <c r="C1096" s="399"/>
      <c r="D1096" s="399"/>
    </row>
    <row r="1097" spans="2:4" x14ac:dyDescent="0.2">
      <c r="B1097" s="399"/>
      <c r="C1097" s="399"/>
      <c r="D1097" s="399"/>
    </row>
    <row r="1098" spans="2:4" x14ac:dyDescent="0.2">
      <c r="B1098" s="399"/>
      <c r="C1098" s="399"/>
      <c r="D1098" s="399"/>
    </row>
    <row r="1099" spans="2:4" x14ac:dyDescent="0.2">
      <c r="B1099" s="399"/>
      <c r="C1099" s="399"/>
      <c r="D1099" s="399"/>
    </row>
    <row r="1100" spans="2:4" x14ac:dyDescent="0.2">
      <c r="B1100" s="399"/>
      <c r="C1100" s="399"/>
      <c r="D1100" s="399"/>
    </row>
    <row r="1101" spans="2:4" x14ac:dyDescent="0.2">
      <c r="B1101" s="399"/>
      <c r="C1101" s="399"/>
      <c r="D1101" s="399"/>
    </row>
    <row r="1102" spans="2:4" x14ac:dyDescent="0.2">
      <c r="B1102" s="399"/>
      <c r="C1102" s="399"/>
      <c r="D1102" s="399"/>
    </row>
    <row r="1103" spans="2:4" x14ac:dyDescent="0.2">
      <c r="B1103" s="399"/>
      <c r="C1103" s="399"/>
      <c r="D1103" s="399"/>
    </row>
    <row r="1104" spans="2:4" x14ac:dyDescent="0.2">
      <c r="B1104" s="399"/>
      <c r="C1104" s="399"/>
      <c r="D1104" s="399"/>
    </row>
    <row r="1105" spans="2:4" x14ac:dyDescent="0.2">
      <c r="B1105" s="399"/>
      <c r="C1105" s="399"/>
      <c r="D1105" s="399"/>
    </row>
    <row r="1106" spans="2:4" x14ac:dyDescent="0.2">
      <c r="B1106" s="399"/>
      <c r="C1106" s="399"/>
      <c r="D1106" s="399"/>
    </row>
    <row r="1107" spans="2:4" x14ac:dyDescent="0.2">
      <c r="B1107" s="399"/>
      <c r="C1107" s="399"/>
      <c r="D1107" s="399"/>
    </row>
    <row r="1108" spans="2:4" x14ac:dyDescent="0.2">
      <c r="B1108" s="399"/>
      <c r="C1108" s="399"/>
      <c r="D1108" s="399"/>
    </row>
    <row r="1109" spans="2:4" x14ac:dyDescent="0.2">
      <c r="B1109" s="399"/>
      <c r="C1109" s="399"/>
      <c r="D1109" s="399"/>
    </row>
    <row r="1110" spans="2:4" x14ac:dyDescent="0.2">
      <c r="B1110" s="399"/>
      <c r="C1110" s="399"/>
      <c r="D1110" s="399"/>
    </row>
    <row r="1111" spans="2:4" x14ac:dyDescent="0.2">
      <c r="B1111" s="399"/>
      <c r="C1111" s="399"/>
      <c r="D1111" s="399"/>
    </row>
    <row r="1112" spans="2:4" x14ac:dyDescent="0.2">
      <c r="B1112" s="399"/>
      <c r="C1112" s="399"/>
      <c r="D1112" s="399"/>
    </row>
    <row r="1113" spans="2:4" x14ac:dyDescent="0.2">
      <c r="B1113" s="399"/>
      <c r="C1113" s="399"/>
      <c r="D1113" s="399"/>
    </row>
    <row r="1114" spans="2:4" x14ac:dyDescent="0.2">
      <c r="B1114" s="399"/>
      <c r="C1114" s="399"/>
      <c r="D1114" s="399"/>
    </row>
    <row r="1115" spans="2:4" x14ac:dyDescent="0.2">
      <c r="B1115" s="399"/>
      <c r="C1115" s="399"/>
      <c r="D1115" s="399"/>
    </row>
    <row r="1116" spans="2:4" x14ac:dyDescent="0.2">
      <c r="B1116" s="399"/>
      <c r="C1116" s="399"/>
      <c r="D1116" s="399"/>
    </row>
    <row r="1117" spans="2:4" x14ac:dyDescent="0.2">
      <c r="B1117" s="399"/>
      <c r="C1117" s="399"/>
      <c r="D1117" s="399"/>
    </row>
    <row r="1118" spans="2:4" x14ac:dyDescent="0.2">
      <c r="B1118" s="399"/>
      <c r="C1118" s="399"/>
      <c r="D1118" s="399"/>
    </row>
    <row r="1119" spans="2:4" x14ac:dyDescent="0.2">
      <c r="B1119" s="399"/>
      <c r="C1119" s="399"/>
      <c r="D1119" s="399"/>
    </row>
    <row r="1120" spans="2:4" x14ac:dyDescent="0.2">
      <c r="B1120" s="399"/>
      <c r="C1120" s="399"/>
      <c r="D1120" s="399"/>
    </row>
    <row r="1121" spans="2:4" x14ac:dyDescent="0.2">
      <c r="B1121" s="399"/>
      <c r="C1121" s="399"/>
      <c r="D1121" s="399"/>
    </row>
    <row r="1122" spans="2:4" x14ac:dyDescent="0.2">
      <c r="B1122" s="399"/>
      <c r="C1122" s="399"/>
      <c r="D1122" s="399"/>
    </row>
    <row r="1123" spans="2:4" x14ac:dyDescent="0.2">
      <c r="B1123" s="399"/>
      <c r="C1123" s="399"/>
      <c r="D1123" s="399"/>
    </row>
    <row r="1124" spans="2:4" x14ac:dyDescent="0.2">
      <c r="B1124" s="399"/>
      <c r="C1124" s="399"/>
      <c r="D1124" s="399"/>
    </row>
    <row r="1125" spans="2:4" x14ac:dyDescent="0.2">
      <c r="B1125" s="399"/>
      <c r="C1125" s="399"/>
      <c r="D1125" s="399"/>
    </row>
    <row r="1126" spans="2:4" x14ac:dyDescent="0.2">
      <c r="B1126" s="399"/>
      <c r="C1126" s="399"/>
      <c r="D1126" s="399"/>
    </row>
    <row r="1127" spans="2:4" x14ac:dyDescent="0.2">
      <c r="B1127" s="399"/>
      <c r="C1127" s="399"/>
      <c r="D1127" s="399"/>
    </row>
    <row r="1128" spans="2:4" x14ac:dyDescent="0.2">
      <c r="B1128" s="399"/>
      <c r="C1128" s="399"/>
      <c r="D1128" s="399"/>
    </row>
    <row r="1129" spans="2:4" x14ac:dyDescent="0.2">
      <c r="B1129" s="399"/>
      <c r="C1129" s="399"/>
      <c r="D1129" s="399"/>
    </row>
    <row r="1130" spans="2:4" x14ac:dyDescent="0.2">
      <c r="B1130" s="399"/>
      <c r="C1130" s="399"/>
      <c r="D1130" s="399"/>
    </row>
    <row r="1131" spans="2:4" x14ac:dyDescent="0.2">
      <c r="B1131" s="399"/>
      <c r="C1131" s="399"/>
      <c r="D1131" s="399"/>
    </row>
    <row r="1132" spans="2:4" x14ac:dyDescent="0.2">
      <c r="B1132" s="399"/>
      <c r="C1132" s="399"/>
      <c r="D1132" s="399"/>
    </row>
    <row r="1133" spans="2:4" x14ac:dyDescent="0.2">
      <c r="B1133" s="399"/>
      <c r="C1133" s="399"/>
      <c r="D1133" s="399"/>
    </row>
    <row r="1134" spans="2:4" x14ac:dyDescent="0.2">
      <c r="B1134" s="399"/>
      <c r="C1134" s="399"/>
      <c r="D1134" s="399"/>
    </row>
    <row r="1135" spans="2:4" x14ac:dyDescent="0.2">
      <c r="B1135" s="399"/>
      <c r="C1135" s="399"/>
      <c r="D1135" s="399"/>
    </row>
    <row r="1136" spans="2:4" x14ac:dyDescent="0.2">
      <c r="B1136" s="399"/>
      <c r="C1136" s="399"/>
      <c r="D1136" s="399"/>
    </row>
    <row r="1137" spans="2:4" x14ac:dyDescent="0.2">
      <c r="B1137" s="399"/>
      <c r="C1137" s="399"/>
      <c r="D1137" s="399"/>
    </row>
    <row r="1138" spans="2:4" x14ac:dyDescent="0.2">
      <c r="B1138" s="399"/>
      <c r="C1138" s="399"/>
      <c r="D1138" s="399"/>
    </row>
    <row r="1139" spans="2:4" x14ac:dyDescent="0.2">
      <c r="B1139" s="399"/>
      <c r="C1139" s="399"/>
      <c r="D1139" s="399"/>
    </row>
    <row r="1140" spans="2:4" x14ac:dyDescent="0.2">
      <c r="B1140" s="399"/>
      <c r="C1140" s="399"/>
      <c r="D1140" s="399"/>
    </row>
    <row r="1141" spans="2:4" x14ac:dyDescent="0.2">
      <c r="B1141" s="399"/>
      <c r="C1141" s="399"/>
      <c r="D1141" s="399"/>
    </row>
    <row r="1142" spans="2:4" x14ac:dyDescent="0.2">
      <c r="B1142" s="399"/>
      <c r="C1142" s="399"/>
      <c r="D1142" s="399"/>
    </row>
    <row r="1143" spans="2:4" x14ac:dyDescent="0.2">
      <c r="B1143" s="399"/>
      <c r="C1143" s="399"/>
      <c r="D1143" s="399"/>
    </row>
    <row r="1144" spans="2:4" x14ac:dyDescent="0.2">
      <c r="B1144" s="399"/>
      <c r="C1144" s="399"/>
      <c r="D1144" s="399"/>
    </row>
    <row r="1145" spans="2:4" x14ac:dyDescent="0.2">
      <c r="B1145" s="399"/>
      <c r="C1145" s="399"/>
      <c r="D1145" s="399"/>
    </row>
    <row r="1146" spans="2:4" x14ac:dyDescent="0.2">
      <c r="B1146" s="399"/>
      <c r="C1146" s="399"/>
      <c r="D1146" s="399"/>
    </row>
    <row r="1147" spans="2:4" x14ac:dyDescent="0.2">
      <c r="B1147" s="399"/>
      <c r="C1147" s="399"/>
      <c r="D1147" s="399"/>
    </row>
    <row r="1148" spans="2:4" x14ac:dyDescent="0.2">
      <c r="B1148" s="399"/>
      <c r="C1148" s="399"/>
      <c r="D1148" s="399"/>
    </row>
    <row r="1149" spans="2:4" x14ac:dyDescent="0.2">
      <c r="B1149" s="399"/>
      <c r="C1149" s="399"/>
      <c r="D1149" s="399"/>
    </row>
    <row r="1150" spans="2:4" x14ac:dyDescent="0.2">
      <c r="B1150" s="399"/>
      <c r="C1150" s="399"/>
      <c r="D1150" s="399"/>
    </row>
    <row r="1151" spans="2:4" x14ac:dyDescent="0.2">
      <c r="B1151" s="399"/>
      <c r="C1151" s="399"/>
      <c r="D1151" s="399"/>
    </row>
    <row r="1152" spans="2:4" x14ac:dyDescent="0.2">
      <c r="B1152" s="399"/>
      <c r="C1152" s="399"/>
      <c r="D1152" s="399"/>
    </row>
    <row r="1153" spans="2:4" x14ac:dyDescent="0.2">
      <c r="B1153" s="399"/>
      <c r="C1153" s="399"/>
      <c r="D1153" s="399"/>
    </row>
    <row r="1154" spans="2:4" x14ac:dyDescent="0.2">
      <c r="B1154" s="399"/>
      <c r="C1154" s="399"/>
      <c r="D1154" s="399"/>
    </row>
    <row r="1155" spans="2:4" x14ac:dyDescent="0.2">
      <c r="B1155" s="399"/>
      <c r="C1155" s="399"/>
      <c r="D1155" s="399"/>
    </row>
    <row r="1156" spans="2:4" x14ac:dyDescent="0.2">
      <c r="B1156" s="399"/>
      <c r="C1156" s="399"/>
      <c r="D1156" s="399"/>
    </row>
    <row r="1157" spans="2:4" x14ac:dyDescent="0.2">
      <c r="B1157" s="399"/>
      <c r="C1157" s="399"/>
      <c r="D1157" s="399"/>
    </row>
    <row r="1158" spans="2:4" x14ac:dyDescent="0.2">
      <c r="B1158" s="399"/>
      <c r="C1158" s="399"/>
      <c r="D1158" s="399"/>
    </row>
    <row r="1159" spans="2:4" x14ac:dyDescent="0.2">
      <c r="B1159" s="399"/>
      <c r="C1159" s="399"/>
      <c r="D1159" s="399"/>
    </row>
    <row r="1160" spans="2:4" x14ac:dyDescent="0.2">
      <c r="B1160" s="399"/>
      <c r="C1160" s="399"/>
      <c r="D1160" s="399"/>
    </row>
    <row r="1161" spans="2:4" x14ac:dyDescent="0.2">
      <c r="B1161" s="399"/>
      <c r="C1161" s="399"/>
      <c r="D1161" s="399"/>
    </row>
    <row r="1162" spans="2:4" x14ac:dyDescent="0.2">
      <c r="B1162" s="399"/>
      <c r="C1162" s="399"/>
      <c r="D1162" s="399"/>
    </row>
    <row r="1163" spans="2:4" x14ac:dyDescent="0.2">
      <c r="B1163" s="399"/>
      <c r="C1163" s="399"/>
      <c r="D1163" s="399"/>
    </row>
    <row r="1164" spans="2:4" x14ac:dyDescent="0.2">
      <c r="B1164" s="399"/>
      <c r="C1164" s="399"/>
      <c r="D1164" s="399"/>
    </row>
    <row r="1165" spans="2:4" x14ac:dyDescent="0.2">
      <c r="B1165" s="399"/>
      <c r="C1165" s="399"/>
      <c r="D1165" s="399"/>
    </row>
    <row r="1166" spans="2:4" x14ac:dyDescent="0.2">
      <c r="B1166" s="399"/>
      <c r="C1166" s="399"/>
      <c r="D1166" s="399"/>
    </row>
    <row r="1167" spans="2:4" x14ac:dyDescent="0.2">
      <c r="B1167" s="399"/>
      <c r="C1167" s="399"/>
      <c r="D1167" s="399"/>
    </row>
    <row r="1168" spans="2:4" x14ac:dyDescent="0.2">
      <c r="B1168" s="399"/>
      <c r="C1168" s="399"/>
      <c r="D1168" s="399"/>
    </row>
    <row r="1169" spans="2:4" x14ac:dyDescent="0.2">
      <c r="B1169" s="399"/>
      <c r="C1169" s="399"/>
      <c r="D1169" s="399"/>
    </row>
    <row r="1170" spans="2:4" x14ac:dyDescent="0.2">
      <c r="B1170" s="399"/>
      <c r="C1170" s="399"/>
      <c r="D1170" s="399"/>
    </row>
    <row r="1171" spans="2:4" x14ac:dyDescent="0.2">
      <c r="B1171" s="399"/>
      <c r="C1171" s="399"/>
      <c r="D1171" s="399"/>
    </row>
    <row r="1172" spans="2:4" x14ac:dyDescent="0.2">
      <c r="B1172" s="399"/>
      <c r="C1172" s="399"/>
      <c r="D1172" s="399"/>
    </row>
    <row r="1173" spans="2:4" x14ac:dyDescent="0.2">
      <c r="B1173" s="399"/>
      <c r="C1173" s="399"/>
      <c r="D1173" s="399"/>
    </row>
    <row r="1174" spans="2:4" x14ac:dyDescent="0.2">
      <c r="B1174" s="399"/>
      <c r="C1174" s="399"/>
      <c r="D1174" s="399"/>
    </row>
    <row r="1175" spans="2:4" x14ac:dyDescent="0.2">
      <c r="B1175" s="399"/>
      <c r="C1175" s="399"/>
      <c r="D1175" s="399"/>
    </row>
    <row r="1176" spans="2:4" x14ac:dyDescent="0.2">
      <c r="B1176" s="399"/>
      <c r="C1176" s="399"/>
      <c r="D1176" s="399"/>
    </row>
    <row r="1177" spans="2:4" x14ac:dyDescent="0.2">
      <c r="B1177" s="399"/>
      <c r="C1177" s="399"/>
      <c r="D1177" s="399"/>
    </row>
    <row r="1178" spans="2:4" x14ac:dyDescent="0.2">
      <c r="B1178" s="399"/>
      <c r="C1178" s="399"/>
      <c r="D1178" s="399"/>
    </row>
    <row r="1179" spans="2:4" x14ac:dyDescent="0.2">
      <c r="B1179" s="399"/>
      <c r="C1179" s="399"/>
      <c r="D1179" s="399"/>
    </row>
    <row r="1180" spans="2:4" x14ac:dyDescent="0.2">
      <c r="B1180" s="399"/>
      <c r="C1180" s="399"/>
      <c r="D1180" s="399"/>
    </row>
    <row r="1181" spans="2:4" x14ac:dyDescent="0.2">
      <c r="B1181" s="399"/>
      <c r="C1181" s="399"/>
      <c r="D1181" s="399"/>
    </row>
    <row r="1182" spans="2:4" x14ac:dyDescent="0.2">
      <c r="B1182" s="399"/>
      <c r="C1182" s="399"/>
      <c r="D1182" s="399"/>
    </row>
    <row r="1183" spans="2:4" x14ac:dyDescent="0.2">
      <c r="B1183" s="399"/>
      <c r="C1183" s="399"/>
      <c r="D1183" s="399"/>
    </row>
    <row r="1184" spans="2:4" x14ac:dyDescent="0.2">
      <c r="B1184" s="399"/>
      <c r="C1184" s="399"/>
      <c r="D1184" s="399"/>
    </row>
    <row r="1185" spans="2:4" x14ac:dyDescent="0.2">
      <c r="B1185" s="399"/>
      <c r="C1185" s="399"/>
      <c r="D1185" s="399"/>
    </row>
    <row r="1186" spans="2:4" x14ac:dyDescent="0.2">
      <c r="B1186" s="399"/>
      <c r="C1186" s="399"/>
      <c r="D1186" s="399"/>
    </row>
    <row r="1187" spans="2:4" x14ac:dyDescent="0.2">
      <c r="B1187" s="399"/>
      <c r="C1187" s="399"/>
      <c r="D1187" s="399"/>
    </row>
    <row r="1188" spans="2:4" x14ac:dyDescent="0.2">
      <c r="B1188" s="399"/>
      <c r="C1188" s="399"/>
      <c r="D1188" s="399"/>
    </row>
    <row r="1189" spans="2:4" x14ac:dyDescent="0.2">
      <c r="B1189" s="399"/>
      <c r="C1189" s="399"/>
      <c r="D1189" s="399"/>
    </row>
    <row r="1190" spans="2:4" x14ac:dyDescent="0.2">
      <c r="B1190" s="399"/>
      <c r="C1190" s="399"/>
      <c r="D1190" s="399"/>
    </row>
    <row r="1191" spans="2:4" x14ac:dyDescent="0.2">
      <c r="B1191" s="399"/>
      <c r="C1191" s="399"/>
      <c r="D1191" s="399"/>
    </row>
    <row r="1192" spans="2:4" x14ac:dyDescent="0.2">
      <c r="B1192" s="399"/>
      <c r="C1192" s="399"/>
      <c r="D1192" s="399"/>
    </row>
    <row r="1193" spans="2:4" x14ac:dyDescent="0.2">
      <c r="B1193" s="399"/>
      <c r="C1193" s="399"/>
      <c r="D1193" s="399"/>
    </row>
    <row r="1194" spans="2:4" x14ac:dyDescent="0.2">
      <c r="B1194" s="399"/>
      <c r="C1194" s="399"/>
      <c r="D1194" s="399"/>
    </row>
    <row r="1195" spans="2:4" x14ac:dyDescent="0.2">
      <c r="B1195" s="399"/>
      <c r="C1195" s="399"/>
      <c r="D1195" s="399"/>
    </row>
    <row r="1196" spans="2:4" x14ac:dyDescent="0.2">
      <c r="B1196" s="399"/>
      <c r="C1196" s="399"/>
      <c r="D1196" s="399"/>
    </row>
    <row r="1197" spans="2:4" x14ac:dyDescent="0.2">
      <c r="B1197" s="399"/>
      <c r="C1197" s="399"/>
      <c r="D1197" s="399"/>
    </row>
    <row r="1198" spans="2:4" x14ac:dyDescent="0.2">
      <c r="B1198" s="399"/>
      <c r="C1198" s="399"/>
      <c r="D1198" s="399"/>
    </row>
    <row r="1199" spans="2:4" x14ac:dyDescent="0.2">
      <c r="B1199" s="399"/>
      <c r="C1199" s="399"/>
      <c r="D1199" s="399"/>
    </row>
    <row r="1200" spans="2:4" x14ac:dyDescent="0.2">
      <c r="B1200" s="399"/>
      <c r="C1200" s="399"/>
      <c r="D1200" s="399"/>
    </row>
    <row r="1201" spans="2:4" x14ac:dyDescent="0.2">
      <c r="B1201" s="399"/>
      <c r="C1201" s="399"/>
      <c r="D1201" s="399"/>
    </row>
    <row r="1202" spans="2:4" x14ac:dyDescent="0.2">
      <c r="B1202" s="399"/>
      <c r="C1202" s="399"/>
      <c r="D1202" s="399"/>
    </row>
    <row r="1203" spans="2:4" x14ac:dyDescent="0.2">
      <c r="B1203" s="399"/>
      <c r="C1203" s="399"/>
      <c r="D1203" s="399"/>
    </row>
    <row r="1204" spans="2:4" x14ac:dyDescent="0.2">
      <c r="B1204" s="399"/>
      <c r="C1204" s="399"/>
      <c r="D1204" s="399"/>
    </row>
    <row r="1205" spans="2:4" x14ac:dyDescent="0.2">
      <c r="B1205" s="399"/>
      <c r="C1205" s="399"/>
      <c r="D1205" s="399"/>
    </row>
    <row r="1206" spans="2:4" x14ac:dyDescent="0.2">
      <c r="B1206" s="399"/>
      <c r="C1206" s="399"/>
      <c r="D1206" s="399"/>
    </row>
    <row r="1207" spans="2:4" x14ac:dyDescent="0.2">
      <c r="B1207" s="399"/>
      <c r="C1207" s="399"/>
      <c r="D1207" s="399"/>
    </row>
    <row r="1208" spans="2:4" x14ac:dyDescent="0.2">
      <c r="B1208" s="399"/>
      <c r="C1208" s="399"/>
      <c r="D1208" s="399"/>
    </row>
    <row r="1209" spans="2:4" x14ac:dyDescent="0.2">
      <c r="B1209" s="399"/>
      <c r="C1209" s="399"/>
      <c r="D1209" s="399"/>
    </row>
    <row r="1210" spans="2:4" x14ac:dyDescent="0.2">
      <c r="B1210" s="399"/>
      <c r="C1210" s="399"/>
      <c r="D1210" s="399"/>
    </row>
    <row r="1211" spans="2:4" x14ac:dyDescent="0.2">
      <c r="B1211" s="399"/>
      <c r="C1211" s="399"/>
      <c r="D1211" s="399"/>
    </row>
    <row r="1212" spans="2:4" x14ac:dyDescent="0.2">
      <c r="B1212" s="399"/>
      <c r="C1212" s="399"/>
      <c r="D1212" s="399"/>
    </row>
    <row r="1213" spans="2:4" x14ac:dyDescent="0.2">
      <c r="B1213" s="399"/>
      <c r="C1213" s="399"/>
      <c r="D1213" s="399"/>
    </row>
    <row r="1214" spans="2:4" x14ac:dyDescent="0.2">
      <c r="B1214" s="399"/>
      <c r="C1214" s="399"/>
      <c r="D1214" s="399"/>
    </row>
    <row r="1215" spans="2:4" x14ac:dyDescent="0.2">
      <c r="B1215" s="399"/>
      <c r="C1215" s="399"/>
      <c r="D1215" s="399"/>
    </row>
    <row r="1216" spans="2:4" x14ac:dyDescent="0.2">
      <c r="B1216" s="399"/>
      <c r="C1216" s="399"/>
      <c r="D1216" s="399"/>
    </row>
    <row r="1217" spans="2:4" x14ac:dyDescent="0.2">
      <c r="B1217" s="399"/>
      <c r="C1217" s="399"/>
      <c r="D1217" s="399"/>
    </row>
    <row r="1218" spans="2:4" x14ac:dyDescent="0.2">
      <c r="B1218" s="399"/>
      <c r="C1218" s="399"/>
      <c r="D1218" s="399"/>
    </row>
    <row r="1219" spans="2:4" x14ac:dyDescent="0.2">
      <c r="B1219" s="399"/>
      <c r="C1219" s="399"/>
      <c r="D1219" s="399"/>
    </row>
    <row r="1220" spans="2:4" x14ac:dyDescent="0.2">
      <c r="B1220" s="399"/>
      <c r="C1220" s="399"/>
      <c r="D1220" s="399"/>
    </row>
    <row r="1221" spans="2:4" x14ac:dyDescent="0.2">
      <c r="B1221" s="399"/>
      <c r="C1221" s="399"/>
      <c r="D1221" s="399"/>
    </row>
    <row r="1222" spans="2:4" x14ac:dyDescent="0.2">
      <c r="B1222" s="399"/>
      <c r="C1222" s="399"/>
      <c r="D1222" s="399"/>
    </row>
  </sheetData>
  <autoFilter ref="A1:AF744"/>
  <phoneticPr fontId="0" type="noConversion"/>
  <printOptions horizontalCentered="1"/>
  <pageMargins left="0.5" right="0.5" top="0.17" bottom="0.5" header="0.5" footer="0.25"/>
  <pageSetup paperSize="5" scale="17" fitToHeight="3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">
    <pageSetUpPr fitToPage="1"/>
  </sheetPr>
  <dimension ref="A1:AP93"/>
  <sheetViews>
    <sheetView topLeftCell="A29" zoomScale="75" workbookViewId="0">
      <selection activeCell="G50" sqref="G50"/>
    </sheetView>
  </sheetViews>
  <sheetFormatPr defaultRowHeight="12.75" x14ac:dyDescent="0.2"/>
  <cols>
    <col min="1" max="18" width="10.7109375" style="410" customWidth="1"/>
    <col min="19" max="16384" width="9.140625" style="410"/>
  </cols>
  <sheetData>
    <row r="1" spans="1:42" x14ac:dyDescent="0.2">
      <c r="A1" s="409" t="s">
        <v>445</v>
      </c>
      <c r="B1" s="409">
        <v>0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09"/>
      <c r="AM1" s="409"/>
      <c r="AN1" s="409"/>
      <c r="AO1" s="409"/>
      <c r="AP1" s="409"/>
    </row>
    <row r="2" spans="1:42" x14ac:dyDescent="0.2">
      <c r="A2" s="409" t="s">
        <v>446</v>
      </c>
      <c r="B2" s="409">
        <v>2500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11"/>
      <c r="AK2" s="411"/>
      <c r="AL2" s="411"/>
      <c r="AM2" s="411"/>
      <c r="AN2" s="411"/>
      <c r="AO2" s="411"/>
      <c r="AP2" s="411"/>
    </row>
    <row r="3" spans="1:42" x14ac:dyDescent="0.2">
      <c r="A3" s="409" t="s">
        <v>447</v>
      </c>
      <c r="B3" s="409">
        <v>0.01</v>
      </c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11"/>
      <c r="AK3" s="411"/>
      <c r="AL3" s="411"/>
      <c r="AM3" s="411"/>
      <c r="AN3" s="411"/>
      <c r="AO3" s="411"/>
      <c r="AP3" s="411"/>
    </row>
    <row r="4" spans="1:42" x14ac:dyDescent="0.2">
      <c r="A4" s="409" t="s">
        <v>186</v>
      </c>
      <c r="B4" s="409" t="s">
        <v>448</v>
      </c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1"/>
      <c r="O4" s="411"/>
      <c r="P4" s="411"/>
      <c r="Q4" s="411"/>
      <c r="R4" s="411"/>
      <c r="S4" s="411"/>
      <c r="T4" s="411"/>
      <c r="U4" s="411"/>
      <c r="V4" s="411"/>
      <c r="W4" s="411"/>
      <c r="X4" s="411"/>
      <c r="Y4" s="411"/>
      <c r="Z4" s="411"/>
      <c r="AA4" s="411"/>
      <c r="AB4" s="411"/>
      <c r="AC4" s="411"/>
      <c r="AD4" s="411"/>
      <c r="AE4" s="411"/>
      <c r="AF4" s="411"/>
      <c r="AG4" s="411"/>
      <c r="AH4" s="411"/>
      <c r="AI4" s="411"/>
      <c r="AJ4" s="411"/>
      <c r="AK4" s="411"/>
      <c r="AL4" s="411"/>
      <c r="AM4" s="411"/>
      <c r="AN4" s="411"/>
      <c r="AO4" s="411"/>
      <c r="AP4" s="411"/>
    </row>
    <row r="5" spans="1:42" x14ac:dyDescent="0.2">
      <c r="A5" s="411"/>
      <c r="B5" s="411"/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1"/>
      <c r="AB5" s="411"/>
      <c r="AC5" s="411"/>
      <c r="AD5" s="411"/>
      <c r="AE5" s="411"/>
      <c r="AF5" s="411"/>
      <c r="AG5" s="411"/>
      <c r="AH5" s="411"/>
      <c r="AI5" s="411"/>
      <c r="AJ5" s="411"/>
      <c r="AK5" s="411"/>
      <c r="AL5" s="411"/>
      <c r="AM5" s="411"/>
      <c r="AN5" s="411"/>
      <c r="AO5" s="411"/>
      <c r="AP5" s="411"/>
    </row>
    <row r="6" spans="1:42" x14ac:dyDescent="0.2">
      <c r="A6" s="412" t="s">
        <v>449</v>
      </c>
      <c r="B6" s="413"/>
      <c r="C6" s="413"/>
      <c r="D6" s="413"/>
      <c r="E6" s="413"/>
      <c r="F6" s="413"/>
      <c r="G6" s="413"/>
      <c r="H6" s="413"/>
      <c r="I6" s="413"/>
      <c r="J6" s="413"/>
      <c r="K6" s="413"/>
      <c r="L6" s="413"/>
      <c r="M6" s="413"/>
      <c r="N6" s="413"/>
      <c r="O6" s="413"/>
      <c r="P6" s="413"/>
      <c r="Q6" s="413"/>
      <c r="R6" s="413"/>
      <c r="S6" s="411"/>
      <c r="T6" s="411"/>
      <c r="U6" s="411"/>
      <c r="V6" s="411"/>
      <c r="W6" s="411"/>
      <c r="X6" s="411"/>
      <c r="Y6" s="411"/>
      <c r="Z6" s="411"/>
      <c r="AA6" s="411"/>
      <c r="AB6" s="411"/>
      <c r="AC6" s="411"/>
      <c r="AD6" s="411"/>
      <c r="AE6" s="411"/>
      <c r="AF6" s="411"/>
      <c r="AG6" s="411"/>
      <c r="AH6" s="411"/>
      <c r="AI6" s="411"/>
      <c r="AJ6" s="411"/>
      <c r="AK6" s="411"/>
      <c r="AL6" s="411"/>
      <c r="AM6" s="411"/>
      <c r="AN6" s="411"/>
      <c r="AO6" s="411"/>
      <c r="AP6" s="411"/>
    </row>
    <row r="7" spans="1:42" x14ac:dyDescent="0.2">
      <c r="A7" s="414"/>
      <c r="B7" s="412" t="s">
        <v>333</v>
      </c>
      <c r="C7" s="412" t="s">
        <v>182</v>
      </c>
      <c r="D7" s="412" t="s">
        <v>335</v>
      </c>
      <c r="E7" s="412" t="s">
        <v>185</v>
      </c>
      <c r="F7" s="412" t="s">
        <v>337</v>
      </c>
      <c r="G7" s="412" t="s">
        <v>338</v>
      </c>
      <c r="H7" s="412" t="s">
        <v>339</v>
      </c>
      <c r="I7" s="412" t="s">
        <v>340</v>
      </c>
      <c r="J7" s="412" t="s">
        <v>341</v>
      </c>
      <c r="K7" s="412" t="s">
        <v>342</v>
      </c>
      <c r="L7" s="412" t="s">
        <v>343</v>
      </c>
      <c r="M7" s="412" t="s">
        <v>344</v>
      </c>
      <c r="N7" s="412" t="s">
        <v>345</v>
      </c>
      <c r="O7" s="412" t="s">
        <v>346</v>
      </c>
      <c r="P7" s="412" t="s">
        <v>450</v>
      </c>
      <c r="Q7" s="412" t="s">
        <v>451</v>
      </c>
      <c r="R7" s="412" t="s">
        <v>452</v>
      </c>
      <c r="S7" s="411"/>
      <c r="T7" s="411"/>
      <c r="U7" s="411"/>
      <c r="V7" s="411"/>
      <c r="W7" s="411"/>
      <c r="X7" s="411"/>
      <c r="Y7" s="411"/>
      <c r="Z7" s="411"/>
      <c r="AA7" s="411"/>
      <c r="AB7" s="411"/>
      <c r="AC7" s="411"/>
      <c r="AD7" s="411"/>
      <c r="AE7" s="411"/>
      <c r="AF7" s="411"/>
      <c r="AG7" s="411"/>
      <c r="AH7" s="411"/>
      <c r="AI7" s="411"/>
      <c r="AJ7" s="411"/>
      <c r="AK7" s="411"/>
      <c r="AL7" s="411"/>
      <c r="AM7" s="411"/>
      <c r="AN7" s="411"/>
      <c r="AO7" s="411"/>
      <c r="AP7" s="411"/>
    </row>
    <row r="8" spans="1:42" x14ac:dyDescent="0.2">
      <c r="A8" s="409" t="s">
        <v>237</v>
      </c>
      <c r="B8" s="409">
        <f t="array" ref="B8:B32">TRANSPOSE(TotalCalifornia!$D$174:$AB$174)</f>
        <v>0</v>
      </c>
      <c r="C8" s="409">
        <f t="array" ref="C8:C32">TRANSPOSE(TotalCalifornia!$D$175:$AB$175)</f>
        <v>0</v>
      </c>
      <c r="D8" s="409">
        <f t="array" ref="D8:D32">TRANSPOSE(TotalCalifornia!$D$176:$AB$176)</f>
        <v>0</v>
      </c>
      <c r="E8" s="409">
        <f t="array" ref="E8:E32">TRANSPOSE(TotalCalifornia!$D$177:$AB$177)</f>
        <v>0</v>
      </c>
      <c r="F8" s="409">
        <f t="array" ref="F8:F32">TRANSPOSE(TotalCalifornia!$D$178:$AB$178)</f>
        <v>0</v>
      </c>
      <c r="G8" s="409">
        <f t="array" ref="G8:G32">TRANSPOSE(TotalCalifornia!$D$179:$AB$179)</f>
        <v>0</v>
      </c>
      <c r="H8" s="409">
        <f t="array" ref="H8:H32">TRANSPOSE(TotalCalifornia!$D$180:$AB$180)</f>
        <v>0</v>
      </c>
      <c r="I8" s="409">
        <f t="array" ref="I8:I32">TRANSPOSE(TotalCalifornia!$D$181:$AB$181)</f>
        <v>0</v>
      </c>
      <c r="J8" s="409">
        <f t="array" ref="J8:J32">TRANSPOSE(TotalCalifornia!D182:AB182)</f>
        <v>0</v>
      </c>
      <c r="K8" s="409">
        <f t="array" ref="K8:K32">TRANSPOSE(TotalCalifornia!D183:AB183)</f>
        <v>0</v>
      </c>
      <c r="L8" s="409">
        <f t="array" ref="L8:L32">TRANSPOSE(TotalCalifornia!D184:AB184)</f>
        <v>0</v>
      </c>
      <c r="M8" s="409">
        <f t="array" ref="M8:M32">TRANSPOSE(TotalCalifornia!D185:AB185)</f>
        <v>0</v>
      </c>
      <c r="N8" s="409">
        <f t="array" ref="N8:N32">TRANSPOSE(TotalCalifornia!D186:AB186)</f>
        <v>0.01</v>
      </c>
      <c r="O8" s="409">
        <f t="array" ref="O8:O32">TRANSPOSE(TotalCalifornia!D187:AB187)</f>
        <v>0</v>
      </c>
      <c r="P8" s="409">
        <v>0</v>
      </c>
      <c r="Q8" s="409">
        <v>0</v>
      </c>
      <c r="R8" s="409">
        <f t="shared" ref="R8:R32" si="0">SUM(Q8,O8,M8,K8,I8,G8,E8,C8)</f>
        <v>0</v>
      </c>
      <c r="S8" s="411"/>
      <c r="T8" s="411"/>
      <c r="U8" s="411"/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/>
      <c r="AG8" s="411"/>
      <c r="AH8" s="411"/>
      <c r="AI8" s="411"/>
      <c r="AJ8" s="411"/>
      <c r="AK8" s="411"/>
      <c r="AL8" s="411"/>
      <c r="AM8" s="411"/>
      <c r="AN8" s="411"/>
      <c r="AO8" s="411"/>
      <c r="AP8" s="411"/>
    </row>
    <row r="9" spans="1:42" x14ac:dyDescent="0.2">
      <c r="A9" s="409" t="s">
        <v>238</v>
      </c>
      <c r="B9" s="409">
        <v>0</v>
      </c>
      <c r="C9" s="409">
        <v>0</v>
      </c>
      <c r="D9" s="409">
        <v>0</v>
      </c>
      <c r="E9" s="409">
        <v>0</v>
      </c>
      <c r="F9" s="409">
        <v>0</v>
      </c>
      <c r="G9" s="409">
        <v>0</v>
      </c>
      <c r="H9" s="409">
        <v>0</v>
      </c>
      <c r="I9" s="409">
        <v>0</v>
      </c>
      <c r="J9" s="409">
        <v>0</v>
      </c>
      <c r="K9" s="409">
        <v>0</v>
      </c>
      <c r="L9" s="409">
        <v>0</v>
      </c>
      <c r="M9" s="409">
        <v>0</v>
      </c>
      <c r="N9" s="409">
        <v>0.01</v>
      </c>
      <c r="O9" s="409">
        <v>0</v>
      </c>
      <c r="P9" s="409">
        <v>0</v>
      </c>
      <c r="Q9" s="409">
        <v>0</v>
      </c>
      <c r="R9" s="409">
        <f t="shared" si="0"/>
        <v>0</v>
      </c>
      <c r="S9" s="411"/>
      <c r="T9" s="411"/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/>
      <c r="AG9" s="411"/>
      <c r="AH9" s="411"/>
      <c r="AI9" s="411"/>
      <c r="AJ9" s="411"/>
      <c r="AK9" s="411"/>
      <c r="AL9" s="411"/>
      <c r="AM9" s="411"/>
      <c r="AN9" s="411"/>
      <c r="AO9" s="411"/>
      <c r="AP9" s="411"/>
    </row>
    <row r="10" spans="1:42" x14ac:dyDescent="0.2">
      <c r="A10" s="409" t="s">
        <v>239</v>
      </c>
      <c r="B10" s="409">
        <v>0</v>
      </c>
      <c r="C10" s="409">
        <v>0</v>
      </c>
      <c r="D10" s="409">
        <v>0</v>
      </c>
      <c r="E10" s="409">
        <v>0</v>
      </c>
      <c r="F10" s="409">
        <v>0</v>
      </c>
      <c r="G10" s="409">
        <v>0</v>
      </c>
      <c r="H10" s="409">
        <v>0</v>
      </c>
      <c r="I10" s="409">
        <v>0</v>
      </c>
      <c r="J10" s="409">
        <v>0</v>
      </c>
      <c r="K10" s="409">
        <v>0</v>
      </c>
      <c r="L10" s="409">
        <v>0</v>
      </c>
      <c r="M10" s="409">
        <v>0</v>
      </c>
      <c r="N10" s="409">
        <v>0.01</v>
      </c>
      <c r="O10" s="409">
        <v>0</v>
      </c>
      <c r="P10" s="409">
        <v>0</v>
      </c>
      <c r="Q10" s="409">
        <v>0</v>
      </c>
      <c r="R10" s="409">
        <f t="shared" si="0"/>
        <v>0</v>
      </c>
      <c r="S10" s="411"/>
      <c r="T10" s="411"/>
      <c r="U10" s="411"/>
      <c r="V10" s="411"/>
      <c r="W10" s="411"/>
      <c r="X10" s="411"/>
      <c r="Y10" s="411"/>
      <c r="Z10" s="411"/>
      <c r="AA10" s="411"/>
      <c r="AB10" s="411"/>
      <c r="AC10" s="411"/>
      <c r="AD10" s="411"/>
      <c r="AE10" s="411"/>
      <c r="AF10" s="411"/>
      <c r="AG10" s="411"/>
      <c r="AH10" s="411"/>
      <c r="AI10" s="411"/>
      <c r="AJ10" s="411"/>
      <c r="AK10" s="411"/>
      <c r="AL10" s="411"/>
      <c r="AM10" s="411"/>
      <c r="AN10" s="411"/>
      <c r="AO10" s="411"/>
      <c r="AP10" s="411"/>
    </row>
    <row r="11" spans="1:42" x14ac:dyDescent="0.2">
      <c r="A11" s="409" t="s">
        <v>240</v>
      </c>
      <c r="B11" s="409">
        <v>0</v>
      </c>
      <c r="C11" s="409">
        <v>0</v>
      </c>
      <c r="D11" s="409">
        <v>0</v>
      </c>
      <c r="E11" s="409">
        <v>0</v>
      </c>
      <c r="F11" s="409">
        <v>0</v>
      </c>
      <c r="G11" s="409">
        <v>0</v>
      </c>
      <c r="H11" s="409">
        <v>0</v>
      </c>
      <c r="I11" s="409">
        <v>0</v>
      </c>
      <c r="J11" s="409">
        <v>0</v>
      </c>
      <c r="K11" s="409">
        <v>0</v>
      </c>
      <c r="L11" s="409">
        <v>0</v>
      </c>
      <c r="M11" s="409">
        <v>0</v>
      </c>
      <c r="N11" s="409">
        <v>0.01</v>
      </c>
      <c r="O11" s="409">
        <v>0</v>
      </c>
      <c r="P11" s="409">
        <v>0</v>
      </c>
      <c r="Q11" s="409">
        <v>0</v>
      </c>
      <c r="R11" s="409">
        <f t="shared" si="0"/>
        <v>0</v>
      </c>
      <c r="S11" s="411"/>
      <c r="T11" s="411"/>
      <c r="U11" s="411"/>
      <c r="V11" s="411"/>
      <c r="W11" s="411"/>
      <c r="X11" s="411"/>
      <c r="Y11" s="411"/>
      <c r="Z11" s="411"/>
      <c r="AA11" s="411"/>
      <c r="AB11" s="411"/>
      <c r="AC11" s="411"/>
      <c r="AD11" s="411"/>
      <c r="AE11" s="411"/>
      <c r="AF11" s="411"/>
      <c r="AG11" s="411"/>
      <c r="AH11" s="411"/>
      <c r="AI11" s="411"/>
      <c r="AJ11" s="411"/>
      <c r="AK11" s="411"/>
      <c r="AL11" s="411"/>
      <c r="AM11" s="411"/>
      <c r="AN11" s="411"/>
      <c r="AO11" s="411"/>
      <c r="AP11" s="411"/>
    </row>
    <row r="12" spans="1:42" x14ac:dyDescent="0.2">
      <c r="A12" s="409" t="s">
        <v>241</v>
      </c>
      <c r="B12" s="409">
        <v>0</v>
      </c>
      <c r="C12" s="409">
        <v>0</v>
      </c>
      <c r="D12" s="409">
        <v>0</v>
      </c>
      <c r="E12" s="409">
        <v>0</v>
      </c>
      <c r="F12" s="409">
        <v>0</v>
      </c>
      <c r="G12" s="409">
        <v>0</v>
      </c>
      <c r="H12" s="409">
        <v>0</v>
      </c>
      <c r="I12" s="409">
        <v>0</v>
      </c>
      <c r="J12" s="409">
        <v>0</v>
      </c>
      <c r="K12" s="409">
        <v>0</v>
      </c>
      <c r="L12" s="409">
        <v>0</v>
      </c>
      <c r="M12" s="409">
        <v>0</v>
      </c>
      <c r="N12" s="409">
        <v>0.01</v>
      </c>
      <c r="O12" s="409">
        <v>0</v>
      </c>
      <c r="P12" s="409">
        <v>0</v>
      </c>
      <c r="Q12" s="409">
        <v>0</v>
      </c>
      <c r="R12" s="409">
        <f t="shared" si="0"/>
        <v>0</v>
      </c>
      <c r="S12" s="411"/>
      <c r="T12" s="411"/>
      <c r="U12" s="411"/>
      <c r="V12" s="411"/>
      <c r="W12" s="411"/>
      <c r="X12" s="411"/>
      <c r="Y12" s="411"/>
      <c r="Z12" s="411"/>
      <c r="AA12" s="411"/>
      <c r="AB12" s="411"/>
      <c r="AC12" s="411"/>
      <c r="AD12" s="411"/>
      <c r="AE12" s="411"/>
      <c r="AF12" s="411"/>
      <c r="AG12" s="411"/>
      <c r="AH12" s="411"/>
      <c r="AI12" s="411"/>
      <c r="AJ12" s="411"/>
      <c r="AK12" s="411"/>
      <c r="AL12" s="411"/>
      <c r="AM12" s="411"/>
      <c r="AN12" s="411"/>
      <c r="AO12" s="411"/>
      <c r="AP12" s="411"/>
    </row>
    <row r="13" spans="1:42" x14ac:dyDescent="0.2">
      <c r="A13" s="409" t="s">
        <v>242</v>
      </c>
      <c r="B13" s="409">
        <v>0</v>
      </c>
      <c r="C13" s="409">
        <v>0</v>
      </c>
      <c r="D13" s="409">
        <v>0</v>
      </c>
      <c r="E13" s="409">
        <v>0</v>
      </c>
      <c r="F13" s="409">
        <v>0</v>
      </c>
      <c r="G13" s="409">
        <v>0</v>
      </c>
      <c r="H13" s="409">
        <v>0</v>
      </c>
      <c r="I13" s="409">
        <v>0</v>
      </c>
      <c r="J13" s="409">
        <v>0</v>
      </c>
      <c r="K13" s="409">
        <v>0</v>
      </c>
      <c r="L13" s="409">
        <v>0</v>
      </c>
      <c r="M13" s="409">
        <v>0</v>
      </c>
      <c r="N13" s="409">
        <v>0.01</v>
      </c>
      <c r="O13" s="409">
        <v>0</v>
      </c>
      <c r="P13" s="409">
        <v>0</v>
      </c>
      <c r="Q13" s="409">
        <v>0</v>
      </c>
      <c r="R13" s="409">
        <f t="shared" si="0"/>
        <v>0</v>
      </c>
      <c r="S13" s="411"/>
      <c r="T13" s="411"/>
      <c r="U13" s="411"/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/>
      <c r="AG13" s="411"/>
      <c r="AH13" s="411"/>
      <c r="AI13" s="411"/>
      <c r="AJ13" s="411"/>
      <c r="AK13" s="411"/>
      <c r="AL13" s="411"/>
      <c r="AM13" s="411"/>
      <c r="AN13" s="411"/>
      <c r="AO13" s="411"/>
      <c r="AP13" s="411"/>
    </row>
    <row r="14" spans="1:42" x14ac:dyDescent="0.2">
      <c r="A14" s="409" t="s">
        <v>243</v>
      </c>
      <c r="B14" s="409">
        <v>0</v>
      </c>
      <c r="C14" s="409">
        <v>0</v>
      </c>
      <c r="D14" s="409">
        <v>0</v>
      </c>
      <c r="E14" s="409">
        <v>0</v>
      </c>
      <c r="F14" s="409">
        <v>0</v>
      </c>
      <c r="G14" s="409">
        <v>0</v>
      </c>
      <c r="H14" s="409">
        <v>0</v>
      </c>
      <c r="I14" s="409">
        <v>0</v>
      </c>
      <c r="J14" s="409">
        <v>0</v>
      </c>
      <c r="K14" s="409">
        <v>0</v>
      </c>
      <c r="L14" s="409">
        <v>0</v>
      </c>
      <c r="M14" s="409">
        <v>0</v>
      </c>
      <c r="N14" s="409">
        <v>0.01</v>
      </c>
      <c r="O14" s="409">
        <v>213</v>
      </c>
      <c r="P14" s="409">
        <v>0</v>
      </c>
      <c r="Q14" s="409">
        <v>0</v>
      </c>
      <c r="R14" s="409">
        <f t="shared" si="0"/>
        <v>213</v>
      </c>
      <c r="S14" s="411"/>
      <c r="T14" s="411"/>
      <c r="U14" s="411"/>
      <c r="V14" s="411"/>
      <c r="W14" s="411"/>
      <c r="X14" s="411"/>
      <c r="Y14" s="411"/>
      <c r="Z14" s="411"/>
      <c r="AA14" s="411"/>
      <c r="AB14" s="411"/>
      <c r="AC14" s="411"/>
      <c r="AD14" s="411"/>
      <c r="AE14" s="411"/>
      <c r="AF14" s="411"/>
      <c r="AG14" s="411"/>
      <c r="AH14" s="411"/>
      <c r="AI14" s="411"/>
      <c r="AJ14" s="411"/>
      <c r="AK14" s="411"/>
      <c r="AL14" s="411"/>
      <c r="AM14" s="411"/>
      <c r="AN14" s="411"/>
      <c r="AO14" s="411"/>
      <c r="AP14" s="411"/>
    </row>
    <row r="15" spans="1:42" x14ac:dyDescent="0.2">
      <c r="A15" s="409" t="s">
        <v>244</v>
      </c>
      <c r="B15" s="409">
        <v>0</v>
      </c>
      <c r="C15" s="409">
        <v>0</v>
      </c>
      <c r="D15" s="409">
        <v>0</v>
      </c>
      <c r="E15" s="409">
        <v>0</v>
      </c>
      <c r="F15" s="409">
        <v>0</v>
      </c>
      <c r="G15" s="409">
        <v>0</v>
      </c>
      <c r="H15" s="409">
        <v>0</v>
      </c>
      <c r="I15" s="409">
        <v>0</v>
      </c>
      <c r="J15" s="409">
        <v>0</v>
      </c>
      <c r="K15" s="409">
        <v>0</v>
      </c>
      <c r="L15" s="409">
        <v>0</v>
      </c>
      <c r="M15" s="409">
        <v>0</v>
      </c>
      <c r="N15" s="409">
        <v>2</v>
      </c>
      <c r="O15" s="409">
        <v>213</v>
      </c>
      <c r="P15" s="409">
        <v>0</v>
      </c>
      <c r="Q15" s="409">
        <v>0</v>
      </c>
      <c r="R15" s="409">
        <f t="shared" si="0"/>
        <v>213</v>
      </c>
      <c r="S15" s="411"/>
      <c r="T15" s="411"/>
      <c r="U15" s="411"/>
      <c r="V15" s="411"/>
      <c r="W15" s="411"/>
      <c r="X15" s="411"/>
      <c r="Y15" s="411"/>
      <c r="Z15" s="411"/>
      <c r="AA15" s="411"/>
      <c r="AB15" s="411"/>
      <c r="AC15" s="411"/>
      <c r="AD15" s="411"/>
      <c r="AE15" s="411"/>
      <c r="AF15" s="411"/>
      <c r="AG15" s="411"/>
      <c r="AH15" s="411"/>
      <c r="AI15" s="411"/>
      <c r="AJ15" s="411"/>
      <c r="AK15" s="411"/>
      <c r="AL15" s="411"/>
      <c r="AM15" s="411"/>
      <c r="AN15" s="411"/>
      <c r="AO15" s="411"/>
      <c r="AP15" s="411"/>
    </row>
    <row r="16" spans="1:42" x14ac:dyDescent="0.2">
      <c r="A16" s="409" t="s">
        <v>245</v>
      </c>
      <c r="B16" s="409">
        <v>0</v>
      </c>
      <c r="C16" s="409">
        <v>0</v>
      </c>
      <c r="D16" s="409">
        <v>0</v>
      </c>
      <c r="E16" s="409">
        <v>0</v>
      </c>
      <c r="F16" s="409">
        <v>0</v>
      </c>
      <c r="G16" s="409">
        <v>0</v>
      </c>
      <c r="H16" s="409">
        <v>0</v>
      </c>
      <c r="I16" s="409">
        <v>0</v>
      </c>
      <c r="J16" s="409">
        <v>0</v>
      </c>
      <c r="K16" s="409">
        <v>0</v>
      </c>
      <c r="L16" s="409">
        <v>0</v>
      </c>
      <c r="M16" s="409">
        <v>0</v>
      </c>
      <c r="N16" s="409">
        <v>2</v>
      </c>
      <c r="O16" s="409">
        <v>213</v>
      </c>
      <c r="P16" s="409">
        <v>0</v>
      </c>
      <c r="Q16" s="409">
        <v>0</v>
      </c>
      <c r="R16" s="409">
        <f t="shared" si="0"/>
        <v>213</v>
      </c>
      <c r="S16" s="411"/>
      <c r="T16" s="411"/>
      <c r="U16" s="411"/>
      <c r="V16" s="411"/>
      <c r="W16" s="411"/>
      <c r="X16" s="411"/>
      <c r="Y16" s="411"/>
      <c r="Z16" s="411"/>
      <c r="AA16" s="411"/>
      <c r="AB16" s="411"/>
      <c r="AC16" s="411"/>
      <c r="AD16" s="411"/>
      <c r="AE16" s="411"/>
      <c r="AF16" s="411"/>
      <c r="AG16" s="411"/>
      <c r="AH16" s="411"/>
      <c r="AI16" s="411"/>
      <c r="AJ16" s="411"/>
      <c r="AK16" s="411"/>
      <c r="AL16" s="411"/>
      <c r="AM16" s="411"/>
      <c r="AN16" s="411"/>
      <c r="AO16" s="411"/>
      <c r="AP16" s="411"/>
    </row>
    <row r="17" spans="1:42" x14ac:dyDescent="0.2">
      <c r="A17" s="409" t="s">
        <v>246</v>
      </c>
      <c r="B17" s="409">
        <v>0</v>
      </c>
      <c r="C17" s="409">
        <v>0</v>
      </c>
      <c r="D17" s="409">
        <v>0</v>
      </c>
      <c r="E17" s="409">
        <v>0</v>
      </c>
      <c r="F17" s="409">
        <v>0</v>
      </c>
      <c r="G17" s="409">
        <v>0</v>
      </c>
      <c r="H17" s="409">
        <v>0</v>
      </c>
      <c r="I17" s="409">
        <v>0</v>
      </c>
      <c r="J17" s="409">
        <v>0</v>
      </c>
      <c r="K17" s="409">
        <v>0</v>
      </c>
      <c r="L17" s="409">
        <v>0</v>
      </c>
      <c r="M17" s="409">
        <v>0</v>
      </c>
      <c r="N17" s="409">
        <v>2</v>
      </c>
      <c r="O17" s="409">
        <v>213</v>
      </c>
      <c r="P17" s="409">
        <v>0</v>
      </c>
      <c r="Q17" s="409">
        <v>0</v>
      </c>
      <c r="R17" s="409">
        <f t="shared" si="0"/>
        <v>213</v>
      </c>
      <c r="S17" s="411"/>
      <c r="T17" s="411"/>
      <c r="U17" s="411"/>
      <c r="V17" s="411"/>
      <c r="W17" s="411"/>
      <c r="X17" s="411"/>
      <c r="Y17" s="411"/>
      <c r="Z17" s="411"/>
      <c r="AA17" s="411"/>
      <c r="AB17" s="411"/>
      <c r="AC17" s="411"/>
      <c r="AD17" s="411"/>
      <c r="AE17" s="411"/>
      <c r="AF17" s="411"/>
      <c r="AG17" s="411"/>
      <c r="AH17" s="411"/>
      <c r="AI17" s="411"/>
      <c r="AJ17" s="411"/>
      <c r="AK17" s="411"/>
      <c r="AL17" s="411"/>
      <c r="AM17" s="411"/>
      <c r="AN17" s="411"/>
      <c r="AO17" s="411"/>
      <c r="AP17" s="411"/>
    </row>
    <row r="18" spans="1:42" x14ac:dyDescent="0.2">
      <c r="A18" s="409" t="s">
        <v>247</v>
      </c>
      <c r="B18" s="409">
        <v>0</v>
      </c>
      <c r="C18" s="409">
        <v>0</v>
      </c>
      <c r="D18" s="409">
        <v>0</v>
      </c>
      <c r="E18" s="409">
        <v>0</v>
      </c>
      <c r="F18" s="409">
        <v>0</v>
      </c>
      <c r="G18" s="409">
        <v>0</v>
      </c>
      <c r="H18" s="409">
        <v>0</v>
      </c>
      <c r="I18" s="409">
        <v>0</v>
      </c>
      <c r="J18" s="409">
        <v>0</v>
      </c>
      <c r="K18" s="409">
        <v>0</v>
      </c>
      <c r="L18" s="409">
        <v>0</v>
      </c>
      <c r="M18" s="409">
        <v>0</v>
      </c>
      <c r="N18" s="409">
        <v>2</v>
      </c>
      <c r="O18" s="409">
        <v>213</v>
      </c>
      <c r="P18" s="409">
        <v>0</v>
      </c>
      <c r="Q18" s="409">
        <v>0</v>
      </c>
      <c r="R18" s="409">
        <f t="shared" si="0"/>
        <v>213</v>
      </c>
      <c r="S18" s="411"/>
      <c r="T18" s="411"/>
      <c r="U18" s="411"/>
      <c r="V18" s="411"/>
      <c r="W18" s="411"/>
      <c r="X18" s="411"/>
      <c r="Y18" s="411"/>
      <c r="Z18" s="411"/>
      <c r="AA18" s="411"/>
      <c r="AB18" s="411"/>
      <c r="AC18" s="411"/>
      <c r="AD18" s="411"/>
      <c r="AE18" s="411"/>
      <c r="AF18" s="411"/>
      <c r="AG18" s="411"/>
      <c r="AH18" s="411"/>
      <c r="AI18" s="411"/>
      <c r="AJ18" s="411"/>
      <c r="AK18" s="411"/>
      <c r="AL18" s="411"/>
      <c r="AM18" s="411"/>
      <c r="AN18" s="411"/>
      <c r="AO18" s="411"/>
      <c r="AP18" s="411"/>
    </row>
    <row r="19" spans="1:42" x14ac:dyDescent="0.2">
      <c r="A19" s="409" t="s">
        <v>248</v>
      </c>
      <c r="B19" s="409">
        <v>0</v>
      </c>
      <c r="C19" s="409">
        <v>0</v>
      </c>
      <c r="D19" s="409">
        <v>0</v>
      </c>
      <c r="E19" s="409">
        <v>0</v>
      </c>
      <c r="F19" s="409">
        <v>0</v>
      </c>
      <c r="G19" s="409">
        <v>0</v>
      </c>
      <c r="H19" s="409">
        <v>0</v>
      </c>
      <c r="I19" s="409">
        <v>0</v>
      </c>
      <c r="J19" s="409">
        <v>0</v>
      </c>
      <c r="K19" s="409">
        <v>0</v>
      </c>
      <c r="L19" s="409">
        <v>0</v>
      </c>
      <c r="M19" s="409">
        <v>0</v>
      </c>
      <c r="N19" s="409">
        <v>2</v>
      </c>
      <c r="O19" s="409">
        <v>213</v>
      </c>
      <c r="P19" s="409">
        <v>0</v>
      </c>
      <c r="Q19" s="409">
        <v>0</v>
      </c>
      <c r="R19" s="409">
        <f t="shared" si="0"/>
        <v>213</v>
      </c>
      <c r="S19" s="411"/>
      <c r="T19" s="411"/>
      <c r="U19" s="411"/>
      <c r="V19" s="411"/>
      <c r="W19" s="411"/>
      <c r="X19" s="411"/>
      <c r="Y19" s="411"/>
      <c r="Z19" s="411"/>
      <c r="AA19" s="411"/>
      <c r="AB19" s="411"/>
      <c r="AC19" s="411"/>
      <c r="AD19" s="411"/>
      <c r="AE19" s="411"/>
      <c r="AF19" s="411"/>
      <c r="AG19" s="411"/>
      <c r="AH19" s="411"/>
      <c r="AI19" s="411"/>
      <c r="AJ19" s="411"/>
      <c r="AK19" s="411"/>
      <c r="AL19" s="411"/>
      <c r="AM19" s="411"/>
      <c r="AN19" s="411"/>
      <c r="AO19" s="411"/>
      <c r="AP19" s="411"/>
    </row>
    <row r="20" spans="1:42" x14ac:dyDescent="0.2">
      <c r="A20" s="409" t="s">
        <v>249</v>
      </c>
      <c r="B20" s="409">
        <v>0</v>
      </c>
      <c r="C20" s="409">
        <v>0</v>
      </c>
      <c r="D20" s="409">
        <v>0</v>
      </c>
      <c r="E20" s="409">
        <v>0</v>
      </c>
      <c r="F20" s="409">
        <v>0</v>
      </c>
      <c r="G20" s="409">
        <v>0</v>
      </c>
      <c r="H20" s="409">
        <v>0</v>
      </c>
      <c r="I20" s="409">
        <v>0</v>
      </c>
      <c r="J20" s="409">
        <v>0</v>
      </c>
      <c r="K20" s="409">
        <v>0</v>
      </c>
      <c r="L20" s="409">
        <v>0</v>
      </c>
      <c r="M20" s="409">
        <v>0</v>
      </c>
      <c r="N20" s="409">
        <v>2</v>
      </c>
      <c r="O20" s="409">
        <v>213</v>
      </c>
      <c r="P20" s="409">
        <v>0</v>
      </c>
      <c r="Q20" s="409">
        <v>0</v>
      </c>
      <c r="R20" s="409">
        <f t="shared" si="0"/>
        <v>213</v>
      </c>
      <c r="S20" s="411"/>
      <c r="T20" s="411"/>
      <c r="U20" s="411"/>
      <c r="V20" s="411"/>
      <c r="W20" s="411"/>
      <c r="X20" s="411"/>
      <c r="Y20" s="411"/>
      <c r="Z20" s="411"/>
      <c r="AA20" s="411"/>
      <c r="AB20" s="411"/>
      <c r="AC20" s="411"/>
      <c r="AD20" s="411"/>
      <c r="AE20" s="411"/>
      <c r="AF20" s="411"/>
      <c r="AG20" s="411"/>
      <c r="AH20" s="411"/>
      <c r="AI20" s="411"/>
      <c r="AJ20" s="411"/>
      <c r="AK20" s="411"/>
      <c r="AL20" s="411"/>
      <c r="AM20" s="411"/>
      <c r="AN20" s="411"/>
      <c r="AO20" s="411"/>
      <c r="AP20" s="411"/>
    </row>
    <row r="21" spans="1:42" x14ac:dyDescent="0.2">
      <c r="A21" s="409" t="s">
        <v>250</v>
      </c>
      <c r="B21" s="409">
        <v>0</v>
      </c>
      <c r="C21" s="409">
        <v>0</v>
      </c>
      <c r="D21" s="409">
        <v>0</v>
      </c>
      <c r="E21" s="409">
        <v>0</v>
      </c>
      <c r="F21" s="409">
        <v>0</v>
      </c>
      <c r="G21" s="409">
        <v>0</v>
      </c>
      <c r="H21" s="409">
        <v>0</v>
      </c>
      <c r="I21" s="409">
        <v>0</v>
      </c>
      <c r="J21" s="409">
        <v>0</v>
      </c>
      <c r="K21" s="409">
        <v>0</v>
      </c>
      <c r="L21" s="409">
        <v>0</v>
      </c>
      <c r="M21" s="409">
        <v>0</v>
      </c>
      <c r="N21" s="409">
        <v>2</v>
      </c>
      <c r="O21" s="409">
        <v>213</v>
      </c>
      <c r="P21" s="409">
        <v>0</v>
      </c>
      <c r="Q21" s="409">
        <v>0</v>
      </c>
      <c r="R21" s="409">
        <f t="shared" si="0"/>
        <v>213</v>
      </c>
      <c r="S21" s="411"/>
      <c r="T21" s="411"/>
      <c r="U21" s="411"/>
      <c r="V21" s="411"/>
      <c r="W21" s="411"/>
      <c r="X21" s="411"/>
      <c r="Y21" s="411"/>
      <c r="Z21" s="411"/>
      <c r="AA21" s="411"/>
      <c r="AB21" s="411"/>
      <c r="AC21" s="411"/>
      <c r="AD21" s="411"/>
      <c r="AE21" s="411"/>
      <c r="AF21" s="411"/>
      <c r="AG21" s="411"/>
      <c r="AH21" s="411"/>
      <c r="AI21" s="411"/>
      <c r="AJ21" s="411"/>
      <c r="AK21" s="411"/>
      <c r="AL21" s="411"/>
      <c r="AM21" s="411"/>
      <c r="AN21" s="411"/>
      <c r="AO21" s="411"/>
      <c r="AP21" s="411"/>
    </row>
    <row r="22" spans="1:42" x14ac:dyDescent="0.2">
      <c r="A22" s="409" t="s">
        <v>251</v>
      </c>
      <c r="B22" s="409">
        <v>0</v>
      </c>
      <c r="C22" s="409">
        <v>0</v>
      </c>
      <c r="D22" s="409">
        <v>0</v>
      </c>
      <c r="E22" s="409">
        <v>0</v>
      </c>
      <c r="F22" s="409">
        <v>0</v>
      </c>
      <c r="G22" s="409">
        <v>0</v>
      </c>
      <c r="H22" s="409">
        <v>0</v>
      </c>
      <c r="I22" s="409">
        <v>0</v>
      </c>
      <c r="J22" s="409">
        <v>0</v>
      </c>
      <c r="K22" s="409">
        <v>0</v>
      </c>
      <c r="L22" s="409">
        <v>0</v>
      </c>
      <c r="M22" s="409">
        <v>0</v>
      </c>
      <c r="N22" s="409">
        <v>2</v>
      </c>
      <c r="O22" s="409">
        <v>213</v>
      </c>
      <c r="P22" s="409">
        <v>0</v>
      </c>
      <c r="Q22" s="409">
        <v>0</v>
      </c>
      <c r="R22" s="409">
        <f t="shared" si="0"/>
        <v>213</v>
      </c>
      <c r="S22" s="411"/>
      <c r="T22" s="411"/>
      <c r="U22" s="411"/>
      <c r="V22" s="411"/>
      <c r="W22" s="411"/>
      <c r="X22" s="411"/>
      <c r="Y22" s="411"/>
      <c r="Z22" s="411"/>
      <c r="AA22" s="411"/>
      <c r="AB22" s="411"/>
      <c r="AC22" s="411"/>
      <c r="AD22" s="411"/>
      <c r="AE22" s="411"/>
      <c r="AF22" s="411"/>
      <c r="AG22" s="411"/>
      <c r="AH22" s="411"/>
      <c r="AI22" s="411"/>
      <c r="AJ22" s="411"/>
      <c r="AK22" s="411"/>
      <c r="AL22" s="411"/>
      <c r="AM22" s="411"/>
      <c r="AN22" s="411"/>
      <c r="AO22" s="411"/>
      <c r="AP22" s="411"/>
    </row>
    <row r="23" spans="1:42" x14ac:dyDescent="0.2">
      <c r="A23" s="409" t="s">
        <v>252</v>
      </c>
      <c r="B23" s="409">
        <v>0</v>
      </c>
      <c r="C23" s="409">
        <v>0</v>
      </c>
      <c r="D23" s="409">
        <v>0</v>
      </c>
      <c r="E23" s="409">
        <v>0</v>
      </c>
      <c r="F23" s="409">
        <v>0</v>
      </c>
      <c r="G23" s="409">
        <v>0</v>
      </c>
      <c r="H23" s="409">
        <v>0</v>
      </c>
      <c r="I23" s="409">
        <v>0</v>
      </c>
      <c r="J23" s="409">
        <v>0</v>
      </c>
      <c r="K23" s="409">
        <v>0</v>
      </c>
      <c r="L23" s="409">
        <v>0</v>
      </c>
      <c r="M23" s="409">
        <v>0</v>
      </c>
      <c r="N23" s="409">
        <v>2</v>
      </c>
      <c r="O23" s="409">
        <v>213</v>
      </c>
      <c r="P23" s="409">
        <v>0</v>
      </c>
      <c r="Q23" s="409">
        <v>0</v>
      </c>
      <c r="R23" s="409">
        <f t="shared" si="0"/>
        <v>213</v>
      </c>
      <c r="S23" s="411"/>
      <c r="T23" s="411"/>
      <c r="U23" s="411"/>
      <c r="V23" s="411"/>
      <c r="W23" s="411"/>
      <c r="X23" s="411"/>
      <c r="Y23" s="411"/>
      <c r="Z23" s="411"/>
      <c r="AA23" s="411"/>
      <c r="AB23" s="411"/>
      <c r="AC23" s="411"/>
      <c r="AD23" s="411"/>
      <c r="AE23" s="411"/>
      <c r="AF23" s="411"/>
      <c r="AG23" s="411"/>
      <c r="AH23" s="411"/>
      <c r="AI23" s="411"/>
      <c r="AJ23" s="411"/>
      <c r="AK23" s="411"/>
      <c r="AL23" s="411"/>
      <c r="AM23" s="411"/>
      <c r="AN23" s="411"/>
      <c r="AO23" s="411"/>
      <c r="AP23" s="411"/>
    </row>
    <row r="24" spans="1:42" x14ac:dyDescent="0.2">
      <c r="A24" s="409" t="s">
        <v>253</v>
      </c>
      <c r="B24" s="409">
        <v>0</v>
      </c>
      <c r="C24" s="409">
        <v>0</v>
      </c>
      <c r="D24" s="409">
        <v>0</v>
      </c>
      <c r="E24" s="409">
        <v>0</v>
      </c>
      <c r="F24" s="409">
        <v>0</v>
      </c>
      <c r="G24" s="409">
        <v>0</v>
      </c>
      <c r="H24" s="409">
        <v>0</v>
      </c>
      <c r="I24" s="409">
        <v>0</v>
      </c>
      <c r="J24" s="409">
        <v>0</v>
      </c>
      <c r="K24" s="409">
        <v>0</v>
      </c>
      <c r="L24" s="409">
        <v>0</v>
      </c>
      <c r="M24" s="409">
        <v>0</v>
      </c>
      <c r="N24" s="409">
        <v>2</v>
      </c>
      <c r="O24" s="409">
        <v>213</v>
      </c>
      <c r="P24" s="409">
        <v>0</v>
      </c>
      <c r="Q24" s="409">
        <v>0</v>
      </c>
      <c r="R24" s="409">
        <f t="shared" si="0"/>
        <v>213</v>
      </c>
      <c r="S24" s="411"/>
      <c r="T24" s="411"/>
      <c r="U24" s="411"/>
      <c r="V24" s="411"/>
      <c r="W24" s="411"/>
      <c r="X24" s="411"/>
      <c r="Y24" s="411"/>
      <c r="Z24" s="411"/>
      <c r="AA24" s="411"/>
      <c r="AB24" s="411"/>
      <c r="AC24" s="411"/>
      <c r="AD24" s="411"/>
      <c r="AE24" s="411"/>
      <c r="AF24" s="411"/>
      <c r="AG24" s="411"/>
      <c r="AH24" s="411"/>
      <c r="AI24" s="411"/>
      <c r="AJ24" s="411"/>
      <c r="AK24" s="411"/>
      <c r="AL24" s="411"/>
      <c r="AM24" s="411"/>
      <c r="AN24" s="411"/>
      <c r="AO24" s="411"/>
      <c r="AP24" s="411"/>
    </row>
    <row r="25" spans="1:42" x14ac:dyDescent="0.2">
      <c r="A25" s="409" t="s">
        <v>254</v>
      </c>
      <c r="B25" s="409">
        <v>0</v>
      </c>
      <c r="C25" s="409">
        <v>0</v>
      </c>
      <c r="D25" s="409">
        <v>0</v>
      </c>
      <c r="E25" s="409">
        <v>0</v>
      </c>
      <c r="F25" s="409">
        <v>0</v>
      </c>
      <c r="G25" s="409">
        <v>0</v>
      </c>
      <c r="H25" s="409">
        <v>0</v>
      </c>
      <c r="I25" s="409">
        <v>0</v>
      </c>
      <c r="J25" s="409">
        <v>0</v>
      </c>
      <c r="K25" s="409">
        <v>0</v>
      </c>
      <c r="L25" s="409">
        <v>0</v>
      </c>
      <c r="M25" s="409">
        <v>0</v>
      </c>
      <c r="N25" s="409">
        <v>2</v>
      </c>
      <c r="O25" s="409">
        <v>213</v>
      </c>
      <c r="P25" s="409">
        <v>0</v>
      </c>
      <c r="Q25" s="409">
        <v>0</v>
      </c>
      <c r="R25" s="409">
        <f t="shared" si="0"/>
        <v>213</v>
      </c>
      <c r="S25" s="411"/>
      <c r="T25" s="411"/>
      <c r="U25" s="411"/>
      <c r="V25" s="411"/>
      <c r="W25" s="411"/>
      <c r="X25" s="411"/>
      <c r="Y25" s="411"/>
      <c r="Z25" s="411"/>
      <c r="AA25" s="411"/>
      <c r="AB25" s="411"/>
      <c r="AC25" s="411"/>
      <c r="AD25" s="411"/>
      <c r="AE25" s="411"/>
      <c r="AF25" s="411"/>
      <c r="AG25" s="411"/>
      <c r="AH25" s="411"/>
      <c r="AI25" s="411"/>
      <c r="AJ25" s="411"/>
      <c r="AK25" s="411"/>
      <c r="AL25" s="411"/>
      <c r="AM25" s="411"/>
      <c r="AN25" s="411"/>
      <c r="AO25" s="411"/>
      <c r="AP25" s="411"/>
    </row>
    <row r="26" spans="1:42" x14ac:dyDescent="0.2">
      <c r="A26" s="409" t="s">
        <v>255</v>
      </c>
      <c r="B26" s="409">
        <v>0</v>
      </c>
      <c r="C26" s="409">
        <v>0</v>
      </c>
      <c r="D26" s="409">
        <v>0</v>
      </c>
      <c r="E26" s="409">
        <v>0</v>
      </c>
      <c r="F26" s="409">
        <v>0</v>
      </c>
      <c r="G26" s="409">
        <v>0</v>
      </c>
      <c r="H26" s="409">
        <v>0</v>
      </c>
      <c r="I26" s="409">
        <v>0</v>
      </c>
      <c r="J26" s="409">
        <v>0</v>
      </c>
      <c r="K26" s="409">
        <v>0</v>
      </c>
      <c r="L26" s="409">
        <v>0</v>
      </c>
      <c r="M26" s="409">
        <v>0</v>
      </c>
      <c r="N26" s="409">
        <v>2</v>
      </c>
      <c r="O26" s="409">
        <v>213</v>
      </c>
      <c r="P26" s="409">
        <v>0</v>
      </c>
      <c r="Q26" s="409">
        <v>0</v>
      </c>
      <c r="R26" s="409">
        <f t="shared" si="0"/>
        <v>213</v>
      </c>
      <c r="S26" s="411"/>
      <c r="T26" s="411"/>
      <c r="U26" s="411"/>
      <c r="V26" s="411"/>
      <c r="W26" s="411"/>
      <c r="X26" s="411"/>
      <c r="Y26" s="411"/>
      <c r="Z26" s="411"/>
      <c r="AA26" s="411"/>
      <c r="AB26" s="411"/>
      <c r="AC26" s="411"/>
      <c r="AD26" s="411"/>
      <c r="AE26" s="411"/>
      <c r="AF26" s="411"/>
      <c r="AG26" s="411"/>
      <c r="AH26" s="411"/>
      <c r="AI26" s="411"/>
      <c r="AJ26" s="411"/>
      <c r="AK26" s="411"/>
      <c r="AL26" s="411"/>
      <c r="AM26" s="411"/>
      <c r="AN26" s="411"/>
      <c r="AO26" s="411"/>
      <c r="AP26" s="411"/>
    </row>
    <row r="27" spans="1:42" x14ac:dyDescent="0.2">
      <c r="A27" s="409" t="s">
        <v>256</v>
      </c>
      <c r="B27" s="409">
        <v>0</v>
      </c>
      <c r="C27" s="409">
        <v>0</v>
      </c>
      <c r="D27" s="409">
        <v>0</v>
      </c>
      <c r="E27" s="409">
        <v>0</v>
      </c>
      <c r="F27" s="409">
        <v>0</v>
      </c>
      <c r="G27" s="409">
        <v>0</v>
      </c>
      <c r="H27" s="409">
        <v>0</v>
      </c>
      <c r="I27" s="409">
        <v>0</v>
      </c>
      <c r="J27" s="409">
        <v>0</v>
      </c>
      <c r="K27" s="409">
        <v>0</v>
      </c>
      <c r="L27" s="409">
        <v>0</v>
      </c>
      <c r="M27" s="409">
        <v>0</v>
      </c>
      <c r="N27" s="409">
        <v>2</v>
      </c>
      <c r="O27" s="409">
        <v>213</v>
      </c>
      <c r="P27" s="409">
        <v>0</v>
      </c>
      <c r="Q27" s="409">
        <v>0</v>
      </c>
      <c r="R27" s="409">
        <f t="shared" si="0"/>
        <v>213</v>
      </c>
      <c r="S27" s="411"/>
      <c r="T27" s="411"/>
      <c r="U27" s="411"/>
      <c r="V27" s="411"/>
      <c r="W27" s="411"/>
      <c r="X27" s="411"/>
      <c r="Y27" s="411"/>
      <c r="Z27" s="411"/>
      <c r="AA27" s="411"/>
      <c r="AB27" s="411"/>
      <c r="AC27" s="411"/>
      <c r="AD27" s="411"/>
      <c r="AE27" s="411"/>
      <c r="AF27" s="411"/>
      <c r="AG27" s="411"/>
      <c r="AH27" s="411"/>
      <c r="AI27" s="411"/>
      <c r="AJ27" s="411"/>
      <c r="AK27" s="411"/>
      <c r="AL27" s="411"/>
      <c r="AM27" s="411"/>
      <c r="AN27" s="411"/>
      <c r="AO27" s="411"/>
      <c r="AP27" s="411"/>
    </row>
    <row r="28" spans="1:42" x14ac:dyDescent="0.2">
      <c r="A28" s="409" t="s">
        <v>257</v>
      </c>
      <c r="B28" s="409">
        <v>0</v>
      </c>
      <c r="C28" s="409">
        <v>0</v>
      </c>
      <c r="D28" s="409">
        <v>0</v>
      </c>
      <c r="E28" s="409">
        <v>0</v>
      </c>
      <c r="F28" s="409">
        <v>0</v>
      </c>
      <c r="G28" s="409">
        <v>0</v>
      </c>
      <c r="H28" s="409">
        <v>0</v>
      </c>
      <c r="I28" s="409">
        <v>0</v>
      </c>
      <c r="J28" s="409">
        <v>0</v>
      </c>
      <c r="K28" s="409">
        <v>0</v>
      </c>
      <c r="L28" s="409">
        <v>0</v>
      </c>
      <c r="M28" s="409">
        <v>0</v>
      </c>
      <c r="N28" s="409">
        <v>2</v>
      </c>
      <c r="O28" s="409">
        <v>213</v>
      </c>
      <c r="P28" s="409">
        <v>0</v>
      </c>
      <c r="Q28" s="409">
        <v>0</v>
      </c>
      <c r="R28" s="409">
        <f t="shared" si="0"/>
        <v>213</v>
      </c>
      <c r="S28" s="411"/>
      <c r="T28" s="411"/>
      <c r="U28" s="411"/>
      <c r="V28" s="411"/>
      <c r="W28" s="411"/>
      <c r="X28" s="411"/>
      <c r="Y28" s="411"/>
      <c r="Z28" s="411"/>
      <c r="AA28" s="411"/>
      <c r="AB28" s="411"/>
      <c r="AC28" s="411"/>
      <c r="AD28" s="411"/>
      <c r="AE28" s="411"/>
      <c r="AF28" s="411"/>
      <c r="AG28" s="411"/>
      <c r="AH28" s="411"/>
      <c r="AI28" s="411"/>
      <c r="AJ28" s="411"/>
      <c r="AK28" s="411"/>
      <c r="AL28" s="411"/>
      <c r="AM28" s="411"/>
      <c r="AN28" s="411"/>
      <c r="AO28" s="411"/>
      <c r="AP28" s="411"/>
    </row>
    <row r="29" spans="1:42" x14ac:dyDescent="0.2">
      <c r="A29" s="409" t="s">
        <v>258</v>
      </c>
      <c r="B29" s="409">
        <v>0</v>
      </c>
      <c r="C29" s="409">
        <v>0</v>
      </c>
      <c r="D29" s="409">
        <v>0</v>
      </c>
      <c r="E29" s="409">
        <v>0</v>
      </c>
      <c r="F29" s="409">
        <v>0</v>
      </c>
      <c r="G29" s="409">
        <v>0</v>
      </c>
      <c r="H29" s="409">
        <v>0</v>
      </c>
      <c r="I29" s="409">
        <v>0</v>
      </c>
      <c r="J29" s="409">
        <v>0</v>
      </c>
      <c r="K29" s="409">
        <v>0</v>
      </c>
      <c r="L29" s="409">
        <v>0</v>
      </c>
      <c r="M29" s="409">
        <v>0</v>
      </c>
      <c r="N29" s="409">
        <v>2</v>
      </c>
      <c r="O29" s="409">
        <v>213</v>
      </c>
      <c r="P29" s="409">
        <v>0</v>
      </c>
      <c r="Q29" s="409">
        <v>0</v>
      </c>
      <c r="R29" s="409">
        <f t="shared" si="0"/>
        <v>213</v>
      </c>
      <c r="S29" s="411"/>
      <c r="T29" s="411"/>
      <c r="U29" s="411"/>
      <c r="V29" s="411"/>
      <c r="W29" s="411"/>
      <c r="X29" s="411"/>
      <c r="Y29" s="411"/>
      <c r="Z29" s="411"/>
      <c r="AA29" s="411"/>
      <c r="AB29" s="411"/>
      <c r="AC29" s="411"/>
      <c r="AD29" s="411"/>
      <c r="AE29" s="411"/>
      <c r="AF29" s="411"/>
      <c r="AG29" s="411"/>
      <c r="AH29" s="411"/>
      <c r="AI29" s="411"/>
      <c r="AJ29" s="411"/>
      <c r="AK29" s="411"/>
      <c r="AL29" s="411"/>
      <c r="AM29" s="411"/>
      <c r="AN29" s="411"/>
      <c r="AO29" s="411"/>
      <c r="AP29" s="411"/>
    </row>
    <row r="30" spans="1:42" x14ac:dyDescent="0.2">
      <c r="A30" s="409" t="s">
        <v>259</v>
      </c>
      <c r="B30" s="409">
        <v>0</v>
      </c>
      <c r="C30" s="409">
        <v>0</v>
      </c>
      <c r="D30" s="409">
        <v>0</v>
      </c>
      <c r="E30" s="409">
        <v>0</v>
      </c>
      <c r="F30" s="409">
        <v>0</v>
      </c>
      <c r="G30" s="409">
        <v>0</v>
      </c>
      <c r="H30" s="409">
        <v>0</v>
      </c>
      <c r="I30" s="409">
        <v>0</v>
      </c>
      <c r="J30" s="409">
        <v>0</v>
      </c>
      <c r="K30" s="409">
        <v>0</v>
      </c>
      <c r="L30" s="409">
        <v>0</v>
      </c>
      <c r="M30" s="409">
        <v>0</v>
      </c>
      <c r="N30" s="409">
        <v>0.01</v>
      </c>
      <c r="O30" s="409">
        <v>0</v>
      </c>
      <c r="P30" s="409">
        <v>0</v>
      </c>
      <c r="Q30" s="409">
        <v>0</v>
      </c>
      <c r="R30" s="409">
        <f t="shared" si="0"/>
        <v>0</v>
      </c>
      <c r="S30" s="411"/>
      <c r="T30" s="411"/>
      <c r="U30" s="411"/>
      <c r="V30" s="411"/>
      <c r="W30" s="411"/>
      <c r="X30" s="411"/>
      <c r="Y30" s="411"/>
      <c r="Z30" s="411"/>
      <c r="AA30" s="411"/>
      <c r="AB30" s="411"/>
      <c r="AC30" s="411"/>
      <c r="AD30" s="411"/>
      <c r="AE30" s="411"/>
      <c r="AF30" s="411"/>
      <c r="AG30" s="411"/>
      <c r="AH30" s="411"/>
      <c r="AI30" s="411"/>
      <c r="AJ30" s="411"/>
      <c r="AK30" s="411"/>
      <c r="AL30" s="411"/>
      <c r="AM30" s="411"/>
      <c r="AN30" s="411"/>
      <c r="AO30" s="411"/>
      <c r="AP30" s="411"/>
    </row>
    <row r="31" spans="1:42" x14ac:dyDescent="0.2">
      <c r="A31" s="409" t="s">
        <v>260</v>
      </c>
      <c r="B31" s="409">
        <v>0</v>
      </c>
      <c r="C31" s="409">
        <v>0</v>
      </c>
      <c r="D31" s="409">
        <v>0</v>
      </c>
      <c r="E31" s="409">
        <v>0</v>
      </c>
      <c r="F31" s="409">
        <v>0</v>
      </c>
      <c r="G31" s="409">
        <v>0</v>
      </c>
      <c r="H31" s="409">
        <v>0</v>
      </c>
      <c r="I31" s="409">
        <v>0</v>
      </c>
      <c r="J31" s="409">
        <v>0</v>
      </c>
      <c r="K31" s="409">
        <v>0</v>
      </c>
      <c r="L31" s="409">
        <v>0</v>
      </c>
      <c r="M31" s="409">
        <v>0</v>
      </c>
      <c r="N31" s="409">
        <v>0.01</v>
      </c>
      <c r="O31" s="409">
        <v>0</v>
      </c>
      <c r="P31" s="409">
        <v>0</v>
      </c>
      <c r="Q31" s="409">
        <v>0</v>
      </c>
      <c r="R31" s="409">
        <f t="shared" si="0"/>
        <v>0</v>
      </c>
      <c r="S31" s="411"/>
      <c r="T31" s="411"/>
      <c r="U31" s="411"/>
      <c r="V31" s="411"/>
      <c r="W31" s="411"/>
      <c r="X31" s="411"/>
      <c r="Y31" s="411"/>
      <c r="Z31" s="411"/>
      <c r="AA31" s="411"/>
      <c r="AB31" s="411"/>
      <c r="AC31" s="411"/>
      <c r="AD31" s="411"/>
      <c r="AE31" s="411"/>
      <c r="AF31" s="411"/>
      <c r="AG31" s="411"/>
      <c r="AH31" s="411"/>
      <c r="AI31" s="411"/>
      <c r="AJ31" s="411"/>
      <c r="AK31" s="411"/>
      <c r="AL31" s="411"/>
      <c r="AM31" s="411"/>
      <c r="AN31" s="411"/>
      <c r="AO31" s="411"/>
      <c r="AP31" s="411"/>
    </row>
    <row r="32" spans="1:42" x14ac:dyDescent="0.2">
      <c r="A32" s="409" t="s">
        <v>453</v>
      </c>
      <c r="B32" s="409">
        <v>0</v>
      </c>
      <c r="C32" s="409">
        <v>0</v>
      </c>
      <c r="D32" s="409">
        <v>0</v>
      </c>
      <c r="E32" s="409">
        <v>0</v>
      </c>
      <c r="F32" s="409">
        <v>0</v>
      </c>
      <c r="G32" s="409">
        <v>0</v>
      </c>
      <c r="H32" s="409">
        <v>0</v>
      </c>
      <c r="I32" s="409">
        <v>0</v>
      </c>
      <c r="J32" s="409">
        <v>0</v>
      </c>
      <c r="K32" s="409">
        <v>0</v>
      </c>
      <c r="L32" s="409">
        <v>0</v>
      </c>
      <c r="M32" s="409">
        <v>0</v>
      </c>
      <c r="N32" s="409">
        <v>0</v>
      </c>
      <c r="O32" s="409">
        <v>0</v>
      </c>
      <c r="P32" s="409">
        <v>0</v>
      </c>
      <c r="Q32" s="409">
        <v>0</v>
      </c>
      <c r="R32" s="409">
        <f t="shared" si="0"/>
        <v>0</v>
      </c>
      <c r="S32" s="411"/>
      <c r="T32" s="411"/>
      <c r="U32" s="411"/>
      <c r="V32" s="411"/>
      <c r="W32" s="411"/>
      <c r="X32" s="411"/>
      <c r="Y32" s="411"/>
      <c r="Z32" s="411"/>
      <c r="AA32" s="411"/>
      <c r="AB32" s="411"/>
      <c r="AC32" s="411"/>
      <c r="AD32" s="411"/>
      <c r="AE32" s="411"/>
      <c r="AF32" s="411"/>
      <c r="AG32" s="411"/>
      <c r="AH32" s="411"/>
      <c r="AI32" s="411"/>
      <c r="AJ32" s="411"/>
      <c r="AK32" s="411"/>
      <c r="AL32" s="411"/>
      <c r="AM32" s="411"/>
      <c r="AN32" s="411"/>
      <c r="AO32" s="411"/>
      <c r="AP32" s="411"/>
    </row>
    <row r="33" spans="1:42" ht="15.75" customHeight="1" x14ac:dyDescent="0.35">
      <c r="A33" s="415"/>
      <c r="B33" s="411"/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411"/>
      <c r="N33" s="411"/>
      <c r="O33" s="411"/>
      <c r="P33" s="411"/>
      <c r="Q33" s="411"/>
      <c r="R33" s="409">
        <f>SUM(R8:R32)</f>
        <v>3408</v>
      </c>
      <c r="S33" s="411"/>
      <c r="T33" s="411"/>
      <c r="U33" s="411"/>
      <c r="V33" s="411"/>
      <c r="W33" s="411"/>
      <c r="X33" s="411"/>
      <c r="Y33" s="411"/>
      <c r="Z33" s="411"/>
      <c r="AA33" s="411"/>
      <c r="AB33" s="411"/>
      <c r="AC33" s="411"/>
      <c r="AD33" s="411"/>
      <c r="AE33" s="411"/>
      <c r="AF33" s="411"/>
      <c r="AG33" s="411"/>
      <c r="AH33" s="411"/>
      <c r="AI33" s="411"/>
      <c r="AJ33" s="411"/>
      <c r="AK33" s="411"/>
      <c r="AL33" s="411"/>
      <c r="AM33" s="411"/>
      <c r="AN33" s="411"/>
      <c r="AO33" s="411"/>
      <c r="AP33" s="411"/>
    </row>
    <row r="34" spans="1:42" ht="15.75" customHeight="1" thickBot="1" x14ac:dyDescent="0.25">
      <c r="A34" s="411"/>
      <c r="B34" s="411"/>
      <c r="C34" s="411"/>
      <c r="D34" s="411"/>
      <c r="E34" s="411"/>
      <c r="F34" s="411"/>
      <c r="G34" s="411"/>
      <c r="H34" s="411"/>
      <c r="I34" s="411"/>
      <c r="J34" s="411"/>
      <c r="K34" s="411"/>
      <c r="L34" s="411"/>
      <c r="M34" s="411"/>
      <c r="N34" s="411"/>
      <c r="O34" s="411"/>
      <c r="P34" s="411"/>
      <c r="Q34" s="411"/>
      <c r="R34" s="411"/>
      <c r="S34" s="411"/>
      <c r="T34" s="411"/>
      <c r="U34" s="411"/>
      <c r="V34" s="411"/>
      <c r="W34" s="411"/>
      <c r="X34" s="411"/>
      <c r="Y34" s="411"/>
      <c r="Z34" s="411"/>
      <c r="AA34" s="411"/>
      <c r="AB34" s="411"/>
      <c r="AC34" s="411"/>
      <c r="AD34" s="411"/>
      <c r="AE34" s="411"/>
      <c r="AF34" s="411"/>
      <c r="AG34" s="411"/>
      <c r="AH34" s="411"/>
      <c r="AI34" s="411"/>
      <c r="AJ34" s="411"/>
      <c r="AK34" s="411"/>
      <c r="AL34" s="411"/>
      <c r="AM34" s="411"/>
      <c r="AN34" s="411"/>
      <c r="AO34" s="411"/>
      <c r="AP34" s="411"/>
    </row>
    <row r="35" spans="1:42" x14ac:dyDescent="0.2">
      <c r="A35" s="416" t="s">
        <v>454</v>
      </c>
      <c r="B35" s="417"/>
      <c r="C35" s="417"/>
      <c r="D35" s="418"/>
      <c r="E35" s="418"/>
      <c r="F35" s="418"/>
      <c r="G35" s="418"/>
      <c r="H35" s="418"/>
      <c r="I35" s="418"/>
      <c r="J35" s="418"/>
      <c r="K35" s="418"/>
      <c r="L35" s="418"/>
      <c r="M35" s="418"/>
      <c r="N35" s="418"/>
      <c r="O35" s="418"/>
      <c r="P35" s="418"/>
      <c r="Q35" s="418"/>
      <c r="R35" s="420"/>
      <c r="S35" s="420"/>
      <c r="T35" s="420"/>
      <c r="U35" s="420"/>
      <c r="V35" s="420"/>
      <c r="W35" s="420"/>
      <c r="X35" s="420"/>
      <c r="Y35" s="420"/>
      <c r="Z35" s="420"/>
      <c r="AA35" s="420"/>
      <c r="AB35" s="420"/>
      <c r="AC35" s="420"/>
      <c r="AD35" s="420"/>
      <c r="AE35" s="420"/>
      <c r="AF35" s="420"/>
      <c r="AG35" s="421"/>
      <c r="AH35" s="411"/>
      <c r="AI35" s="411"/>
      <c r="AJ35" s="411"/>
      <c r="AK35" s="411"/>
      <c r="AL35" s="411"/>
      <c r="AM35" s="411"/>
      <c r="AN35" s="411"/>
      <c r="AO35" s="411"/>
      <c r="AP35" s="411"/>
    </row>
    <row r="36" spans="1:42" x14ac:dyDescent="0.2">
      <c r="A36" s="422"/>
      <c r="B36" s="423" t="s">
        <v>333</v>
      </c>
      <c r="C36" s="423" t="s">
        <v>182</v>
      </c>
      <c r="D36" s="423" t="s">
        <v>335</v>
      </c>
      <c r="E36" s="423" t="s">
        <v>185</v>
      </c>
      <c r="F36" s="423" t="s">
        <v>337</v>
      </c>
      <c r="G36" s="423" t="s">
        <v>338</v>
      </c>
      <c r="H36" s="423" t="s">
        <v>339</v>
      </c>
      <c r="I36" s="423" t="s">
        <v>340</v>
      </c>
      <c r="J36" s="423" t="s">
        <v>341</v>
      </c>
      <c r="K36" s="423" t="s">
        <v>342</v>
      </c>
      <c r="L36" s="423" t="s">
        <v>343</v>
      </c>
      <c r="M36" s="423" t="s">
        <v>344</v>
      </c>
      <c r="N36" s="423" t="s">
        <v>345</v>
      </c>
      <c r="O36" s="423" t="s">
        <v>346</v>
      </c>
      <c r="P36" s="423" t="s">
        <v>450</v>
      </c>
      <c r="Q36" s="423" t="s">
        <v>451</v>
      </c>
      <c r="R36" s="424" t="s">
        <v>455</v>
      </c>
      <c r="S36" s="425" t="s">
        <v>456</v>
      </c>
      <c r="T36" s="424" t="s">
        <v>457</v>
      </c>
      <c r="U36" s="424" t="s">
        <v>458</v>
      </c>
      <c r="V36" s="424" t="s">
        <v>459</v>
      </c>
      <c r="W36" s="424" t="s">
        <v>460</v>
      </c>
      <c r="X36" s="424" t="s">
        <v>461</v>
      </c>
      <c r="Y36" s="424" t="s">
        <v>462</v>
      </c>
      <c r="Z36" s="424" t="s">
        <v>463</v>
      </c>
      <c r="AA36" s="424" t="s">
        <v>464</v>
      </c>
      <c r="AB36" s="424" t="s">
        <v>465</v>
      </c>
      <c r="AC36" s="424" t="s">
        <v>466</v>
      </c>
      <c r="AD36" s="424" t="s">
        <v>467</v>
      </c>
      <c r="AE36" s="424" t="s">
        <v>468</v>
      </c>
      <c r="AF36" s="424" t="s">
        <v>469</v>
      </c>
      <c r="AG36" s="426" t="s">
        <v>470</v>
      </c>
      <c r="AH36" s="411"/>
      <c r="AI36" s="411"/>
      <c r="AJ36" s="411"/>
      <c r="AK36" s="411"/>
      <c r="AL36" s="411"/>
      <c r="AM36" s="411"/>
      <c r="AN36" s="411"/>
      <c r="AO36" s="411"/>
      <c r="AP36" s="411"/>
    </row>
    <row r="37" spans="1:42" x14ac:dyDescent="0.2">
      <c r="A37" s="427" t="s">
        <v>237</v>
      </c>
      <c r="B37" s="428">
        <v>0</v>
      </c>
      <c r="C37" s="409">
        <v>0</v>
      </c>
      <c r="D37" s="428">
        <v>2500</v>
      </c>
      <c r="E37" s="409">
        <v>0</v>
      </c>
      <c r="F37" s="428"/>
      <c r="G37" s="409"/>
      <c r="H37" s="428"/>
      <c r="I37" s="429"/>
      <c r="J37" s="428"/>
      <c r="K37" s="429"/>
      <c r="L37" s="428"/>
      <c r="M37" s="429"/>
      <c r="N37" s="428"/>
      <c r="O37" s="429"/>
      <c r="P37" s="428"/>
      <c r="Q37" s="409"/>
      <c r="R37" s="428"/>
      <c r="S37" s="430"/>
      <c r="T37" s="431"/>
      <c r="U37" s="429"/>
      <c r="V37" s="428"/>
      <c r="W37" s="432"/>
      <c r="X37" s="428"/>
      <c r="Y37" s="432"/>
      <c r="Z37" s="428"/>
      <c r="AA37" s="409"/>
      <c r="AB37" s="428"/>
      <c r="AC37" s="409"/>
      <c r="AD37" s="428"/>
      <c r="AE37" s="409"/>
      <c r="AF37" s="428"/>
      <c r="AG37" s="433"/>
      <c r="AH37" s="428"/>
      <c r="AI37" s="409"/>
      <c r="AJ37" s="428"/>
      <c r="AK37" s="409"/>
      <c r="AL37" s="428"/>
      <c r="AM37" s="409"/>
      <c r="AN37" s="428"/>
      <c r="AO37" s="409"/>
      <c r="AP37" s="428"/>
    </row>
    <row r="38" spans="1:42" x14ac:dyDescent="0.2">
      <c r="A38" s="434" t="s">
        <v>238</v>
      </c>
      <c r="B38" s="428">
        <v>0</v>
      </c>
      <c r="C38" s="409">
        <v>0</v>
      </c>
      <c r="D38" s="428">
        <v>2500</v>
      </c>
      <c r="E38" s="409">
        <v>0</v>
      </c>
      <c r="F38" s="428"/>
      <c r="G38" s="409"/>
      <c r="H38" s="428"/>
      <c r="I38" s="429"/>
      <c r="J38" s="428"/>
      <c r="K38" s="429"/>
      <c r="L38" s="428"/>
      <c r="M38" s="429"/>
      <c r="N38" s="428"/>
      <c r="O38" s="429"/>
      <c r="P38" s="428"/>
      <c r="Q38" s="409"/>
      <c r="R38" s="428"/>
      <c r="S38" s="430"/>
      <c r="T38" s="431"/>
      <c r="U38" s="429"/>
      <c r="V38" s="428"/>
      <c r="W38" s="409"/>
      <c r="X38" s="428"/>
      <c r="Y38" s="409"/>
      <c r="Z38" s="428"/>
      <c r="AA38" s="409"/>
      <c r="AB38" s="428"/>
      <c r="AC38" s="409"/>
      <c r="AD38" s="428"/>
      <c r="AE38" s="409"/>
      <c r="AF38" s="428"/>
      <c r="AG38" s="433"/>
      <c r="AH38" s="428"/>
      <c r="AI38" s="409"/>
      <c r="AJ38" s="428"/>
      <c r="AK38" s="409"/>
      <c r="AL38" s="428"/>
      <c r="AM38" s="409"/>
      <c r="AN38" s="428"/>
      <c r="AO38" s="409"/>
      <c r="AP38" s="428"/>
    </row>
    <row r="39" spans="1:42" x14ac:dyDescent="0.2">
      <c r="A39" s="434" t="s">
        <v>239</v>
      </c>
      <c r="B39" s="428">
        <v>0</v>
      </c>
      <c r="C39" s="409">
        <v>0</v>
      </c>
      <c r="D39" s="428">
        <v>2500</v>
      </c>
      <c r="E39" s="409">
        <v>0</v>
      </c>
      <c r="F39" s="428"/>
      <c r="G39" s="409"/>
      <c r="H39" s="428"/>
      <c r="I39" s="429"/>
      <c r="J39" s="428"/>
      <c r="K39" s="429"/>
      <c r="L39" s="428"/>
      <c r="M39" s="429"/>
      <c r="N39" s="428"/>
      <c r="O39" s="429"/>
      <c r="P39" s="428"/>
      <c r="Q39" s="409"/>
      <c r="R39" s="428"/>
      <c r="S39" s="430"/>
      <c r="T39" s="431"/>
      <c r="U39" s="429"/>
      <c r="V39" s="428"/>
      <c r="W39" s="409"/>
      <c r="X39" s="428"/>
      <c r="Y39" s="409"/>
      <c r="Z39" s="428"/>
      <c r="AA39" s="409"/>
      <c r="AB39" s="428"/>
      <c r="AC39" s="409"/>
      <c r="AD39" s="428"/>
      <c r="AE39" s="409"/>
      <c r="AF39" s="428"/>
      <c r="AG39" s="433"/>
      <c r="AH39" s="428"/>
      <c r="AI39" s="409"/>
      <c r="AJ39" s="428"/>
      <c r="AK39" s="409"/>
      <c r="AL39" s="428"/>
      <c r="AM39" s="409"/>
      <c r="AN39" s="428"/>
      <c r="AO39" s="409"/>
      <c r="AP39" s="428"/>
    </row>
    <row r="40" spans="1:42" x14ac:dyDescent="0.2">
      <c r="A40" s="434" t="s">
        <v>240</v>
      </c>
      <c r="B40" s="428">
        <v>0</v>
      </c>
      <c r="C40" s="409">
        <v>0</v>
      </c>
      <c r="D40" s="428">
        <v>2500</v>
      </c>
      <c r="E40" s="409">
        <v>0</v>
      </c>
      <c r="F40" s="428"/>
      <c r="G40" s="409"/>
      <c r="H40" s="428"/>
      <c r="I40" s="429"/>
      <c r="J40" s="428"/>
      <c r="K40" s="429"/>
      <c r="L40" s="428"/>
      <c r="M40" s="429"/>
      <c r="N40" s="428"/>
      <c r="O40" s="429"/>
      <c r="P40" s="428"/>
      <c r="Q40" s="409"/>
      <c r="R40" s="428"/>
      <c r="S40" s="430"/>
      <c r="T40" s="431"/>
      <c r="U40" s="429"/>
      <c r="V40" s="428"/>
      <c r="W40" s="409"/>
      <c r="X40" s="428"/>
      <c r="Y40" s="409"/>
      <c r="Z40" s="428"/>
      <c r="AA40" s="409"/>
      <c r="AB40" s="428"/>
      <c r="AC40" s="409"/>
      <c r="AD40" s="428"/>
      <c r="AE40" s="409"/>
      <c r="AF40" s="428"/>
      <c r="AG40" s="433"/>
      <c r="AH40" s="428"/>
      <c r="AI40" s="409"/>
      <c r="AJ40" s="428"/>
      <c r="AK40" s="409"/>
      <c r="AL40" s="428"/>
      <c r="AM40" s="409"/>
      <c r="AN40" s="428"/>
      <c r="AO40" s="409"/>
      <c r="AP40" s="428"/>
    </row>
    <row r="41" spans="1:42" x14ac:dyDescent="0.2">
      <c r="A41" s="434" t="s">
        <v>241</v>
      </c>
      <c r="B41" s="428">
        <v>0</v>
      </c>
      <c r="C41" s="409">
        <v>0</v>
      </c>
      <c r="D41" s="428">
        <v>2500</v>
      </c>
      <c r="E41" s="409">
        <v>0</v>
      </c>
      <c r="F41" s="428"/>
      <c r="G41" s="409"/>
      <c r="H41" s="428"/>
      <c r="I41" s="429"/>
      <c r="J41" s="428"/>
      <c r="K41" s="429"/>
      <c r="L41" s="428"/>
      <c r="M41" s="429"/>
      <c r="N41" s="428"/>
      <c r="O41" s="429"/>
      <c r="P41" s="428"/>
      <c r="Q41" s="409"/>
      <c r="R41" s="428"/>
      <c r="S41" s="430"/>
      <c r="T41" s="431"/>
      <c r="U41" s="429"/>
      <c r="V41" s="428"/>
      <c r="W41" s="409"/>
      <c r="X41" s="428"/>
      <c r="Y41" s="409"/>
      <c r="Z41" s="428"/>
      <c r="AA41" s="409"/>
      <c r="AB41" s="428"/>
      <c r="AC41" s="409"/>
      <c r="AD41" s="428"/>
      <c r="AE41" s="409"/>
      <c r="AF41" s="428"/>
      <c r="AG41" s="433"/>
      <c r="AH41" s="428"/>
      <c r="AI41" s="409"/>
      <c r="AJ41" s="428"/>
      <c r="AK41" s="409"/>
      <c r="AL41" s="428"/>
      <c r="AM41" s="409"/>
      <c r="AN41" s="428"/>
      <c r="AO41" s="409"/>
      <c r="AP41" s="428"/>
    </row>
    <row r="42" spans="1:42" x14ac:dyDescent="0.2">
      <c r="A42" s="434" t="s">
        <v>242</v>
      </c>
      <c r="B42" s="428">
        <v>0</v>
      </c>
      <c r="C42" s="409">
        <v>0</v>
      </c>
      <c r="D42" s="428">
        <v>2500</v>
      </c>
      <c r="E42" s="409">
        <v>0</v>
      </c>
      <c r="F42" s="428"/>
      <c r="G42" s="409"/>
      <c r="H42" s="428"/>
      <c r="I42" s="429"/>
      <c r="J42" s="428"/>
      <c r="K42" s="429"/>
      <c r="L42" s="428"/>
      <c r="M42" s="429"/>
      <c r="N42" s="428"/>
      <c r="O42" s="429"/>
      <c r="P42" s="428"/>
      <c r="Q42" s="409"/>
      <c r="R42" s="428"/>
      <c r="S42" s="430"/>
      <c r="T42" s="431"/>
      <c r="U42" s="429"/>
      <c r="V42" s="428"/>
      <c r="W42" s="409"/>
      <c r="X42" s="428"/>
      <c r="Y42" s="409"/>
      <c r="Z42" s="428"/>
      <c r="AA42" s="409"/>
      <c r="AB42" s="428"/>
      <c r="AC42" s="409"/>
      <c r="AD42" s="428"/>
      <c r="AE42" s="409"/>
      <c r="AF42" s="428"/>
      <c r="AG42" s="433"/>
      <c r="AH42" s="428"/>
      <c r="AI42" s="409"/>
      <c r="AJ42" s="428"/>
      <c r="AK42" s="409"/>
      <c r="AL42" s="428"/>
      <c r="AM42" s="409"/>
      <c r="AN42" s="428"/>
      <c r="AO42" s="409"/>
      <c r="AP42" s="428"/>
    </row>
    <row r="43" spans="1:42" x14ac:dyDescent="0.2">
      <c r="A43" s="434" t="s">
        <v>243</v>
      </c>
      <c r="B43" s="428">
        <v>0</v>
      </c>
      <c r="C43" s="409">
        <v>0</v>
      </c>
      <c r="D43" s="428">
        <v>2500</v>
      </c>
      <c r="E43" s="409">
        <v>0</v>
      </c>
      <c r="F43" s="428"/>
      <c r="G43" s="409"/>
      <c r="H43" s="428"/>
      <c r="I43" s="429"/>
      <c r="J43" s="428"/>
      <c r="K43" s="429"/>
      <c r="L43" s="428"/>
      <c r="M43" s="429"/>
      <c r="N43" s="428"/>
      <c r="O43" s="429"/>
      <c r="P43" s="428"/>
      <c r="Q43" s="409"/>
      <c r="R43" s="428"/>
      <c r="S43" s="430"/>
      <c r="T43" s="431"/>
      <c r="U43" s="429"/>
      <c r="V43" s="428"/>
      <c r="W43" s="409"/>
      <c r="X43" s="428"/>
      <c r="Y43" s="409"/>
      <c r="Z43" s="428"/>
      <c r="AA43" s="409"/>
      <c r="AB43" s="428"/>
      <c r="AC43" s="409"/>
      <c r="AD43" s="428"/>
      <c r="AE43" s="409"/>
      <c r="AF43" s="428"/>
      <c r="AG43" s="433"/>
      <c r="AH43" s="428"/>
      <c r="AI43" s="409"/>
      <c r="AJ43" s="428"/>
      <c r="AK43" s="409"/>
      <c r="AL43" s="428"/>
      <c r="AM43" s="409"/>
      <c r="AN43" s="428"/>
      <c r="AO43" s="409"/>
      <c r="AP43" s="428"/>
    </row>
    <row r="44" spans="1:42" x14ac:dyDescent="0.2">
      <c r="A44" s="434" t="s">
        <v>244</v>
      </c>
      <c r="B44" s="428">
        <v>0</v>
      </c>
      <c r="C44" s="409">
        <v>0</v>
      </c>
      <c r="D44" s="428">
        <v>2500</v>
      </c>
      <c r="E44" s="409">
        <v>0</v>
      </c>
      <c r="F44" s="428"/>
      <c r="G44" s="409"/>
      <c r="H44" s="428"/>
      <c r="I44" s="429"/>
      <c r="J44" s="428"/>
      <c r="K44" s="429"/>
      <c r="L44" s="428"/>
      <c r="M44" s="429"/>
      <c r="N44" s="428"/>
      <c r="O44" s="429"/>
      <c r="P44" s="428"/>
      <c r="Q44" s="409"/>
      <c r="R44" s="428"/>
      <c r="S44" s="430"/>
      <c r="T44" s="431"/>
      <c r="U44" s="429"/>
      <c r="V44" s="428"/>
      <c r="W44" s="409"/>
      <c r="X44" s="428"/>
      <c r="Y44" s="409"/>
      <c r="Z44" s="428"/>
      <c r="AA44" s="409"/>
      <c r="AB44" s="428"/>
      <c r="AC44" s="409"/>
      <c r="AD44" s="428"/>
      <c r="AE44" s="409"/>
      <c r="AF44" s="428"/>
      <c r="AG44" s="433"/>
      <c r="AH44" s="428"/>
      <c r="AI44" s="409"/>
      <c r="AJ44" s="428"/>
      <c r="AK44" s="409"/>
      <c r="AL44" s="428"/>
      <c r="AM44" s="411"/>
      <c r="AN44" s="411"/>
      <c r="AO44" s="411"/>
      <c r="AP44" s="411"/>
    </row>
    <row r="45" spans="1:42" x14ac:dyDescent="0.2">
      <c r="A45" s="434" t="s">
        <v>245</v>
      </c>
      <c r="B45" s="428">
        <v>0</v>
      </c>
      <c r="C45" s="409">
        <v>0</v>
      </c>
      <c r="D45" s="428">
        <v>2500</v>
      </c>
      <c r="E45" s="409">
        <v>0</v>
      </c>
      <c r="F45" s="428"/>
      <c r="G45" s="409"/>
      <c r="H45" s="428"/>
      <c r="I45" s="429"/>
      <c r="J45" s="428"/>
      <c r="K45" s="429"/>
      <c r="L45" s="428"/>
      <c r="M45" s="429"/>
      <c r="N45" s="428"/>
      <c r="O45" s="429"/>
      <c r="P45" s="428"/>
      <c r="Q45" s="409"/>
      <c r="R45" s="428"/>
      <c r="S45" s="430"/>
      <c r="T45" s="431"/>
      <c r="U45" s="429"/>
      <c r="V45" s="428"/>
      <c r="W45" s="409"/>
      <c r="X45" s="428"/>
      <c r="Y45" s="409"/>
      <c r="Z45" s="428"/>
      <c r="AA45" s="409"/>
      <c r="AB45" s="428"/>
      <c r="AC45" s="409"/>
      <c r="AD45" s="428"/>
      <c r="AE45" s="409"/>
      <c r="AF45" s="428"/>
      <c r="AG45" s="433"/>
      <c r="AH45" s="428"/>
      <c r="AI45" s="409"/>
      <c r="AJ45" s="428"/>
      <c r="AK45" s="409"/>
      <c r="AL45" s="428"/>
      <c r="AM45" s="411"/>
      <c r="AN45" s="411"/>
      <c r="AO45" s="411"/>
      <c r="AP45" s="411"/>
    </row>
    <row r="46" spans="1:42" x14ac:dyDescent="0.2">
      <c r="A46" s="434" t="s">
        <v>246</v>
      </c>
      <c r="B46" s="428">
        <v>0</v>
      </c>
      <c r="C46" s="409">
        <v>0</v>
      </c>
      <c r="D46" s="428">
        <v>2500</v>
      </c>
      <c r="E46" s="409">
        <v>0</v>
      </c>
      <c r="F46" s="428"/>
      <c r="G46" s="409"/>
      <c r="H46" s="428"/>
      <c r="I46" s="429"/>
      <c r="J46" s="428"/>
      <c r="K46" s="429"/>
      <c r="L46" s="428"/>
      <c r="M46" s="409"/>
      <c r="N46" s="428"/>
      <c r="O46" s="409"/>
      <c r="P46" s="428"/>
      <c r="Q46" s="409"/>
      <c r="R46" s="428"/>
      <c r="S46" s="430"/>
      <c r="T46" s="431"/>
      <c r="U46" s="429"/>
      <c r="V46" s="428"/>
      <c r="W46" s="409"/>
      <c r="X46" s="428"/>
      <c r="Y46" s="409"/>
      <c r="Z46" s="428"/>
      <c r="AA46" s="409"/>
      <c r="AB46" s="428"/>
      <c r="AC46" s="409"/>
      <c r="AD46" s="428"/>
      <c r="AE46" s="409"/>
      <c r="AF46" s="428"/>
      <c r="AG46" s="433"/>
      <c r="AH46" s="428"/>
      <c r="AI46" s="409"/>
      <c r="AJ46" s="428"/>
      <c r="AK46" s="409"/>
      <c r="AL46" s="428"/>
      <c r="AM46" s="411"/>
      <c r="AN46" s="411"/>
      <c r="AO46" s="411"/>
      <c r="AP46" s="411"/>
    </row>
    <row r="47" spans="1:42" ht="13.5" customHeight="1" x14ac:dyDescent="0.2">
      <c r="A47" s="434" t="s">
        <v>247</v>
      </c>
      <c r="B47" s="428">
        <v>0</v>
      </c>
      <c r="C47" s="409">
        <v>0</v>
      </c>
      <c r="D47" s="428">
        <v>2500</v>
      </c>
      <c r="E47" s="409">
        <v>0</v>
      </c>
      <c r="F47" s="428"/>
      <c r="G47" s="409"/>
      <c r="H47" s="428"/>
      <c r="I47" s="429"/>
      <c r="J47" s="428"/>
      <c r="K47" s="429"/>
      <c r="L47" s="428"/>
      <c r="M47" s="409"/>
      <c r="N47" s="428"/>
      <c r="O47" s="409"/>
      <c r="P47" s="428"/>
      <c r="Q47" s="409"/>
      <c r="R47" s="428"/>
      <c r="S47" s="430"/>
      <c r="T47" s="431"/>
      <c r="U47" s="429"/>
      <c r="V47" s="428"/>
      <c r="W47" s="409"/>
      <c r="X47" s="428"/>
      <c r="Y47" s="409"/>
      <c r="Z47" s="428"/>
      <c r="AA47" s="409"/>
      <c r="AB47" s="428"/>
      <c r="AC47" s="409"/>
      <c r="AD47" s="428"/>
      <c r="AE47" s="409"/>
      <c r="AF47" s="428"/>
      <c r="AG47" s="433"/>
      <c r="AH47" s="428"/>
      <c r="AI47" s="409"/>
      <c r="AJ47" s="428"/>
      <c r="AK47" s="409"/>
      <c r="AL47" s="428"/>
      <c r="AM47" s="411"/>
      <c r="AN47" s="411"/>
      <c r="AO47" s="411"/>
      <c r="AP47" s="411"/>
    </row>
    <row r="48" spans="1:42" x14ac:dyDescent="0.2">
      <c r="A48" s="434" t="s">
        <v>248</v>
      </c>
      <c r="B48" s="428">
        <v>0</v>
      </c>
      <c r="C48" s="409">
        <v>0</v>
      </c>
      <c r="D48" s="428">
        <v>2500</v>
      </c>
      <c r="E48" s="409">
        <v>0</v>
      </c>
      <c r="F48" s="428"/>
      <c r="G48" s="409"/>
      <c r="H48" s="428"/>
      <c r="I48" s="429"/>
      <c r="J48" s="428"/>
      <c r="K48" s="429"/>
      <c r="L48" s="428"/>
      <c r="M48" s="409"/>
      <c r="N48" s="428"/>
      <c r="O48" s="409"/>
      <c r="P48" s="428"/>
      <c r="Q48" s="409"/>
      <c r="R48" s="428"/>
      <c r="S48" s="430"/>
      <c r="T48" s="431"/>
      <c r="U48" s="429"/>
      <c r="V48" s="428"/>
      <c r="W48" s="409"/>
      <c r="X48" s="428"/>
      <c r="Y48" s="409"/>
      <c r="Z48" s="428"/>
      <c r="AA48" s="409"/>
      <c r="AB48" s="428"/>
      <c r="AC48" s="409"/>
      <c r="AD48" s="428"/>
      <c r="AE48" s="409"/>
      <c r="AF48" s="428"/>
      <c r="AG48" s="433"/>
      <c r="AH48" s="428"/>
      <c r="AI48" s="409"/>
      <c r="AJ48" s="428"/>
      <c r="AK48" s="409"/>
      <c r="AL48" s="428"/>
      <c r="AM48" s="411"/>
      <c r="AN48" s="411"/>
      <c r="AO48" s="411"/>
      <c r="AP48" s="411"/>
    </row>
    <row r="49" spans="1:42" x14ac:dyDescent="0.2">
      <c r="A49" s="434" t="s">
        <v>249</v>
      </c>
      <c r="B49" s="428">
        <v>0</v>
      </c>
      <c r="C49" s="409">
        <v>0</v>
      </c>
      <c r="D49" s="428">
        <v>2500</v>
      </c>
      <c r="E49" s="409">
        <v>0</v>
      </c>
      <c r="F49" s="428"/>
      <c r="G49" s="409"/>
      <c r="H49" s="428"/>
      <c r="I49" s="429"/>
      <c r="J49" s="428"/>
      <c r="K49" s="429"/>
      <c r="L49" s="428"/>
      <c r="M49" s="409"/>
      <c r="N49" s="428"/>
      <c r="O49" s="409"/>
      <c r="P49" s="428"/>
      <c r="Q49" s="409"/>
      <c r="R49" s="428"/>
      <c r="S49" s="430"/>
      <c r="T49" s="431"/>
      <c r="U49" s="429"/>
      <c r="V49" s="428"/>
      <c r="W49" s="409"/>
      <c r="X49" s="428"/>
      <c r="Y49" s="409"/>
      <c r="Z49" s="428"/>
      <c r="AA49" s="409"/>
      <c r="AB49" s="428"/>
      <c r="AC49" s="409"/>
      <c r="AD49" s="428"/>
      <c r="AE49" s="409"/>
      <c r="AF49" s="428"/>
      <c r="AG49" s="433"/>
      <c r="AH49" s="428"/>
      <c r="AI49" s="409"/>
      <c r="AJ49" s="428"/>
      <c r="AK49" s="409"/>
      <c r="AL49" s="428"/>
      <c r="AM49" s="411"/>
      <c r="AN49" s="411"/>
      <c r="AO49" s="411"/>
      <c r="AP49" s="411"/>
    </row>
    <row r="50" spans="1:42" x14ac:dyDescent="0.2">
      <c r="A50" s="434" t="s">
        <v>250</v>
      </c>
      <c r="B50" s="428">
        <v>0</v>
      </c>
      <c r="C50" s="409">
        <v>0</v>
      </c>
      <c r="D50" s="428">
        <v>2500</v>
      </c>
      <c r="E50" s="409">
        <v>0</v>
      </c>
      <c r="F50" s="428"/>
      <c r="G50" s="409"/>
      <c r="H50" s="428"/>
      <c r="I50" s="429"/>
      <c r="J50" s="428"/>
      <c r="K50" s="429"/>
      <c r="L50" s="428"/>
      <c r="M50" s="409"/>
      <c r="N50" s="428"/>
      <c r="O50" s="409"/>
      <c r="P50" s="428"/>
      <c r="Q50" s="409"/>
      <c r="R50" s="428"/>
      <c r="S50" s="430"/>
      <c r="T50" s="431"/>
      <c r="U50" s="429"/>
      <c r="V50" s="428"/>
      <c r="W50" s="409"/>
      <c r="X50" s="428"/>
      <c r="Y50" s="409"/>
      <c r="Z50" s="428"/>
      <c r="AA50" s="409"/>
      <c r="AB50" s="428"/>
      <c r="AC50" s="409"/>
      <c r="AD50" s="428"/>
      <c r="AE50" s="409"/>
      <c r="AF50" s="428"/>
      <c r="AG50" s="433"/>
      <c r="AH50" s="428"/>
      <c r="AI50" s="409"/>
      <c r="AJ50" s="428"/>
      <c r="AK50" s="409"/>
      <c r="AL50" s="428"/>
      <c r="AM50" s="411"/>
      <c r="AN50" s="411"/>
      <c r="AO50" s="411"/>
      <c r="AP50" s="411"/>
    </row>
    <row r="51" spans="1:42" x14ac:dyDescent="0.2">
      <c r="A51" s="434" t="s">
        <v>251</v>
      </c>
      <c r="B51" s="428">
        <v>0</v>
      </c>
      <c r="C51" s="409">
        <v>0</v>
      </c>
      <c r="D51" s="428">
        <v>2500</v>
      </c>
      <c r="E51" s="409">
        <v>0</v>
      </c>
      <c r="F51" s="428"/>
      <c r="G51" s="409"/>
      <c r="H51" s="428"/>
      <c r="I51" s="429"/>
      <c r="J51" s="428"/>
      <c r="K51" s="429"/>
      <c r="L51" s="428"/>
      <c r="M51" s="409"/>
      <c r="N51" s="428"/>
      <c r="O51" s="409"/>
      <c r="P51" s="428"/>
      <c r="Q51" s="409"/>
      <c r="R51" s="428"/>
      <c r="S51" s="430"/>
      <c r="T51" s="431"/>
      <c r="U51" s="429"/>
      <c r="V51" s="428"/>
      <c r="W51" s="409"/>
      <c r="X51" s="428"/>
      <c r="Y51" s="409"/>
      <c r="Z51" s="428"/>
      <c r="AA51" s="409"/>
      <c r="AB51" s="428"/>
      <c r="AC51" s="409"/>
      <c r="AD51" s="428"/>
      <c r="AE51" s="409"/>
      <c r="AF51" s="428"/>
      <c r="AG51" s="433"/>
      <c r="AH51" s="428"/>
      <c r="AI51" s="409"/>
      <c r="AJ51" s="428"/>
      <c r="AK51" s="409"/>
      <c r="AL51" s="428"/>
      <c r="AM51" s="411"/>
      <c r="AN51" s="411"/>
      <c r="AO51" s="411"/>
      <c r="AP51" s="411"/>
    </row>
    <row r="52" spans="1:42" x14ac:dyDescent="0.2">
      <c r="A52" s="434" t="s">
        <v>252</v>
      </c>
      <c r="B52" s="428">
        <v>0</v>
      </c>
      <c r="C52" s="409">
        <v>0</v>
      </c>
      <c r="D52" s="428">
        <v>2500</v>
      </c>
      <c r="E52" s="409">
        <v>0</v>
      </c>
      <c r="F52" s="428"/>
      <c r="G52" s="409"/>
      <c r="H52" s="428"/>
      <c r="I52" s="429"/>
      <c r="J52" s="428"/>
      <c r="K52" s="429"/>
      <c r="L52" s="428"/>
      <c r="M52" s="409"/>
      <c r="N52" s="428"/>
      <c r="O52" s="409"/>
      <c r="P52" s="428"/>
      <c r="Q52" s="409"/>
      <c r="R52" s="428"/>
      <c r="S52" s="430"/>
      <c r="T52" s="431"/>
      <c r="U52" s="429"/>
      <c r="V52" s="428"/>
      <c r="W52" s="409"/>
      <c r="X52" s="428"/>
      <c r="Y52" s="409"/>
      <c r="Z52" s="428"/>
      <c r="AA52" s="409"/>
      <c r="AB52" s="428"/>
      <c r="AC52" s="409"/>
      <c r="AD52" s="428"/>
      <c r="AE52" s="409"/>
      <c r="AF52" s="428"/>
      <c r="AG52" s="433"/>
      <c r="AH52" s="428"/>
      <c r="AI52" s="409"/>
      <c r="AJ52" s="428"/>
      <c r="AK52" s="409"/>
      <c r="AL52" s="428"/>
      <c r="AM52" s="411"/>
      <c r="AN52" s="411"/>
      <c r="AO52" s="411"/>
      <c r="AP52" s="411"/>
    </row>
    <row r="53" spans="1:42" x14ac:dyDescent="0.2">
      <c r="A53" s="434" t="s">
        <v>253</v>
      </c>
      <c r="B53" s="428">
        <v>0</v>
      </c>
      <c r="C53" s="409">
        <v>0</v>
      </c>
      <c r="D53" s="428">
        <v>2500</v>
      </c>
      <c r="E53" s="409">
        <v>0</v>
      </c>
      <c r="F53" s="428"/>
      <c r="G53" s="409"/>
      <c r="H53" s="428"/>
      <c r="I53" s="429"/>
      <c r="J53" s="428"/>
      <c r="K53" s="429"/>
      <c r="L53" s="428"/>
      <c r="M53" s="409"/>
      <c r="N53" s="428"/>
      <c r="O53" s="409"/>
      <c r="P53" s="428"/>
      <c r="Q53" s="409"/>
      <c r="R53" s="428"/>
      <c r="S53" s="430"/>
      <c r="T53" s="431"/>
      <c r="U53" s="429"/>
      <c r="V53" s="428"/>
      <c r="W53" s="409"/>
      <c r="X53" s="428"/>
      <c r="Y53" s="409"/>
      <c r="Z53" s="428"/>
      <c r="AA53" s="409"/>
      <c r="AB53" s="428"/>
      <c r="AC53" s="409"/>
      <c r="AD53" s="428"/>
      <c r="AE53" s="409"/>
      <c r="AF53" s="428"/>
      <c r="AG53" s="433"/>
      <c r="AH53" s="428"/>
      <c r="AI53" s="409"/>
      <c r="AJ53" s="428"/>
      <c r="AK53" s="409"/>
      <c r="AL53" s="428"/>
      <c r="AM53" s="411"/>
      <c r="AN53" s="411"/>
      <c r="AO53" s="411"/>
      <c r="AP53" s="411"/>
    </row>
    <row r="54" spans="1:42" x14ac:dyDescent="0.2">
      <c r="A54" s="434" t="s">
        <v>254</v>
      </c>
      <c r="B54" s="428">
        <v>0</v>
      </c>
      <c r="C54" s="409">
        <v>0</v>
      </c>
      <c r="D54" s="428">
        <v>2500</v>
      </c>
      <c r="E54" s="409">
        <v>0</v>
      </c>
      <c r="F54" s="428"/>
      <c r="G54" s="409"/>
      <c r="H54" s="428"/>
      <c r="I54" s="429"/>
      <c r="J54" s="428"/>
      <c r="K54" s="429"/>
      <c r="L54" s="428"/>
      <c r="M54" s="409"/>
      <c r="N54" s="428"/>
      <c r="O54" s="409"/>
      <c r="P54" s="428"/>
      <c r="Q54" s="409"/>
      <c r="R54" s="428"/>
      <c r="S54" s="430"/>
      <c r="T54" s="431"/>
      <c r="U54" s="429"/>
      <c r="V54" s="428"/>
      <c r="W54" s="409"/>
      <c r="X54" s="428"/>
      <c r="Y54" s="409"/>
      <c r="Z54" s="428"/>
      <c r="AA54" s="409"/>
      <c r="AB54" s="428"/>
      <c r="AC54" s="409"/>
      <c r="AD54" s="428"/>
      <c r="AE54" s="409"/>
      <c r="AF54" s="428"/>
      <c r="AG54" s="433"/>
      <c r="AH54" s="428"/>
      <c r="AI54" s="409"/>
      <c r="AJ54" s="428"/>
      <c r="AK54" s="409"/>
      <c r="AL54" s="428"/>
      <c r="AM54" s="411"/>
      <c r="AN54" s="411"/>
      <c r="AO54" s="411"/>
      <c r="AP54" s="411"/>
    </row>
    <row r="55" spans="1:42" x14ac:dyDescent="0.2">
      <c r="A55" s="434" t="s">
        <v>255</v>
      </c>
      <c r="B55" s="428">
        <v>0</v>
      </c>
      <c r="C55" s="409">
        <v>0</v>
      </c>
      <c r="D55" s="428">
        <v>2500</v>
      </c>
      <c r="E55" s="409">
        <v>0</v>
      </c>
      <c r="F55" s="428"/>
      <c r="G55" s="409"/>
      <c r="H55" s="428"/>
      <c r="I55" s="429"/>
      <c r="J55" s="428"/>
      <c r="K55" s="429"/>
      <c r="L55" s="428"/>
      <c r="M55" s="409"/>
      <c r="N55" s="428"/>
      <c r="O55" s="409"/>
      <c r="P55" s="428"/>
      <c r="Q55" s="409"/>
      <c r="R55" s="428"/>
      <c r="S55" s="430"/>
      <c r="T55" s="431"/>
      <c r="U55" s="429"/>
      <c r="V55" s="428"/>
      <c r="W55" s="409"/>
      <c r="X55" s="428"/>
      <c r="Y55" s="409"/>
      <c r="Z55" s="428"/>
      <c r="AA55" s="409"/>
      <c r="AB55" s="428"/>
      <c r="AC55" s="409"/>
      <c r="AD55" s="428"/>
      <c r="AE55" s="409"/>
      <c r="AF55" s="428"/>
      <c r="AG55" s="433"/>
      <c r="AH55" s="428"/>
      <c r="AI55" s="409"/>
      <c r="AJ55" s="428"/>
      <c r="AK55" s="409"/>
      <c r="AL55" s="428"/>
      <c r="AM55" s="411"/>
      <c r="AN55" s="411"/>
      <c r="AO55" s="411"/>
      <c r="AP55" s="411"/>
    </row>
    <row r="56" spans="1:42" x14ac:dyDescent="0.2">
      <c r="A56" s="434" t="s">
        <v>256</v>
      </c>
      <c r="B56" s="428">
        <v>0</v>
      </c>
      <c r="C56" s="409">
        <v>0</v>
      </c>
      <c r="D56" s="428">
        <v>2500</v>
      </c>
      <c r="E56" s="409">
        <v>0</v>
      </c>
      <c r="F56" s="428"/>
      <c r="G56" s="409"/>
      <c r="H56" s="428"/>
      <c r="I56" s="429"/>
      <c r="J56" s="428"/>
      <c r="K56" s="429"/>
      <c r="L56" s="428"/>
      <c r="M56" s="409"/>
      <c r="N56" s="428"/>
      <c r="O56" s="409"/>
      <c r="P56" s="428"/>
      <c r="Q56" s="409"/>
      <c r="R56" s="428"/>
      <c r="S56" s="430"/>
      <c r="T56" s="431"/>
      <c r="U56" s="429"/>
      <c r="V56" s="428"/>
      <c r="W56" s="409"/>
      <c r="X56" s="428"/>
      <c r="Y56" s="409"/>
      <c r="Z56" s="428"/>
      <c r="AA56" s="409"/>
      <c r="AB56" s="428"/>
      <c r="AC56" s="409"/>
      <c r="AD56" s="428"/>
      <c r="AE56" s="409"/>
      <c r="AF56" s="428"/>
      <c r="AG56" s="433"/>
      <c r="AH56" s="428"/>
      <c r="AI56" s="409"/>
      <c r="AJ56" s="428"/>
      <c r="AK56" s="409"/>
      <c r="AL56" s="428"/>
      <c r="AM56" s="411"/>
      <c r="AN56" s="411"/>
      <c r="AO56" s="411"/>
      <c r="AP56" s="411"/>
    </row>
    <row r="57" spans="1:42" x14ac:dyDescent="0.2">
      <c r="A57" s="434" t="s">
        <v>257</v>
      </c>
      <c r="B57" s="428">
        <v>0</v>
      </c>
      <c r="C57" s="409">
        <v>0</v>
      </c>
      <c r="D57" s="428">
        <v>2500</v>
      </c>
      <c r="E57" s="409">
        <v>0</v>
      </c>
      <c r="F57" s="428"/>
      <c r="G57" s="409"/>
      <c r="H57" s="428"/>
      <c r="I57" s="429"/>
      <c r="J57" s="428"/>
      <c r="K57" s="429"/>
      <c r="L57" s="428"/>
      <c r="M57" s="409"/>
      <c r="N57" s="428"/>
      <c r="O57" s="409"/>
      <c r="P57" s="428"/>
      <c r="Q57" s="409"/>
      <c r="R57" s="428"/>
      <c r="S57" s="430"/>
      <c r="T57" s="431"/>
      <c r="U57" s="429"/>
      <c r="V57" s="428"/>
      <c r="W57" s="409"/>
      <c r="X57" s="428"/>
      <c r="Y57" s="409"/>
      <c r="Z57" s="428"/>
      <c r="AA57" s="409"/>
      <c r="AB57" s="428"/>
      <c r="AC57" s="409"/>
      <c r="AD57" s="428"/>
      <c r="AE57" s="409"/>
      <c r="AF57" s="428"/>
      <c r="AG57" s="433"/>
      <c r="AH57" s="428"/>
      <c r="AI57" s="409"/>
      <c r="AJ57" s="428"/>
      <c r="AK57" s="409"/>
      <c r="AL57" s="428"/>
      <c r="AM57" s="411"/>
      <c r="AN57" s="411"/>
      <c r="AO57" s="411"/>
      <c r="AP57" s="411"/>
    </row>
    <row r="58" spans="1:42" x14ac:dyDescent="0.2">
      <c r="A58" s="434" t="s">
        <v>258</v>
      </c>
      <c r="B58" s="428">
        <v>0</v>
      </c>
      <c r="C58" s="409">
        <v>0</v>
      </c>
      <c r="D58" s="428">
        <v>2500</v>
      </c>
      <c r="E58" s="409">
        <v>0</v>
      </c>
      <c r="F58" s="428"/>
      <c r="G58" s="409"/>
      <c r="H58" s="428"/>
      <c r="I58" s="429"/>
      <c r="J58" s="428"/>
      <c r="K58" s="429"/>
      <c r="L58" s="428"/>
      <c r="M58" s="409"/>
      <c r="N58" s="428"/>
      <c r="O58" s="409"/>
      <c r="P58" s="428"/>
      <c r="Q58" s="409"/>
      <c r="R58" s="428"/>
      <c r="S58" s="430"/>
      <c r="T58" s="431"/>
      <c r="U58" s="429"/>
      <c r="V58" s="428"/>
      <c r="W58" s="409"/>
      <c r="X58" s="428"/>
      <c r="Y58" s="409"/>
      <c r="Z58" s="428"/>
      <c r="AA58" s="409"/>
      <c r="AB58" s="428"/>
      <c r="AC58" s="409"/>
      <c r="AD58" s="428"/>
      <c r="AE58" s="409"/>
      <c r="AF58" s="428"/>
      <c r="AG58" s="433"/>
      <c r="AH58" s="428"/>
      <c r="AI58" s="409"/>
      <c r="AJ58" s="428"/>
      <c r="AK58" s="409"/>
      <c r="AL58" s="428"/>
      <c r="AM58" s="411"/>
      <c r="AN58" s="411"/>
      <c r="AO58" s="411"/>
      <c r="AP58" s="411"/>
    </row>
    <row r="59" spans="1:42" x14ac:dyDescent="0.2">
      <c r="A59" s="434" t="s">
        <v>259</v>
      </c>
      <c r="B59" s="428">
        <v>0</v>
      </c>
      <c r="C59" s="429">
        <v>0</v>
      </c>
      <c r="D59" s="428">
        <v>2500</v>
      </c>
      <c r="E59" s="429">
        <v>0</v>
      </c>
      <c r="F59" s="428"/>
      <c r="G59" s="429"/>
      <c r="H59" s="428"/>
      <c r="I59" s="429"/>
      <c r="J59" s="428"/>
      <c r="K59" s="429"/>
      <c r="L59" s="428"/>
      <c r="M59" s="429"/>
      <c r="N59" s="428"/>
      <c r="O59" s="429"/>
      <c r="P59" s="428"/>
      <c r="Q59" s="409"/>
      <c r="R59" s="428"/>
      <c r="S59" s="430"/>
      <c r="T59" s="431"/>
      <c r="U59" s="409"/>
      <c r="V59" s="428"/>
      <c r="W59" s="409"/>
      <c r="X59" s="428"/>
      <c r="Y59" s="409"/>
      <c r="Z59" s="428"/>
      <c r="AA59" s="409"/>
      <c r="AB59" s="428"/>
      <c r="AC59" s="409"/>
      <c r="AD59" s="428"/>
      <c r="AE59" s="409"/>
      <c r="AF59" s="428"/>
      <c r="AG59" s="433"/>
      <c r="AH59" s="428"/>
      <c r="AI59" s="409"/>
      <c r="AJ59" s="428"/>
      <c r="AK59" s="409"/>
      <c r="AL59" s="428"/>
      <c r="AM59" s="411"/>
      <c r="AN59" s="411"/>
      <c r="AO59" s="411"/>
      <c r="AP59" s="411"/>
    </row>
    <row r="60" spans="1:42" x14ac:dyDescent="0.2">
      <c r="A60" s="434" t="s">
        <v>260</v>
      </c>
      <c r="B60" s="428">
        <v>0</v>
      </c>
      <c r="C60" s="429">
        <v>0</v>
      </c>
      <c r="D60" s="428">
        <v>2500</v>
      </c>
      <c r="E60" s="429">
        <v>0</v>
      </c>
      <c r="F60" s="428"/>
      <c r="G60" s="429"/>
      <c r="H60" s="428"/>
      <c r="I60" s="429"/>
      <c r="J60" s="428"/>
      <c r="K60" s="429"/>
      <c r="L60" s="428"/>
      <c r="M60" s="429"/>
      <c r="N60" s="428"/>
      <c r="O60" s="429"/>
      <c r="P60" s="428"/>
      <c r="Q60" s="409"/>
      <c r="R60" s="428"/>
      <c r="S60" s="430"/>
      <c r="T60" s="431"/>
      <c r="U60" s="409"/>
      <c r="V60" s="428"/>
      <c r="W60" s="409"/>
      <c r="X60" s="428"/>
      <c r="Y60" s="409"/>
      <c r="Z60" s="428"/>
      <c r="AA60" s="409"/>
      <c r="AB60" s="428"/>
      <c r="AC60" s="409"/>
      <c r="AD60" s="428"/>
      <c r="AE60" s="409"/>
      <c r="AF60" s="428"/>
      <c r="AG60" s="433"/>
      <c r="AH60" s="428"/>
      <c r="AI60" s="409"/>
      <c r="AJ60" s="428"/>
      <c r="AK60" s="409"/>
      <c r="AL60" s="428"/>
      <c r="AM60" s="411"/>
      <c r="AN60" s="411"/>
      <c r="AO60" s="411"/>
      <c r="AP60" s="411"/>
    </row>
    <row r="61" spans="1:42" ht="13.5" thickBot="1" x14ac:dyDescent="0.25">
      <c r="A61" s="435"/>
      <c r="B61" s="436"/>
      <c r="C61" s="436">
        <f>SUM(C37:C60)</f>
        <v>0</v>
      </c>
      <c r="D61" s="436"/>
      <c r="E61" s="436"/>
      <c r="F61" s="436"/>
      <c r="G61" s="436"/>
      <c r="H61" s="436"/>
      <c r="I61" s="437"/>
      <c r="J61" s="436"/>
      <c r="K61" s="436"/>
      <c r="L61" s="436"/>
      <c r="M61" s="437"/>
      <c r="N61" s="436"/>
      <c r="O61" s="436"/>
      <c r="P61" s="436"/>
      <c r="Q61" s="411"/>
      <c r="R61" s="411"/>
      <c r="S61" s="430">
        <f>MAX(Q61,O61,M61,K61,I61,G61,E61,C61)</f>
        <v>0</v>
      </c>
      <c r="T61" s="411"/>
      <c r="U61" s="411"/>
      <c r="V61" s="411"/>
      <c r="W61" s="411"/>
      <c r="X61" s="411"/>
      <c r="Y61" s="411"/>
      <c r="Z61" s="411"/>
      <c r="AA61" s="411"/>
      <c r="AB61" s="411"/>
      <c r="AC61" s="411"/>
      <c r="AD61" s="411"/>
      <c r="AE61" s="411"/>
      <c r="AF61" s="411"/>
      <c r="AG61" s="433"/>
      <c r="AH61" s="411"/>
      <c r="AI61" s="411"/>
      <c r="AJ61" s="411"/>
      <c r="AK61" s="411"/>
      <c r="AL61" s="411"/>
      <c r="AM61" s="411"/>
      <c r="AN61" s="411"/>
      <c r="AO61" s="411"/>
      <c r="AP61" s="411"/>
    </row>
    <row r="62" spans="1:42" ht="13.5" thickBot="1" x14ac:dyDescent="0.25">
      <c r="A62" s="438"/>
      <c r="B62" s="439"/>
      <c r="C62" s="439"/>
      <c r="D62" s="439"/>
      <c r="E62" s="440">
        <f>SUM(E37:E60)</f>
        <v>0</v>
      </c>
      <c r="F62" s="441"/>
      <c r="G62" s="440">
        <f>SUM(G37:G60)</f>
        <v>0</v>
      </c>
      <c r="H62" s="442"/>
      <c r="I62" s="440">
        <f>SUM(I37:I60)</f>
        <v>0</v>
      </c>
      <c r="J62" s="439"/>
      <c r="K62" s="440">
        <f>SUM(K37:K60)</f>
        <v>0</v>
      </c>
      <c r="L62" s="442"/>
      <c r="M62" s="440">
        <f>SUM(M37:M61)</f>
        <v>0</v>
      </c>
      <c r="N62" s="439"/>
      <c r="O62" s="440">
        <f>SUM(O37:O61)</f>
        <v>0</v>
      </c>
      <c r="P62" s="442" t="s">
        <v>33</v>
      </c>
      <c r="Q62" s="440">
        <f>SUM(Q37:Q61)</f>
        <v>0</v>
      </c>
      <c r="R62" s="443"/>
      <c r="S62" s="440">
        <f>SUM(S37:S61)</f>
        <v>0</v>
      </c>
      <c r="T62" s="443"/>
      <c r="U62" s="440">
        <f>SUM(U37:U61)</f>
        <v>0</v>
      </c>
      <c r="V62" s="443"/>
      <c r="W62" s="440">
        <f>SUM(W37:W61)</f>
        <v>0</v>
      </c>
      <c r="X62" s="443"/>
      <c r="Y62" s="440">
        <f>SUM(Y37:Y61)</f>
        <v>0</v>
      </c>
      <c r="Z62" s="443"/>
      <c r="AA62" s="440">
        <f>SUM(AA37:AA61)</f>
        <v>0</v>
      </c>
      <c r="AB62" s="443"/>
      <c r="AC62" s="440">
        <f>SUM(AC37:AC61)</f>
        <v>0</v>
      </c>
      <c r="AD62" s="443"/>
      <c r="AE62" s="440">
        <f>SUM(AE37:AE61)</f>
        <v>0</v>
      </c>
      <c r="AF62" s="443"/>
      <c r="AG62" s="440">
        <f>SUM(AG37:AG61)</f>
        <v>0</v>
      </c>
      <c r="AH62" s="411"/>
      <c r="AI62" s="411"/>
      <c r="AJ62" s="411"/>
      <c r="AK62" s="411"/>
      <c r="AL62" s="411"/>
      <c r="AM62" s="411"/>
      <c r="AN62" s="411"/>
      <c r="AO62" s="411"/>
      <c r="AP62" s="411"/>
    </row>
    <row r="63" spans="1:42" x14ac:dyDescent="0.2">
      <c r="A63" s="445" t="s">
        <v>471</v>
      </c>
      <c r="B63" s="445"/>
      <c r="C63" s="413"/>
      <c r="D63" s="413"/>
      <c r="E63" s="413"/>
      <c r="F63" s="413"/>
      <c r="G63" s="413"/>
      <c r="H63" s="413"/>
      <c r="I63" s="413"/>
      <c r="J63" s="413"/>
      <c r="K63" s="413"/>
      <c r="L63" s="413"/>
      <c r="M63" s="411"/>
      <c r="N63" s="411"/>
      <c r="O63" s="411"/>
      <c r="P63" s="411"/>
      <c r="Q63" s="411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11"/>
      <c r="AC63" s="411"/>
      <c r="AD63" s="411"/>
      <c r="AE63" s="411"/>
      <c r="AF63" s="411"/>
      <c r="AG63" s="411"/>
      <c r="AH63" s="411"/>
      <c r="AI63" s="411"/>
      <c r="AJ63" s="411"/>
      <c r="AK63" s="411"/>
      <c r="AL63" s="411"/>
      <c r="AM63" s="411"/>
      <c r="AN63" s="411"/>
      <c r="AO63" s="411"/>
      <c r="AP63" s="411"/>
    </row>
    <row r="64" spans="1:42" x14ac:dyDescent="0.2">
      <c r="A64" s="414"/>
      <c r="B64" s="412" t="s">
        <v>472</v>
      </c>
      <c r="C64" s="423" t="s">
        <v>182</v>
      </c>
      <c r="D64" s="423"/>
      <c r="E64" s="423" t="s">
        <v>185</v>
      </c>
      <c r="F64" s="423"/>
      <c r="G64" s="423" t="s">
        <v>338</v>
      </c>
      <c r="H64" s="423"/>
      <c r="I64" s="423" t="s">
        <v>340</v>
      </c>
      <c r="J64" s="423"/>
      <c r="K64" s="423" t="s">
        <v>342</v>
      </c>
      <c r="L64" s="412" t="s">
        <v>67</v>
      </c>
      <c r="M64" s="411"/>
      <c r="N64" s="411"/>
      <c r="O64" s="411"/>
      <c r="P64" s="411"/>
      <c r="Q64" s="411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11"/>
      <c r="AC64" s="411"/>
      <c r="AD64" s="411"/>
      <c r="AE64" s="411"/>
      <c r="AF64" s="411"/>
      <c r="AG64" s="411"/>
      <c r="AH64" s="411"/>
      <c r="AI64" s="411"/>
      <c r="AJ64" s="411"/>
      <c r="AK64" s="411"/>
      <c r="AL64" s="411"/>
      <c r="AM64" s="411"/>
      <c r="AN64" s="411"/>
      <c r="AO64" s="411"/>
      <c r="AP64" s="411"/>
    </row>
    <row r="65" spans="1:42" x14ac:dyDescent="0.2">
      <c r="A65" s="409" t="s">
        <v>237</v>
      </c>
      <c r="B65" s="409"/>
      <c r="C65" s="446"/>
      <c r="D65" s="428"/>
      <c r="E65" s="446"/>
      <c r="F65" s="428"/>
      <c r="G65" s="446"/>
      <c r="H65" s="428"/>
      <c r="I65" s="446"/>
      <c r="J65" s="428"/>
      <c r="K65" s="447"/>
      <c r="L65" s="447"/>
      <c r="M65" s="411"/>
      <c r="N65" s="411"/>
      <c r="O65" s="411"/>
      <c r="P65" s="411"/>
      <c r="Q65" s="411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11"/>
      <c r="AC65" s="411"/>
      <c r="AD65" s="411"/>
      <c r="AE65" s="411"/>
      <c r="AF65" s="411"/>
      <c r="AG65" s="411"/>
      <c r="AH65" s="411"/>
      <c r="AI65" s="411"/>
      <c r="AJ65" s="411"/>
      <c r="AK65" s="411"/>
      <c r="AL65" s="411"/>
      <c r="AM65" s="411"/>
      <c r="AN65" s="411"/>
      <c r="AO65" s="411"/>
      <c r="AP65" s="411"/>
    </row>
    <row r="66" spans="1:42" x14ac:dyDescent="0.2">
      <c r="A66" s="409" t="s">
        <v>238</v>
      </c>
      <c r="B66" s="409"/>
      <c r="C66" s="446"/>
      <c r="D66" s="428"/>
      <c r="E66" s="446"/>
      <c r="F66" s="428"/>
      <c r="G66" s="446"/>
      <c r="H66" s="409"/>
      <c r="I66" s="446"/>
      <c r="J66" s="428"/>
      <c r="K66" s="447"/>
      <c r="L66" s="447"/>
      <c r="M66" s="411"/>
      <c r="N66" s="411"/>
      <c r="O66" s="411"/>
      <c r="P66" s="411"/>
      <c r="Q66" s="411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11"/>
      <c r="AC66" s="411"/>
      <c r="AD66" s="411"/>
      <c r="AE66" s="411"/>
      <c r="AF66" s="411"/>
      <c r="AG66" s="411"/>
      <c r="AH66" s="411"/>
      <c r="AI66" s="411"/>
      <c r="AJ66" s="411"/>
      <c r="AK66" s="411"/>
      <c r="AL66" s="411"/>
      <c r="AM66" s="411"/>
      <c r="AN66" s="411"/>
      <c r="AO66" s="411"/>
      <c r="AP66" s="411"/>
    </row>
    <row r="67" spans="1:42" x14ac:dyDescent="0.2">
      <c r="A67" s="409" t="s">
        <v>239</v>
      </c>
      <c r="B67" s="409"/>
      <c r="C67" s="446"/>
      <c r="D67" s="428"/>
      <c r="E67" s="446"/>
      <c r="F67" s="428"/>
      <c r="G67" s="446"/>
      <c r="H67" s="428"/>
      <c r="I67" s="446"/>
      <c r="J67" s="428"/>
      <c r="K67" s="447"/>
      <c r="L67" s="447"/>
      <c r="M67" s="411"/>
      <c r="N67" s="411"/>
      <c r="O67" s="411"/>
      <c r="P67" s="411"/>
      <c r="Q67" s="411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11"/>
      <c r="AC67" s="411"/>
      <c r="AD67" s="411"/>
      <c r="AE67" s="411"/>
      <c r="AF67" s="411"/>
      <c r="AG67" s="411"/>
      <c r="AH67" s="411"/>
      <c r="AI67" s="411"/>
      <c r="AJ67" s="411"/>
      <c r="AK67" s="411"/>
      <c r="AL67" s="411"/>
      <c r="AM67" s="411"/>
      <c r="AN67" s="411"/>
      <c r="AO67" s="411"/>
      <c r="AP67" s="411"/>
    </row>
    <row r="68" spans="1:42" x14ac:dyDescent="0.2">
      <c r="A68" s="409" t="s">
        <v>240</v>
      </c>
      <c r="B68" s="409"/>
      <c r="C68" s="446"/>
      <c r="D68" s="428"/>
      <c r="E68" s="446"/>
      <c r="F68" s="428"/>
      <c r="G68" s="446"/>
      <c r="H68" s="409"/>
      <c r="I68" s="446"/>
      <c r="J68" s="428"/>
      <c r="K68" s="447"/>
      <c r="L68" s="447"/>
      <c r="M68" s="411"/>
      <c r="N68" s="411"/>
      <c r="O68" s="411"/>
      <c r="P68" s="411"/>
      <c r="Q68" s="411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11"/>
      <c r="AC68" s="411"/>
      <c r="AD68" s="411"/>
      <c r="AE68" s="411"/>
      <c r="AF68" s="411"/>
      <c r="AG68" s="411"/>
      <c r="AH68" s="411"/>
      <c r="AI68" s="411"/>
      <c r="AJ68" s="411"/>
      <c r="AK68" s="411"/>
      <c r="AL68" s="411"/>
      <c r="AM68" s="411"/>
      <c r="AN68" s="411"/>
      <c r="AO68" s="411"/>
      <c r="AP68" s="411"/>
    </row>
    <row r="69" spans="1:42" x14ac:dyDescent="0.2">
      <c r="A69" s="409" t="s">
        <v>241</v>
      </c>
      <c r="B69" s="409"/>
      <c r="C69" s="446"/>
      <c r="D69" s="428"/>
      <c r="E69" s="446"/>
      <c r="F69" s="428"/>
      <c r="G69" s="446"/>
      <c r="H69" s="409"/>
      <c r="I69" s="446"/>
      <c r="J69" s="428"/>
      <c r="K69" s="447"/>
      <c r="L69" s="447"/>
      <c r="M69" s="411"/>
      <c r="N69" s="411"/>
      <c r="O69" s="411"/>
      <c r="P69" s="411"/>
      <c r="Q69" s="411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11"/>
      <c r="AC69" s="411"/>
      <c r="AD69" s="411"/>
      <c r="AE69" s="411"/>
      <c r="AF69" s="411"/>
      <c r="AG69" s="411"/>
      <c r="AH69" s="411"/>
      <c r="AI69" s="411"/>
      <c r="AJ69" s="411"/>
      <c r="AK69" s="411"/>
      <c r="AL69" s="411"/>
      <c r="AM69" s="411"/>
      <c r="AN69" s="411"/>
      <c r="AO69" s="411"/>
      <c r="AP69" s="411"/>
    </row>
    <row r="70" spans="1:42" x14ac:dyDescent="0.2">
      <c r="A70" s="409" t="s">
        <v>242</v>
      </c>
      <c r="B70" s="409"/>
      <c r="C70" s="446"/>
      <c r="D70" s="428"/>
      <c r="E70" s="446"/>
      <c r="F70" s="428"/>
      <c r="G70" s="446"/>
      <c r="H70" s="428"/>
      <c r="I70" s="446"/>
      <c r="J70" s="428"/>
      <c r="K70" s="447"/>
      <c r="L70" s="447"/>
      <c r="M70" s="411"/>
      <c r="N70" s="411"/>
      <c r="O70" s="411"/>
      <c r="P70" s="411"/>
      <c r="Q70" s="411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11"/>
      <c r="AC70" s="411"/>
      <c r="AD70" s="411"/>
      <c r="AE70" s="411"/>
      <c r="AF70" s="411"/>
      <c r="AG70" s="411"/>
      <c r="AH70" s="411"/>
      <c r="AI70" s="411"/>
      <c r="AJ70" s="411"/>
      <c r="AK70" s="411"/>
      <c r="AL70" s="411"/>
      <c r="AM70" s="411"/>
      <c r="AN70" s="411"/>
      <c r="AO70" s="411"/>
      <c r="AP70" s="411"/>
    </row>
    <row r="71" spans="1:42" x14ac:dyDescent="0.2">
      <c r="A71" s="409" t="s">
        <v>243</v>
      </c>
      <c r="B71" s="409"/>
      <c r="C71" s="446"/>
      <c r="D71" s="428"/>
      <c r="E71" s="446"/>
      <c r="F71" s="428"/>
      <c r="G71" s="446"/>
      <c r="H71" s="428"/>
      <c r="I71" s="446"/>
      <c r="J71" s="428"/>
      <c r="K71" s="447"/>
      <c r="L71" s="447"/>
      <c r="M71" s="411"/>
      <c r="N71" s="411"/>
      <c r="O71" s="411"/>
      <c r="P71" s="411"/>
      <c r="Q71" s="411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11"/>
      <c r="AC71" s="411"/>
      <c r="AD71" s="411"/>
      <c r="AE71" s="411"/>
      <c r="AF71" s="411"/>
      <c r="AG71" s="411"/>
      <c r="AH71" s="411"/>
      <c r="AI71" s="411"/>
      <c r="AJ71" s="411"/>
      <c r="AK71" s="411"/>
      <c r="AL71" s="411"/>
      <c r="AM71" s="411"/>
      <c r="AN71" s="411"/>
      <c r="AO71" s="411"/>
      <c r="AP71" s="411"/>
    </row>
    <row r="72" spans="1:42" x14ac:dyDescent="0.2">
      <c r="A72" s="409" t="s">
        <v>244</v>
      </c>
      <c r="B72" s="409"/>
      <c r="C72" s="446"/>
      <c r="D72" s="428"/>
      <c r="E72" s="446"/>
      <c r="F72" s="428"/>
      <c r="G72" s="446"/>
      <c r="H72" s="428"/>
      <c r="I72" s="446"/>
      <c r="J72" s="428"/>
      <c r="K72" s="447"/>
      <c r="L72" s="447"/>
      <c r="M72" s="411"/>
      <c r="N72" s="411"/>
      <c r="O72" s="411"/>
      <c r="P72" s="411"/>
      <c r="Q72" s="411"/>
      <c r="R72" s="411"/>
      <c r="S72" s="411"/>
      <c r="T72" s="411"/>
      <c r="U72" s="411"/>
      <c r="V72" s="411"/>
      <c r="W72" s="411"/>
      <c r="X72" s="411"/>
      <c r="Y72" s="411"/>
      <c r="Z72" s="411"/>
      <c r="AA72" s="411"/>
      <c r="AB72" s="411"/>
      <c r="AC72" s="411"/>
      <c r="AD72" s="411"/>
      <c r="AE72" s="411"/>
      <c r="AF72" s="411"/>
      <c r="AG72" s="411"/>
      <c r="AH72" s="411"/>
      <c r="AI72" s="411"/>
      <c r="AJ72" s="411"/>
      <c r="AK72" s="411"/>
      <c r="AL72" s="411"/>
      <c r="AM72" s="411"/>
      <c r="AN72" s="411"/>
      <c r="AO72" s="411"/>
      <c r="AP72" s="411"/>
    </row>
    <row r="73" spans="1:42" s="448" customFormat="1" x14ac:dyDescent="0.2">
      <c r="A73" s="419" t="s">
        <v>245</v>
      </c>
      <c r="B73" s="419"/>
      <c r="C73" s="449"/>
      <c r="D73" s="450"/>
      <c r="E73" s="449"/>
      <c r="F73" s="450"/>
      <c r="G73" s="449"/>
      <c r="H73" s="450"/>
      <c r="I73" s="449"/>
      <c r="J73" s="450"/>
      <c r="K73" s="451"/>
      <c r="L73" s="451"/>
      <c r="M73" s="444"/>
      <c r="N73" s="444"/>
      <c r="O73" s="444"/>
      <c r="P73" s="444"/>
      <c r="Q73" s="411"/>
      <c r="R73" s="411"/>
      <c r="S73" s="411"/>
      <c r="T73" s="444"/>
      <c r="U73" s="444"/>
      <c r="V73" s="444"/>
      <c r="W73" s="444"/>
      <c r="X73" s="444"/>
      <c r="Y73" s="411"/>
      <c r="Z73" s="411"/>
      <c r="AA73" s="411"/>
      <c r="AB73" s="411"/>
      <c r="AC73" s="411"/>
      <c r="AD73" s="411"/>
      <c r="AE73" s="411"/>
      <c r="AF73" s="411"/>
      <c r="AG73" s="411"/>
      <c r="AH73" s="411"/>
      <c r="AI73" s="411"/>
      <c r="AJ73" s="411"/>
      <c r="AK73" s="411"/>
      <c r="AL73" s="411"/>
      <c r="AM73" s="411"/>
      <c r="AN73" s="444"/>
      <c r="AO73" s="444"/>
      <c r="AP73" s="444"/>
    </row>
    <row r="74" spans="1:42" x14ac:dyDescent="0.2">
      <c r="A74" s="409" t="s">
        <v>246</v>
      </c>
      <c r="B74" s="409"/>
      <c r="C74" s="446"/>
      <c r="D74" s="428"/>
      <c r="E74" s="446"/>
      <c r="F74" s="428"/>
      <c r="G74" s="446"/>
      <c r="H74" s="428"/>
      <c r="I74" s="446"/>
      <c r="J74" s="428"/>
      <c r="K74" s="447"/>
      <c r="L74" s="447"/>
      <c r="M74" s="411"/>
      <c r="N74" s="411"/>
      <c r="O74" s="411"/>
      <c r="P74" s="411"/>
      <c r="Q74" s="411"/>
      <c r="R74" s="411"/>
      <c r="S74" s="411"/>
      <c r="T74" s="411"/>
      <c r="U74" s="411"/>
      <c r="V74" s="411"/>
      <c r="W74" s="411"/>
      <c r="X74" s="411"/>
      <c r="Y74" s="411"/>
      <c r="Z74" s="411"/>
      <c r="AA74" s="411"/>
      <c r="AB74" s="411"/>
      <c r="AC74" s="411"/>
      <c r="AD74" s="411"/>
      <c r="AE74" s="411"/>
      <c r="AF74" s="411"/>
      <c r="AG74" s="411"/>
      <c r="AH74" s="411"/>
      <c r="AI74" s="411"/>
      <c r="AJ74" s="411"/>
      <c r="AK74" s="411"/>
      <c r="AL74" s="411"/>
      <c r="AM74" s="411"/>
      <c r="AN74" s="411"/>
      <c r="AO74" s="411"/>
      <c r="AP74" s="411"/>
    </row>
    <row r="75" spans="1:42" x14ac:dyDescent="0.2">
      <c r="A75" s="409" t="s">
        <v>247</v>
      </c>
      <c r="B75" s="409"/>
      <c r="C75" s="446"/>
      <c r="D75" s="428"/>
      <c r="E75" s="446"/>
      <c r="F75" s="428"/>
      <c r="G75" s="446"/>
      <c r="H75" s="428"/>
      <c r="I75" s="446"/>
      <c r="J75" s="428"/>
      <c r="K75" s="447"/>
      <c r="L75" s="447"/>
      <c r="M75" s="411"/>
      <c r="N75" s="411"/>
      <c r="O75" s="411"/>
      <c r="P75" s="411"/>
      <c r="Q75" s="411"/>
      <c r="R75" s="411"/>
      <c r="S75" s="411"/>
      <c r="T75" s="411"/>
      <c r="U75" s="411"/>
      <c r="V75" s="411"/>
      <c r="W75" s="411"/>
      <c r="X75" s="411"/>
      <c r="Y75" s="411"/>
      <c r="Z75" s="411"/>
      <c r="AA75" s="411"/>
      <c r="AB75" s="411"/>
      <c r="AC75" s="411"/>
      <c r="AD75" s="411"/>
      <c r="AE75" s="411"/>
      <c r="AF75" s="411"/>
      <c r="AG75" s="411"/>
      <c r="AH75" s="411"/>
      <c r="AI75" s="411"/>
      <c r="AJ75" s="411"/>
      <c r="AK75" s="411"/>
      <c r="AL75" s="411"/>
      <c r="AM75" s="411"/>
      <c r="AN75" s="411"/>
      <c r="AO75" s="411"/>
      <c r="AP75" s="411"/>
    </row>
    <row r="76" spans="1:42" x14ac:dyDescent="0.2">
      <c r="A76" s="409" t="s">
        <v>248</v>
      </c>
      <c r="B76" s="409"/>
      <c r="C76" s="446"/>
      <c r="D76" s="428"/>
      <c r="E76" s="446"/>
      <c r="F76" s="428"/>
      <c r="G76" s="446"/>
      <c r="H76" s="428"/>
      <c r="I76" s="446"/>
      <c r="J76" s="428"/>
      <c r="K76" s="447"/>
      <c r="L76" s="447"/>
      <c r="M76" s="411"/>
      <c r="N76" s="411"/>
      <c r="O76" s="411"/>
      <c r="P76" s="411"/>
      <c r="Q76" s="411"/>
      <c r="R76" s="411"/>
      <c r="S76" s="411"/>
      <c r="T76" s="411"/>
      <c r="U76" s="411"/>
      <c r="V76" s="411"/>
      <c r="W76" s="411"/>
      <c r="X76" s="411"/>
      <c r="Y76" s="411"/>
      <c r="Z76" s="411"/>
      <c r="AA76" s="411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</row>
    <row r="77" spans="1:42" x14ac:dyDescent="0.2">
      <c r="A77" s="409" t="s">
        <v>249</v>
      </c>
      <c r="B77" s="409"/>
      <c r="C77" s="446"/>
      <c r="D77" s="428">
        <v>36.9</v>
      </c>
      <c r="E77" s="446">
        <v>36.9</v>
      </c>
      <c r="F77" s="428">
        <v>36.9</v>
      </c>
      <c r="G77" s="446">
        <v>37.1</v>
      </c>
      <c r="H77" s="428">
        <v>36.9</v>
      </c>
      <c r="I77" s="446">
        <v>36.700000000000003</v>
      </c>
      <c r="J77" s="428">
        <v>0.5</v>
      </c>
      <c r="K77" s="446">
        <v>25</v>
      </c>
      <c r="L77" s="446">
        <v>0</v>
      </c>
      <c r="M77" s="411"/>
      <c r="N77" s="411"/>
      <c r="O77" s="411"/>
      <c r="P77" s="411"/>
      <c r="Q77" s="411"/>
      <c r="R77" s="411"/>
      <c r="S77" s="411"/>
      <c r="T77" s="411"/>
      <c r="U77" s="411"/>
      <c r="V77" s="411"/>
      <c r="W77" s="411"/>
      <c r="X77" s="411"/>
      <c r="Y77" s="411"/>
      <c r="Z77" s="411"/>
      <c r="AA77" s="411"/>
      <c r="AB77" s="411"/>
      <c r="AC77" s="411"/>
      <c r="AD77" s="411"/>
      <c r="AE77" s="411"/>
      <c r="AF77" s="411"/>
      <c r="AG77" s="411"/>
      <c r="AH77" s="411"/>
      <c r="AI77" s="411"/>
      <c r="AJ77" s="411"/>
      <c r="AK77" s="411"/>
      <c r="AL77" s="411"/>
      <c r="AM77" s="411"/>
      <c r="AN77" s="411"/>
      <c r="AO77" s="411"/>
      <c r="AP77" s="411"/>
    </row>
    <row r="78" spans="1:42" x14ac:dyDescent="0.2">
      <c r="A78" s="409" t="s">
        <v>250</v>
      </c>
      <c r="B78" s="409"/>
      <c r="C78" s="446"/>
      <c r="D78" s="428">
        <v>2</v>
      </c>
      <c r="E78" s="446">
        <v>2</v>
      </c>
      <c r="F78" s="428">
        <v>2</v>
      </c>
      <c r="G78" s="446">
        <v>2</v>
      </c>
      <c r="H78" s="428">
        <v>2</v>
      </c>
      <c r="I78" s="446">
        <v>2</v>
      </c>
      <c r="J78" s="428">
        <v>5</v>
      </c>
      <c r="K78" s="446">
        <v>5</v>
      </c>
      <c r="L78" s="446">
        <v>5</v>
      </c>
      <c r="M78" s="411"/>
      <c r="N78" s="411"/>
      <c r="O78" s="411"/>
      <c r="P78" s="411"/>
      <c r="Q78" s="411"/>
      <c r="R78" s="411"/>
      <c r="S78" s="411"/>
      <c r="T78" s="411"/>
      <c r="U78" s="411"/>
      <c r="V78" s="411"/>
      <c r="W78" s="411"/>
      <c r="X78" s="411"/>
      <c r="Y78" s="411"/>
      <c r="Z78" s="411"/>
      <c r="AA78" s="411"/>
      <c r="AB78" s="411"/>
      <c r="AC78" s="411"/>
      <c r="AD78" s="411"/>
      <c r="AE78" s="411"/>
      <c r="AF78" s="411"/>
      <c r="AG78" s="411"/>
      <c r="AH78" s="411"/>
      <c r="AI78" s="411"/>
      <c r="AJ78" s="411"/>
      <c r="AK78" s="411"/>
      <c r="AL78" s="411"/>
      <c r="AM78" s="411"/>
      <c r="AN78" s="411"/>
      <c r="AO78" s="411"/>
      <c r="AP78" s="411"/>
    </row>
    <row r="79" spans="1:42" x14ac:dyDescent="0.2">
      <c r="A79" s="409" t="s">
        <v>251</v>
      </c>
      <c r="B79" s="409"/>
      <c r="C79" s="446"/>
      <c r="D79" s="428"/>
      <c r="E79" s="446"/>
      <c r="F79" s="428"/>
      <c r="G79" s="446"/>
      <c r="H79" s="428"/>
      <c r="I79" s="446"/>
      <c r="J79" s="428"/>
      <c r="K79" s="447"/>
      <c r="L79" s="447"/>
      <c r="M79" s="411"/>
      <c r="N79" s="411"/>
      <c r="O79" s="411"/>
      <c r="P79" s="411"/>
      <c r="Q79" s="411"/>
      <c r="R79" s="411"/>
      <c r="S79" s="411"/>
      <c r="T79" s="411"/>
      <c r="U79" s="411"/>
      <c r="V79" s="411"/>
      <c r="W79" s="411"/>
      <c r="X79" s="411"/>
      <c r="Y79" s="411"/>
      <c r="Z79" s="411"/>
      <c r="AA79" s="411"/>
      <c r="AB79" s="411"/>
      <c r="AC79" s="411"/>
      <c r="AD79" s="411"/>
      <c r="AE79" s="411"/>
      <c r="AF79" s="411"/>
      <c r="AG79" s="411"/>
      <c r="AH79" s="411"/>
      <c r="AI79" s="411"/>
      <c r="AJ79" s="411"/>
      <c r="AK79" s="411"/>
      <c r="AL79" s="411"/>
      <c r="AM79" s="411"/>
      <c r="AN79" s="411"/>
      <c r="AO79" s="411"/>
      <c r="AP79" s="411"/>
    </row>
    <row r="80" spans="1:42" x14ac:dyDescent="0.2">
      <c r="A80" s="409" t="s">
        <v>252</v>
      </c>
      <c r="B80" s="409"/>
      <c r="C80" s="446"/>
      <c r="D80" s="428"/>
      <c r="E80" s="446"/>
      <c r="F80" s="428"/>
      <c r="G80" s="446"/>
      <c r="H80" s="428"/>
      <c r="I80" s="446"/>
      <c r="J80" s="428"/>
      <c r="K80" s="447"/>
      <c r="L80" s="447"/>
      <c r="M80" s="411"/>
      <c r="N80" s="411"/>
      <c r="O80" s="411"/>
      <c r="P80" s="411"/>
      <c r="Q80" s="411"/>
      <c r="R80" s="411"/>
      <c r="S80" s="411"/>
      <c r="T80" s="411"/>
      <c r="U80" s="411"/>
      <c r="V80" s="411"/>
      <c r="W80" s="411"/>
      <c r="X80" s="411"/>
      <c r="Y80" s="411"/>
      <c r="Z80" s="411"/>
      <c r="AA80" s="411"/>
      <c r="AB80" s="411"/>
      <c r="AC80" s="411"/>
      <c r="AD80" s="411"/>
      <c r="AE80" s="411"/>
      <c r="AF80" s="411"/>
      <c r="AG80" s="411"/>
      <c r="AH80" s="411"/>
      <c r="AI80" s="411"/>
      <c r="AJ80" s="411"/>
      <c r="AK80" s="411"/>
      <c r="AL80" s="411"/>
      <c r="AM80" s="411"/>
      <c r="AN80" s="411"/>
      <c r="AO80" s="411"/>
      <c r="AP80" s="411"/>
    </row>
    <row r="81" spans="1:42" x14ac:dyDescent="0.2">
      <c r="A81" s="409" t="s">
        <v>253</v>
      </c>
      <c r="B81" s="409"/>
      <c r="C81" s="446"/>
      <c r="D81" s="428"/>
      <c r="E81" s="446"/>
      <c r="F81" s="428"/>
      <c r="G81" s="446"/>
      <c r="H81" s="428"/>
      <c r="I81" s="446"/>
      <c r="J81" s="428"/>
      <c r="K81" s="447"/>
      <c r="L81" s="447"/>
      <c r="M81" s="411"/>
      <c r="N81" s="411"/>
      <c r="O81" s="411"/>
      <c r="P81" s="411"/>
      <c r="Q81" s="411"/>
      <c r="R81" s="411"/>
      <c r="S81" s="411"/>
      <c r="T81" s="411"/>
      <c r="U81" s="411"/>
      <c r="V81" s="411"/>
      <c r="W81" s="411"/>
      <c r="X81" s="411"/>
      <c r="Y81" s="411"/>
      <c r="Z81" s="411"/>
      <c r="AA81" s="411"/>
      <c r="AB81" s="411"/>
      <c r="AC81" s="411"/>
      <c r="AD81" s="411"/>
      <c r="AE81" s="411"/>
      <c r="AF81" s="411"/>
      <c r="AG81" s="411"/>
      <c r="AH81" s="411"/>
      <c r="AI81" s="411"/>
      <c r="AJ81" s="411"/>
      <c r="AK81" s="411"/>
      <c r="AL81" s="411"/>
      <c r="AM81" s="411"/>
      <c r="AN81" s="411"/>
      <c r="AO81" s="411"/>
      <c r="AP81" s="411"/>
    </row>
    <row r="82" spans="1:42" x14ac:dyDescent="0.2">
      <c r="A82" s="409" t="s">
        <v>254</v>
      </c>
      <c r="B82" s="409"/>
      <c r="C82" s="446"/>
      <c r="D82" s="428"/>
      <c r="E82" s="446"/>
      <c r="F82" s="428"/>
      <c r="G82" s="446"/>
      <c r="H82" s="428"/>
      <c r="I82" s="446"/>
      <c r="J82" s="428"/>
      <c r="K82" s="447"/>
      <c r="L82" s="447"/>
      <c r="M82" s="411"/>
      <c r="N82" s="411"/>
      <c r="O82" s="411"/>
      <c r="P82" s="411"/>
      <c r="Q82" s="411"/>
      <c r="R82" s="411"/>
      <c r="S82" s="411"/>
      <c r="T82" s="411"/>
      <c r="U82" s="411"/>
      <c r="V82" s="411"/>
      <c r="W82" s="411"/>
      <c r="X82" s="411"/>
      <c r="Y82" s="411"/>
      <c r="Z82" s="411"/>
      <c r="AA82" s="411"/>
      <c r="AB82" s="411"/>
      <c r="AC82" s="411"/>
      <c r="AD82" s="411"/>
      <c r="AE82" s="411"/>
      <c r="AF82" s="411"/>
      <c r="AG82" s="411"/>
      <c r="AH82" s="411"/>
      <c r="AI82" s="411"/>
      <c r="AJ82" s="411"/>
      <c r="AK82" s="411"/>
      <c r="AL82" s="411"/>
      <c r="AM82" s="411"/>
      <c r="AN82" s="411"/>
      <c r="AO82" s="411"/>
      <c r="AP82" s="411"/>
    </row>
    <row r="83" spans="1:42" x14ac:dyDescent="0.2">
      <c r="A83" s="409" t="s">
        <v>255</v>
      </c>
      <c r="B83" s="409"/>
      <c r="C83" s="446"/>
      <c r="D83" s="428"/>
      <c r="E83" s="446"/>
      <c r="F83" s="428"/>
      <c r="G83" s="446"/>
      <c r="H83" s="428"/>
      <c r="I83" s="446"/>
      <c r="J83" s="428"/>
      <c r="K83" s="447"/>
      <c r="L83" s="447"/>
      <c r="M83" s="411"/>
      <c r="N83" s="411"/>
      <c r="O83" s="411"/>
      <c r="P83" s="411"/>
      <c r="Q83" s="411"/>
      <c r="R83" s="411"/>
      <c r="S83" s="411"/>
      <c r="T83" s="411"/>
      <c r="U83" s="411"/>
      <c r="V83" s="411"/>
      <c r="W83" s="411"/>
      <c r="X83" s="411"/>
      <c r="Y83" s="411"/>
      <c r="Z83" s="411"/>
      <c r="AA83" s="411"/>
      <c r="AB83" s="411"/>
      <c r="AC83" s="411"/>
      <c r="AD83" s="411"/>
      <c r="AE83" s="411"/>
      <c r="AF83" s="411"/>
      <c r="AG83" s="411"/>
      <c r="AH83" s="411"/>
      <c r="AI83" s="411"/>
      <c r="AJ83" s="411"/>
      <c r="AK83" s="411"/>
      <c r="AL83" s="411"/>
      <c r="AM83" s="411"/>
      <c r="AN83" s="411"/>
      <c r="AO83" s="411"/>
      <c r="AP83" s="411"/>
    </row>
    <row r="84" spans="1:42" x14ac:dyDescent="0.2">
      <c r="A84" s="409" t="s">
        <v>256</v>
      </c>
      <c r="B84" s="409"/>
      <c r="C84" s="446"/>
      <c r="D84" s="428"/>
      <c r="E84" s="446"/>
      <c r="F84" s="428"/>
      <c r="G84" s="446"/>
      <c r="H84" s="428"/>
      <c r="I84" s="446"/>
      <c r="J84" s="428"/>
      <c r="K84" s="447"/>
      <c r="L84" s="447"/>
      <c r="M84" s="411"/>
      <c r="N84" s="411"/>
      <c r="O84" s="411"/>
      <c r="P84" s="411"/>
      <c r="Q84" s="411"/>
      <c r="R84" s="411"/>
      <c r="S84" s="411"/>
      <c r="T84" s="411"/>
      <c r="U84" s="411"/>
      <c r="V84" s="411"/>
      <c r="W84" s="411"/>
      <c r="X84" s="411"/>
      <c r="Y84" s="411"/>
      <c r="Z84" s="411"/>
      <c r="AA84" s="411"/>
      <c r="AB84" s="411"/>
      <c r="AC84" s="411"/>
      <c r="AD84" s="411"/>
      <c r="AE84" s="411"/>
      <c r="AF84" s="411"/>
      <c r="AG84" s="411"/>
      <c r="AH84" s="411"/>
      <c r="AI84" s="411"/>
      <c r="AJ84" s="411"/>
      <c r="AK84" s="411"/>
      <c r="AL84" s="411"/>
      <c r="AM84" s="411"/>
      <c r="AN84" s="411"/>
      <c r="AO84" s="411"/>
      <c r="AP84" s="411"/>
    </row>
    <row r="85" spans="1:42" x14ac:dyDescent="0.2">
      <c r="A85" s="409" t="s">
        <v>257</v>
      </c>
      <c r="B85" s="409"/>
      <c r="C85" s="446"/>
      <c r="D85" s="428"/>
      <c r="E85" s="446"/>
      <c r="F85" s="428"/>
      <c r="G85" s="446"/>
      <c r="H85" s="428"/>
      <c r="I85" s="446"/>
      <c r="J85" s="428"/>
      <c r="K85" s="447"/>
      <c r="L85" s="447"/>
      <c r="M85" s="411"/>
      <c r="N85" s="411"/>
      <c r="O85" s="411"/>
      <c r="P85" s="411"/>
      <c r="Q85" s="411"/>
      <c r="R85" s="411"/>
      <c r="S85" s="411"/>
      <c r="T85" s="411"/>
      <c r="U85" s="411"/>
      <c r="V85" s="411"/>
      <c r="W85" s="411"/>
      <c r="X85" s="411"/>
      <c r="Y85" s="411"/>
      <c r="Z85" s="411"/>
      <c r="AA85" s="411"/>
      <c r="AB85" s="411"/>
      <c r="AC85" s="411"/>
      <c r="AD85" s="411"/>
      <c r="AE85" s="411"/>
      <c r="AF85" s="411"/>
      <c r="AG85" s="411"/>
      <c r="AH85" s="411"/>
      <c r="AI85" s="411"/>
      <c r="AJ85" s="411"/>
      <c r="AK85" s="411"/>
      <c r="AL85" s="411"/>
      <c r="AM85" s="411"/>
      <c r="AN85" s="411"/>
      <c r="AO85" s="411"/>
      <c r="AP85" s="411"/>
    </row>
    <row r="86" spans="1:42" x14ac:dyDescent="0.2">
      <c r="A86" s="409" t="s">
        <v>258</v>
      </c>
      <c r="B86" s="409"/>
      <c r="C86" s="446"/>
      <c r="D86" s="428"/>
      <c r="E86" s="446"/>
      <c r="F86" s="428"/>
      <c r="G86" s="446"/>
      <c r="H86" s="428"/>
      <c r="I86" s="446"/>
      <c r="J86" s="428"/>
      <c r="K86" s="447"/>
      <c r="L86" s="447"/>
      <c r="M86" s="411"/>
      <c r="N86" s="411"/>
      <c r="O86" s="411"/>
      <c r="P86" s="411"/>
      <c r="Q86" s="411"/>
      <c r="R86" s="411"/>
      <c r="S86" s="411"/>
      <c r="T86" s="411"/>
      <c r="U86" s="411"/>
      <c r="V86" s="411"/>
      <c r="W86" s="411"/>
      <c r="X86" s="411"/>
      <c r="Y86" s="411"/>
      <c r="Z86" s="411"/>
      <c r="AA86" s="411"/>
      <c r="AB86" s="411"/>
      <c r="AC86" s="411"/>
      <c r="AD86" s="411"/>
      <c r="AE86" s="411"/>
      <c r="AF86" s="411"/>
      <c r="AG86" s="411"/>
      <c r="AH86" s="411"/>
      <c r="AI86" s="411"/>
      <c r="AJ86" s="411"/>
      <c r="AK86" s="411"/>
      <c r="AL86" s="411"/>
      <c r="AM86" s="411"/>
      <c r="AN86" s="411"/>
      <c r="AO86" s="411"/>
      <c r="AP86" s="411"/>
    </row>
    <row r="87" spans="1:42" x14ac:dyDescent="0.2">
      <c r="A87" s="409" t="s">
        <v>259</v>
      </c>
      <c r="B87" s="409"/>
      <c r="C87" s="446"/>
      <c r="D87" s="428"/>
      <c r="E87" s="446"/>
      <c r="F87" s="428"/>
      <c r="G87" s="446"/>
      <c r="H87" s="409"/>
      <c r="I87" s="446"/>
      <c r="J87" s="428"/>
      <c r="K87" s="447"/>
      <c r="L87" s="447"/>
      <c r="M87" s="411"/>
      <c r="N87" s="411"/>
      <c r="O87" s="411"/>
      <c r="P87" s="411"/>
      <c r="Q87" s="411"/>
      <c r="R87" s="411"/>
      <c r="S87" s="411"/>
      <c r="T87" s="411"/>
      <c r="U87" s="411"/>
      <c r="V87" s="411"/>
      <c r="W87" s="411"/>
      <c r="X87" s="411"/>
      <c r="Y87" s="411"/>
      <c r="Z87" s="411"/>
      <c r="AA87" s="411"/>
      <c r="AB87" s="411"/>
      <c r="AC87" s="411"/>
      <c r="AD87" s="411"/>
      <c r="AE87" s="411"/>
      <c r="AF87" s="411"/>
      <c r="AG87" s="411"/>
      <c r="AH87" s="411"/>
      <c r="AI87" s="411"/>
      <c r="AJ87" s="411"/>
      <c r="AK87" s="411"/>
      <c r="AL87" s="411"/>
      <c r="AM87" s="411"/>
      <c r="AN87" s="411"/>
      <c r="AO87" s="411"/>
      <c r="AP87" s="411"/>
    </row>
    <row r="88" spans="1:42" x14ac:dyDescent="0.2">
      <c r="A88" s="409" t="s">
        <v>260</v>
      </c>
      <c r="B88" s="409"/>
      <c r="C88" s="446"/>
      <c r="D88" s="428"/>
      <c r="E88" s="446"/>
      <c r="F88" s="428"/>
      <c r="G88" s="446"/>
      <c r="H88" s="409"/>
      <c r="I88" s="446"/>
      <c r="J88" s="428"/>
      <c r="K88" s="447"/>
      <c r="L88" s="447"/>
      <c r="M88" s="411"/>
      <c r="N88" s="411"/>
      <c r="O88" s="411"/>
      <c r="P88" s="411"/>
      <c r="Q88" s="411"/>
      <c r="R88" s="411"/>
      <c r="S88" s="411"/>
      <c r="T88" s="411"/>
      <c r="U88" s="411"/>
      <c r="V88" s="411"/>
      <c r="W88" s="411"/>
      <c r="X88" s="411"/>
      <c r="Y88" s="411"/>
      <c r="Z88" s="411"/>
      <c r="AA88" s="411"/>
      <c r="AB88" s="411"/>
      <c r="AC88" s="411"/>
      <c r="AD88" s="411"/>
      <c r="AE88" s="411"/>
      <c r="AF88" s="411"/>
      <c r="AG88" s="411"/>
      <c r="AH88" s="411"/>
      <c r="AI88" s="411"/>
      <c r="AJ88" s="411"/>
      <c r="AK88" s="411"/>
      <c r="AL88" s="411"/>
      <c r="AM88" s="411"/>
      <c r="AN88" s="411"/>
      <c r="AO88" s="411"/>
      <c r="AP88" s="411"/>
    </row>
    <row r="89" spans="1:42" x14ac:dyDescent="0.2">
      <c r="A89" s="411"/>
      <c r="B89" s="411"/>
      <c r="C89" s="411"/>
      <c r="D89" s="411"/>
      <c r="E89" s="411"/>
      <c r="F89" s="411"/>
      <c r="G89" s="411"/>
      <c r="H89" s="411"/>
      <c r="I89" s="411"/>
      <c r="J89" s="411"/>
      <c r="K89" s="411"/>
      <c r="L89" s="411"/>
      <c r="M89" s="411"/>
      <c r="N89" s="411"/>
      <c r="O89" s="411"/>
      <c r="P89" s="411"/>
      <c r="Q89" s="411"/>
      <c r="R89" s="411"/>
      <c r="S89" s="411"/>
      <c r="T89" s="411"/>
      <c r="U89" s="411"/>
      <c r="V89" s="411"/>
      <c r="W89" s="411"/>
      <c r="X89" s="411"/>
      <c r="Y89" s="411"/>
      <c r="Z89" s="411"/>
      <c r="AA89" s="411"/>
      <c r="AB89" s="411"/>
      <c r="AC89" s="411"/>
      <c r="AD89" s="411"/>
      <c r="AE89" s="411"/>
      <c r="AF89" s="411"/>
      <c r="AG89" s="411"/>
      <c r="AH89" s="411"/>
      <c r="AI89" s="411"/>
      <c r="AJ89" s="411"/>
      <c r="AK89" s="411"/>
      <c r="AL89" s="411"/>
      <c r="AM89" s="411"/>
      <c r="AN89" s="411"/>
      <c r="AO89" s="411"/>
      <c r="AP89" s="411"/>
    </row>
    <row r="90" spans="1:42" x14ac:dyDescent="0.2">
      <c r="A90" s="411"/>
      <c r="B90" s="411"/>
      <c r="C90" s="411"/>
      <c r="D90" s="411"/>
      <c r="E90" s="411"/>
      <c r="F90" s="411"/>
      <c r="G90" s="411"/>
      <c r="H90" s="411"/>
      <c r="I90" s="411"/>
      <c r="J90" s="411"/>
      <c r="K90" s="411"/>
      <c r="L90" s="446"/>
      <c r="M90" s="411"/>
      <c r="N90" s="411"/>
      <c r="O90" s="452"/>
      <c r="P90" s="452"/>
      <c r="Q90" s="452"/>
      <c r="R90" s="452"/>
      <c r="S90" s="452"/>
      <c r="T90" s="452"/>
      <c r="U90" s="452"/>
      <c r="V90" s="452"/>
      <c r="W90" s="409"/>
      <c r="X90" s="452"/>
      <c r="Y90" s="452"/>
      <c r="Z90" s="452"/>
      <c r="AA90" s="452"/>
      <c r="AB90" s="411"/>
      <c r="AC90" s="411"/>
      <c r="AD90" s="411"/>
      <c r="AE90" s="411"/>
      <c r="AF90" s="411"/>
      <c r="AG90" s="411"/>
      <c r="AH90" s="411"/>
      <c r="AI90" s="411"/>
      <c r="AJ90" s="411"/>
      <c r="AK90" s="411"/>
      <c r="AL90" s="411"/>
      <c r="AM90" s="411"/>
      <c r="AN90" s="411"/>
      <c r="AO90" s="411"/>
      <c r="AP90" s="411"/>
    </row>
    <row r="91" spans="1:42" x14ac:dyDescent="0.2">
      <c r="A91" s="411"/>
      <c r="B91" s="411"/>
      <c r="C91" s="411"/>
      <c r="D91" s="411"/>
      <c r="E91" s="411"/>
      <c r="F91" s="411"/>
      <c r="G91" s="411"/>
      <c r="H91" s="411"/>
      <c r="I91" s="411"/>
      <c r="J91" s="411"/>
      <c r="K91" s="411"/>
      <c r="L91" s="411"/>
      <c r="M91" s="411"/>
      <c r="N91" s="411"/>
      <c r="O91" s="411"/>
      <c r="P91" s="411"/>
      <c r="Q91" s="411"/>
      <c r="R91" s="411"/>
      <c r="S91" s="411"/>
      <c r="T91" s="411"/>
      <c r="U91" s="411"/>
      <c r="V91" s="411"/>
      <c r="W91" s="411"/>
      <c r="X91" s="411"/>
      <c r="Y91" s="411"/>
      <c r="Z91" s="411"/>
      <c r="AA91" s="411"/>
      <c r="AB91" s="411"/>
      <c r="AC91" s="411"/>
      <c r="AD91" s="411"/>
      <c r="AE91" s="411"/>
      <c r="AF91" s="411"/>
      <c r="AG91" s="411"/>
      <c r="AH91" s="411"/>
      <c r="AI91" s="411"/>
      <c r="AJ91" s="411"/>
      <c r="AK91" s="411"/>
      <c r="AL91" s="411"/>
      <c r="AM91" s="411"/>
      <c r="AN91" s="411"/>
      <c r="AO91" s="411"/>
      <c r="AP91" s="411"/>
    </row>
    <row r="92" spans="1:42" x14ac:dyDescent="0.2">
      <c r="A92" s="411"/>
      <c r="B92" s="411"/>
      <c r="C92" s="411"/>
      <c r="D92" s="411"/>
      <c r="E92" s="411"/>
      <c r="F92" s="411"/>
      <c r="G92" s="411"/>
      <c r="H92" s="411"/>
      <c r="I92" s="411"/>
      <c r="J92" s="411"/>
      <c r="K92" s="411"/>
      <c r="L92" s="411"/>
      <c r="M92" s="411"/>
      <c r="N92" s="411"/>
      <c r="O92" s="411"/>
      <c r="P92" s="411"/>
      <c r="Q92" s="411"/>
      <c r="R92" s="411"/>
      <c r="S92" s="411"/>
      <c r="T92" s="411"/>
      <c r="U92" s="411"/>
      <c r="V92" s="411"/>
      <c r="W92" s="411"/>
      <c r="X92" s="411"/>
      <c r="Y92" s="411"/>
      <c r="Z92" s="411"/>
      <c r="AA92" s="411"/>
      <c r="AB92" s="411"/>
      <c r="AC92" s="411"/>
      <c r="AD92" s="411"/>
      <c r="AE92" s="411"/>
      <c r="AF92" s="411"/>
      <c r="AG92" s="411"/>
      <c r="AH92" s="411"/>
      <c r="AI92" s="411"/>
      <c r="AJ92" s="411"/>
      <c r="AK92" s="411"/>
      <c r="AL92" s="411"/>
      <c r="AM92" s="411"/>
      <c r="AN92" s="411"/>
      <c r="AO92" s="411"/>
      <c r="AP92" s="411"/>
    </row>
    <row r="93" spans="1:42" x14ac:dyDescent="0.2">
      <c r="A93" s="411"/>
      <c r="B93" s="411"/>
      <c r="C93" s="411"/>
      <c r="D93" s="411"/>
      <c r="E93" s="411"/>
      <c r="F93" s="411"/>
      <c r="G93" s="411"/>
      <c r="H93" s="411"/>
      <c r="I93" s="411"/>
      <c r="J93" s="411"/>
      <c r="K93" s="411"/>
      <c r="L93" s="411"/>
      <c r="M93" s="411"/>
      <c r="N93" s="411"/>
      <c r="O93" s="411"/>
      <c r="P93" s="453"/>
      <c r="Q93" s="411"/>
      <c r="R93" s="411"/>
      <c r="S93" s="411"/>
      <c r="T93" s="411"/>
      <c r="U93" s="411"/>
      <c r="V93" s="411"/>
      <c r="W93" s="411"/>
      <c r="X93" s="411"/>
      <c r="Y93" s="411"/>
      <c r="Z93" s="411"/>
      <c r="AA93" s="411"/>
      <c r="AB93" s="411"/>
      <c r="AC93" s="411"/>
      <c r="AD93" s="411"/>
      <c r="AE93" s="411"/>
      <c r="AF93" s="411"/>
      <c r="AG93" s="411"/>
      <c r="AH93" s="411"/>
      <c r="AI93" s="411"/>
      <c r="AJ93" s="411"/>
      <c r="AK93" s="411"/>
      <c r="AL93" s="411"/>
      <c r="AM93" s="411"/>
      <c r="AN93" s="411"/>
      <c r="AO93" s="411"/>
      <c r="AP93" s="411"/>
    </row>
  </sheetData>
  <phoneticPr fontId="0" type="noConversion"/>
  <printOptions horizontalCentered="1"/>
  <pageMargins left="0.5" right="0.5" top="0.17" bottom="0.5" header="0.5" footer="0.25"/>
  <pageSetup paperSize="5" scale="87" fitToHeight="3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1">
    <pageSetUpPr fitToPage="1"/>
  </sheetPr>
  <dimension ref="A1:AG88"/>
  <sheetViews>
    <sheetView topLeftCell="A32" zoomScale="75" workbookViewId="0">
      <selection activeCell="B37" sqref="B37:G60"/>
    </sheetView>
  </sheetViews>
  <sheetFormatPr defaultRowHeight="12.75" x14ac:dyDescent="0.2"/>
  <cols>
    <col min="1" max="17" width="10.7109375" style="410" customWidth="1"/>
    <col min="18" max="16384" width="9.140625" style="410"/>
  </cols>
  <sheetData>
    <row r="1" spans="1:33" x14ac:dyDescent="0.2">
      <c r="A1" s="409" t="s">
        <v>445</v>
      </c>
      <c r="B1" s="409">
        <v>0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  <c r="AF1" s="409"/>
      <c r="AG1" s="409"/>
    </row>
    <row r="2" spans="1:33" x14ac:dyDescent="0.2">
      <c r="A2" s="409" t="s">
        <v>446</v>
      </c>
      <c r="B2" s="409">
        <v>2500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</row>
    <row r="3" spans="1:33" x14ac:dyDescent="0.2">
      <c r="A3" s="409" t="s">
        <v>447</v>
      </c>
      <c r="B3" s="409">
        <v>0.01</v>
      </c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</row>
    <row r="4" spans="1:33" x14ac:dyDescent="0.2">
      <c r="A4" s="409" t="s">
        <v>186</v>
      </c>
      <c r="B4" s="409" t="s">
        <v>473</v>
      </c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1"/>
      <c r="O4" s="411"/>
      <c r="P4" s="411"/>
      <c r="Q4" s="411"/>
      <c r="R4" s="411"/>
      <c r="S4" s="411"/>
      <c r="T4" s="411"/>
      <c r="U4" s="411"/>
      <c r="V4" s="411"/>
      <c r="W4" s="411"/>
      <c r="X4" s="411"/>
      <c r="Y4" s="411"/>
      <c r="Z4" s="411"/>
      <c r="AA4" s="411"/>
      <c r="AB4" s="411"/>
      <c r="AC4" s="411"/>
      <c r="AD4" s="411"/>
      <c r="AE4" s="411"/>
      <c r="AF4" s="411"/>
      <c r="AG4" s="411"/>
    </row>
    <row r="5" spans="1:33" x14ac:dyDescent="0.2">
      <c r="A5" s="411"/>
      <c r="B5" s="411"/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1"/>
      <c r="AB5" s="411"/>
      <c r="AC5" s="411"/>
      <c r="AD5" s="411"/>
      <c r="AE5" s="411"/>
      <c r="AF5" s="411"/>
      <c r="AG5" s="411"/>
    </row>
    <row r="6" spans="1:33" x14ac:dyDescent="0.2">
      <c r="A6" s="412" t="s">
        <v>449</v>
      </c>
      <c r="B6" s="413"/>
      <c r="C6" s="413"/>
      <c r="D6" s="413"/>
      <c r="E6" s="413"/>
      <c r="F6" s="413"/>
      <c r="G6" s="413"/>
      <c r="H6" s="413"/>
      <c r="I6" s="413"/>
      <c r="J6" s="413"/>
      <c r="K6" s="413"/>
      <c r="L6" s="413"/>
      <c r="M6" s="413"/>
      <c r="N6" s="413"/>
      <c r="O6" s="413"/>
      <c r="P6" s="413"/>
      <c r="Q6" s="413"/>
      <c r="R6" s="413"/>
      <c r="S6" s="411"/>
      <c r="T6" s="411"/>
      <c r="U6" s="411"/>
      <c r="V6" s="411"/>
      <c r="W6" s="411"/>
      <c r="X6" s="411"/>
      <c r="Y6" s="411"/>
      <c r="Z6" s="411"/>
      <c r="AA6" s="411"/>
      <c r="AB6" s="411"/>
      <c r="AC6" s="411"/>
      <c r="AD6" s="411"/>
      <c r="AE6" s="411"/>
      <c r="AF6" s="411"/>
      <c r="AG6" s="411"/>
    </row>
    <row r="7" spans="1:33" x14ac:dyDescent="0.2">
      <c r="A7" s="414"/>
      <c r="B7" s="412" t="s">
        <v>333</v>
      </c>
      <c r="C7" s="412" t="s">
        <v>182</v>
      </c>
      <c r="D7" s="412" t="s">
        <v>335</v>
      </c>
      <c r="E7" s="412" t="s">
        <v>185</v>
      </c>
      <c r="F7" s="412" t="s">
        <v>337</v>
      </c>
      <c r="G7" s="412" t="s">
        <v>338</v>
      </c>
      <c r="H7" s="412" t="s">
        <v>339</v>
      </c>
      <c r="I7" s="412" t="s">
        <v>340</v>
      </c>
      <c r="J7" s="412" t="s">
        <v>341</v>
      </c>
      <c r="K7" s="412" t="s">
        <v>342</v>
      </c>
      <c r="L7" s="412" t="s">
        <v>343</v>
      </c>
      <c r="M7" s="412" t="s">
        <v>344</v>
      </c>
      <c r="N7" s="412" t="s">
        <v>345</v>
      </c>
      <c r="O7" s="412" t="s">
        <v>346</v>
      </c>
      <c r="P7" s="412" t="s">
        <v>450</v>
      </c>
      <c r="Q7" s="412" t="s">
        <v>451</v>
      </c>
      <c r="R7" s="412" t="s">
        <v>452</v>
      </c>
      <c r="S7" s="411"/>
      <c r="T7" s="411"/>
      <c r="U7" s="411"/>
      <c r="V7" s="411"/>
      <c r="W7" s="411"/>
      <c r="X7" s="411"/>
      <c r="Y7" s="411"/>
      <c r="Z7" s="411"/>
      <c r="AA7" s="411"/>
      <c r="AB7" s="411"/>
      <c r="AC7" s="411"/>
      <c r="AD7" s="411"/>
      <c r="AE7" s="411"/>
      <c r="AF7" s="411"/>
      <c r="AG7" s="411"/>
    </row>
    <row r="8" spans="1:33" x14ac:dyDescent="0.2">
      <c r="A8" s="409" t="s">
        <v>237</v>
      </c>
      <c r="B8" s="409">
        <f t="array" ref="B8:B32">TRANSPOSE(TotalCalifornia!$D$202:$AB$202)</f>
        <v>0</v>
      </c>
      <c r="C8" s="409">
        <f t="array" ref="C8:C32">TRANSPOSE(TotalCalifornia!$D$203:$AB$203)</f>
        <v>0</v>
      </c>
      <c r="D8" s="409">
        <f t="array" ref="D8:D32">TRANSPOSE(TotalCalifornia!$D$204:$AB$204)</f>
        <v>0</v>
      </c>
      <c r="E8" s="409">
        <f t="array" ref="E8:E32">TRANSPOSE(TotalCalifornia!$D$205:$AB$205)</f>
        <v>0</v>
      </c>
      <c r="F8" s="409">
        <f t="array" ref="F8:F32">TRANSPOSE(TotalCalifornia!$D$206:$AB$206)</f>
        <v>0</v>
      </c>
      <c r="G8" s="409">
        <f t="array" ref="G8:G32">TRANSPOSE(TotalCalifornia!$D$207:$AB$207)</f>
        <v>0</v>
      </c>
      <c r="H8" s="409">
        <f t="array" ref="H8:H32">TRANSPOSE(TotalCalifornia!$D$208:$AB$208)</f>
        <v>0</v>
      </c>
      <c r="I8" s="409">
        <f t="array" ref="I8:I32">TRANSPOSE(TotalCalifornia!$D$209:$AB$209)</f>
        <v>0</v>
      </c>
      <c r="J8" s="409">
        <f t="array" ref="J8:J32">TRANSPOSE(TotalCalifornia!D210:AB210)</f>
        <v>0</v>
      </c>
      <c r="K8" s="409">
        <f t="array" ref="K8:K32">TRANSPOSE(TotalCalifornia!D211:AB211)</f>
        <v>0</v>
      </c>
      <c r="L8" s="409">
        <f t="array" ref="L8:L32">TRANSPOSE(TotalCalifornia!D212:AB212)</f>
        <v>0</v>
      </c>
      <c r="M8" s="409">
        <f t="array" ref="M8:M32">TRANSPOSE(TotalCalifornia!D213:AB213)</f>
        <v>0</v>
      </c>
      <c r="N8" s="409">
        <f t="array" ref="N8:N32">TRANSPOSE(TotalCalifornia!D214:AB214)</f>
        <v>2500</v>
      </c>
      <c r="O8" s="409">
        <f t="array" ref="O8:O32">TRANSPOSE(TotalCalifornia!D215:AB215)</f>
        <v>464</v>
      </c>
      <c r="P8" s="409">
        <v>0</v>
      </c>
      <c r="Q8" s="409">
        <v>0</v>
      </c>
      <c r="R8" s="409">
        <f t="shared" ref="R8:R32" si="0">SUM(C8,E8,G8,I8,K8)</f>
        <v>0</v>
      </c>
      <c r="S8" s="411"/>
      <c r="T8" s="411"/>
      <c r="U8" s="411"/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/>
      <c r="AG8" s="411"/>
    </row>
    <row r="9" spans="1:33" x14ac:dyDescent="0.2">
      <c r="A9" s="409" t="s">
        <v>238</v>
      </c>
      <c r="B9" s="409">
        <v>0</v>
      </c>
      <c r="C9" s="409">
        <v>0</v>
      </c>
      <c r="D9" s="409">
        <v>0</v>
      </c>
      <c r="E9" s="409">
        <v>0</v>
      </c>
      <c r="F9" s="409">
        <v>0</v>
      </c>
      <c r="G9" s="409">
        <v>0</v>
      </c>
      <c r="H9" s="409">
        <v>0</v>
      </c>
      <c r="I9" s="409">
        <v>0</v>
      </c>
      <c r="J9" s="409">
        <v>0</v>
      </c>
      <c r="K9" s="409">
        <v>0</v>
      </c>
      <c r="L9" s="409">
        <v>0</v>
      </c>
      <c r="M9" s="409">
        <v>0</v>
      </c>
      <c r="N9" s="409">
        <v>2500</v>
      </c>
      <c r="O9" s="409">
        <v>464</v>
      </c>
      <c r="P9" s="409">
        <v>0</v>
      </c>
      <c r="Q9" s="409">
        <v>0</v>
      </c>
      <c r="R9" s="409">
        <f t="shared" si="0"/>
        <v>0</v>
      </c>
      <c r="S9" s="411"/>
      <c r="T9" s="411"/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/>
      <c r="AG9" s="411"/>
    </row>
    <row r="10" spans="1:33" x14ac:dyDescent="0.2">
      <c r="A10" s="409" t="s">
        <v>239</v>
      </c>
      <c r="B10" s="409">
        <v>0</v>
      </c>
      <c r="C10" s="409">
        <v>0</v>
      </c>
      <c r="D10" s="409">
        <v>0</v>
      </c>
      <c r="E10" s="409">
        <v>0</v>
      </c>
      <c r="F10" s="409">
        <v>0</v>
      </c>
      <c r="G10" s="409">
        <v>0</v>
      </c>
      <c r="H10" s="409">
        <v>0</v>
      </c>
      <c r="I10" s="409">
        <v>0</v>
      </c>
      <c r="J10" s="409">
        <v>0</v>
      </c>
      <c r="K10" s="409">
        <v>0</v>
      </c>
      <c r="L10" s="409">
        <v>0</v>
      </c>
      <c r="M10" s="409">
        <v>0</v>
      </c>
      <c r="N10" s="409">
        <v>2500</v>
      </c>
      <c r="O10" s="409">
        <v>464</v>
      </c>
      <c r="P10" s="409">
        <v>0</v>
      </c>
      <c r="Q10" s="409">
        <v>0</v>
      </c>
      <c r="R10" s="409">
        <f t="shared" si="0"/>
        <v>0</v>
      </c>
      <c r="S10" s="411"/>
      <c r="T10" s="411"/>
      <c r="U10" s="411"/>
      <c r="V10" s="411"/>
      <c r="W10" s="411"/>
      <c r="X10" s="411"/>
      <c r="Y10" s="411"/>
      <c r="Z10" s="411"/>
      <c r="AA10" s="411"/>
      <c r="AB10" s="411"/>
      <c r="AC10" s="411"/>
      <c r="AD10" s="411"/>
      <c r="AE10" s="411"/>
      <c r="AF10" s="411"/>
      <c r="AG10" s="411"/>
    </row>
    <row r="11" spans="1:33" x14ac:dyDescent="0.2">
      <c r="A11" s="409" t="s">
        <v>240</v>
      </c>
      <c r="B11" s="409">
        <v>0</v>
      </c>
      <c r="C11" s="409">
        <v>0</v>
      </c>
      <c r="D11" s="409">
        <v>0</v>
      </c>
      <c r="E11" s="409">
        <v>0</v>
      </c>
      <c r="F11" s="409">
        <v>0</v>
      </c>
      <c r="G11" s="409">
        <v>0</v>
      </c>
      <c r="H11" s="409">
        <v>0</v>
      </c>
      <c r="I11" s="409">
        <v>0</v>
      </c>
      <c r="J11" s="409">
        <v>0</v>
      </c>
      <c r="K11" s="409">
        <v>0</v>
      </c>
      <c r="L11" s="409">
        <v>0</v>
      </c>
      <c r="M11" s="409">
        <v>0</v>
      </c>
      <c r="N11" s="409">
        <v>2500</v>
      </c>
      <c r="O11" s="409">
        <v>464</v>
      </c>
      <c r="P11" s="409">
        <v>0</v>
      </c>
      <c r="Q11" s="409">
        <v>0</v>
      </c>
      <c r="R11" s="409">
        <f t="shared" si="0"/>
        <v>0</v>
      </c>
      <c r="S11" s="411"/>
      <c r="T11" s="411"/>
      <c r="U11" s="411"/>
      <c r="V11" s="411"/>
      <c r="W11" s="411"/>
      <c r="X11" s="411"/>
      <c r="Y11" s="411"/>
      <c r="Z11" s="411"/>
      <c r="AA11" s="411"/>
      <c r="AB11" s="411"/>
      <c r="AC11" s="411"/>
      <c r="AD11" s="411"/>
      <c r="AE11" s="411"/>
      <c r="AF11" s="411"/>
      <c r="AG11" s="411"/>
    </row>
    <row r="12" spans="1:33" x14ac:dyDescent="0.2">
      <c r="A12" s="409" t="s">
        <v>241</v>
      </c>
      <c r="B12" s="409">
        <v>0</v>
      </c>
      <c r="C12" s="409">
        <v>0</v>
      </c>
      <c r="D12" s="409">
        <v>0</v>
      </c>
      <c r="E12" s="409">
        <v>0</v>
      </c>
      <c r="F12" s="409">
        <v>0</v>
      </c>
      <c r="G12" s="409">
        <v>0</v>
      </c>
      <c r="H12" s="409">
        <v>0</v>
      </c>
      <c r="I12" s="409">
        <v>0</v>
      </c>
      <c r="J12" s="409">
        <v>0</v>
      </c>
      <c r="K12" s="409">
        <v>0</v>
      </c>
      <c r="L12" s="409">
        <v>0</v>
      </c>
      <c r="M12" s="409">
        <v>0</v>
      </c>
      <c r="N12" s="409">
        <v>2500</v>
      </c>
      <c r="O12" s="409">
        <v>464</v>
      </c>
      <c r="P12" s="409">
        <v>0</v>
      </c>
      <c r="Q12" s="409">
        <v>0</v>
      </c>
      <c r="R12" s="409">
        <f t="shared" si="0"/>
        <v>0</v>
      </c>
      <c r="S12" s="411"/>
      <c r="T12" s="411"/>
      <c r="U12" s="411"/>
      <c r="V12" s="411"/>
      <c r="W12" s="411"/>
      <c r="X12" s="411"/>
      <c r="Y12" s="411"/>
      <c r="Z12" s="411"/>
      <c r="AA12" s="411"/>
      <c r="AB12" s="411"/>
      <c r="AC12" s="411"/>
      <c r="AD12" s="411"/>
      <c r="AE12" s="411"/>
      <c r="AF12" s="411"/>
      <c r="AG12" s="411"/>
    </row>
    <row r="13" spans="1:33" x14ac:dyDescent="0.2">
      <c r="A13" s="409" t="s">
        <v>242</v>
      </c>
      <c r="B13" s="409">
        <v>0</v>
      </c>
      <c r="C13" s="409">
        <v>0</v>
      </c>
      <c r="D13" s="409">
        <v>0</v>
      </c>
      <c r="E13" s="409">
        <v>0</v>
      </c>
      <c r="F13" s="409">
        <v>0</v>
      </c>
      <c r="G13" s="409">
        <v>0</v>
      </c>
      <c r="H13" s="409">
        <v>0</v>
      </c>
      <c r="I13" s="409">
        <v>0</v>
      </c>
      <c r="J13" s="409">
        <v>0</v>
      </c>
      <c r="K13" s="409">
        <v>0</v>
      </c>
      <c r="L13" s="409">
        <v>0</v>
      </c>
      <c r="M13" s="409">
        <v>0</v>
      </c>
      <c r="N13" s="409">
        <v>2500</v>
      </c>
      <c r="O13" s="409">
        <v>464</v>
      </c>
      <c r="P13" s="409">
        <v>0</v>
      </c>
      <c r="Q13" s="409">
        <v>0</v>
      </c>
      <c r="R13" s="409">
        <f t="shared" si="0"/>
        <v>0</v>
      </c>
      <c r="S13" s="411"/>
      <c r="T13" s="411"/>
      <c r="U13" s="411"/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/>
      <c r="AG13" s="411"/>
    </row>
    <row r="14" spans="1:33" x14ac:dyDescent="0.2">
      <c r="A14" s="409" t="s">
        <v>243</v>
      </c>
      <c r="B14" s="409">
        <v>0</v>
      </c>
      <c r="C14" s="409">
        <v>0</v>
      </c>
      <c r="D14" s="409">
        <v>0</v>
      </c>
      <c r="E14" s="409">
        <v>0</v>
      </c>
      <c r="F14" s="409">
        <v>0</v>
      </c>
      <c r="G14" s="409">
        <v>0</v>
      </c>
      <c r="H14" s="409">
        <v>0</v>
      </c>
      <c r="I14" s="409">
        <v>0</v>
      </c>
      <c r="J14" s="409">
        <v>0</v>
      </c>
      <c r="K14" s="409">
        <v>0</v>
      </c>
      <c r="L14" s="409">
        <v>0</v>
      </c>
      <c r="M14" s="409">
        <v>0</v>
      </c>
      <c r="N14" s="409">
        <v>2500</v>
      </c>
      <c r="O14" s="409">
        <v>220</v>
      </c>
      <c r="P14" s="409">
        <v>0</v>
      </c>
      <c r="Q14" s="409">
        <v>0</v>
      </c>
      <c r="R14" s="409">
        <f t="shared" si="0"/>
        <v>0</v>
      </c>
      <c r="S14" s="411"/>
      <c r="T14" s="411"/>
      <c r="U14" s="411"/>
      <c r="V14" s="411"/>
      <c r="W14" s="411"/>
      <c r="X14" s="411"/>
      <c r="Y14" s="411"/>
      <c r="Z14" s="411"/>
      <c r="AA14" s="411"/>
      <c r="AB14" s="411"/>
      <c r="AC14" s="411"/>
      <c r="AD14" s="411"/>
      <c r="AE14" s="411"/>
      <c r="AF14" s="411"/>
      <c r="AG14" s="411"/>
    </row>
    <row r="15" spans="1:33" x14ac:dyDescent="0.2">
      <c r="A15" s="409" t="s">
        <v>244</v>
      </c>
      <c r="B15" s="409">
        <v>0</v>
      </c>
      <c r="C15" s="409">
        <v>0</v>
      </c>
      <c r="D15" s="409">
        <v>0</v>
      </c>
      <c r="E15" s="409">
        <v>0</v>
      </c>
      <c r="F15" s="409">
        <v>0</v>
      </c>
      <c r="G15" s="409">
        <v>0</v>
      </c>
      <c r="H15" s="409">
        <v>0</v>
      </c>
      <c r="I15" s="409">
        <v>0</v>
      </c>
      <c r="J15" s="409">
        <v>0</v>
      </c>
      <c r="K15" s="409">
        <v>0</v>
      </c>
      <c r="L15" s="409">
        <v>0</v>
      </c>
      <c r="M15" s="409">
        <v>0</v>
      </c>
      <c r="N15" s="409">
        <v>2500</v>
      </c>
      <c r="O15" s="409">
        <v>220</v>
      </c>
      <c r="P15" s="409">
        <v>0</v>
      </c>
      <c r="Q15" s="409">
        <v>0</v>
      </c>
      <c r="R15" s="409">
        <f t="shared" si="0"/>
        <v>0</v>
      </c>
      <c r="S15" s="411"/>
      <c r="T15" s="411"/>
      <c r="U15" s="411"/>
      <c r="V15" s="411"/>
      <c r="W15" s="411"/>
      <c r="X15" s="411"/>
      <c r="Y15" s="411"/>
      <c r="Z15" s="411"/>
      <c r="AA15" s="411"/>
      <c r="AB15" s="411"/>
      <c r="AC15" s="411"/>
      <c r="AD15" s="411"/>
      <c r="AE15" s="411"/>
      <c r="AF15" s="411"/>
      <c r="AG15" s="411"/>
    </row>
    <row r="16" spans="1:33" x14ac:dyDescent="0.2">
      <c r="A16" s="409" t="s">
        <v>245</v>
      </c>
      <c r="B16" s="409">
        <v>0</v>
      </c>
      <c r="C16" s="409">
        <v>0</v>
      </c>
      <c r="D16" s="409">
        <v>0</v>
      </c>
      <c r="E16" s="409">
        <v>0</v>
      </c>
      <c r="F16" s="409">
        <v>0</v>
      </c>
      <c r="G16" s="409">
        <v>0</v>
      </c>
      <c r="H16" s="409">
        <v>0</v>
      </c>
      <c r="I16" s="409">
        <v>0</v>
      </c>
      <c r="J16" s="409">
        <v>0</v>
      </c>
      <c r="K16" s="409">
        <v>0</v>
      </c>
      <c r="L16" s="409">
        <v>0</v>
      </c>
      <c r="M16" s="409">
        <v>0</v>
      </c>
      <c r="N16" s="409">
        <v>2500</v>
      </c>
      <c r="O16" s="409">
        <v>220</v>
      </c>
      <c r="P16" s="409">
        <v>0</v>
      </c>
      <c r="Q16" s="409">
        <v>0</v>
      </c>
      <c r="R16" s="409">
        <f t="shared" si="0"/>
        <v>0</v>
      </c>
      <c r="S16" s="411"/>
      <c r="T16" s="411"/>
      <c r="U16" s="411"/>
      <c r="V16" s="411"/>
      <c r="W16" s="411"/>
      <c r="X16" s="411"/>
      <c r="Y16" s="411"/>
      <c r="Z16" s="411"/>
      <c r="AA16" s="411"/>
      <c r="AB16" s="411"/>
      <c r="AC16" s="411"/>
      <c r="AD16" s="411"/>
      <c r="AE16" s="411"/>
      <c r="AF16" s="411"/>
      <c r="AG16" s="411"/>
    </row>
    <row r="17" spans="1:33" x14ac:dyDescent="0.2">
      <c r="A17" s="409" t="s">
        <v>246</v>
      </c>
      <c r="B17" s="409">
        <v>0</v>
      </c>
      <c r="C17" s="409">
        <v>0</v>
      </c>
      <c r="D17" s="409">
        <v>0</v>
      </c>
      <c r="E17" s="409">
        <v>0</v>
      </c>
      <c r="F17" s="409">
        <v>0</v>
      </c>
      <c r="G17" s="409">
        <v>0</v>
      </c>
      <c r="H17" s="409">
        <v>0</v>
      </c>
      <c r="I17" s="409">
        <v>0</v>
      </c>
      <c r="J17" s="409">
        <v>0</v>
      </c>
      <c r="K17" s="409">
        <v>0</v>
      </c>
      <c r="L17" s="409">
        <v>0</v>
      </c>
      <c r="M17" s="409">
        <v>0</v>
      </c>
      <c r="N17" s="409">
        <v>2500</v>
      </c>
      <c r="O17" s="409">
        <v>220</v>
      </c>
      <c r="P17" s="409">
        <v>0</v>
      </c>
      <c r="Q17" s="409">
        <v>0</v>
      </c>
      <c r="R17" s="409">
        <f t="shared" si="0"/>
        <v>0</v>
      </c>
      <c r="S17" s="411"/>
      <c r="T17" s="411"/>
      <c r="U17" s="411"/>
      <c r="V17" s="411"/>
      <c r="W17" s="411"/>
      <c r="X17" s="411"/>
      <c r="Y17" s="411"/>
      <c r="Z17" s="411"/>
      <c r="AA17" s="411"/>
      <c r="AB17" s="411"/>
      <c r="AC17" s="411"/>
      <c r="AD17" s="411"/>
      <c r="AE17" s="411"/>
      <c r="AF17" s="411"/>
      <c r="AG17" s="411"/>
    </row>
    <row r="18" spans="1:33" x14ac:dyDescent="0.2">
      <c r="A18" s="409" t="s">
        <v>247</v>
      </c>
      <c r="B18" s="409">
        <v>0</v>
      </c>
      <c r="C18" s="409">
        <v>0</v>
      </c>
      <c r="D18" s="409">
        <v>0</v>
      </c>
      <c r="E18" s="409">
        <v>0</v>
      </c>
      <c r="F18" s="409">
        <v>0</v>
      </c>
      <c r="G18" s="409">
        <v>0</v>
      </c>
      <c r="H18" s="409">
        <v>0</v>
      </c>
      <c r="I18" s="409">
        <v>0</v>
      </c>
      <c r="J18" s="409">
        <v>0</v>
      </c>
      <c r="K18" s="409">
        <v>0</v>
      </c>
      <c r="L18" s="409">
        <v>0</v>
      </c>
      <c r="M18" s="409">
        <v>0</v>
      </c>
      <c r="N18" s="409">
        <v>2500</v>
      </c>
      <c r="O18" s="409">
        <v>220</v>
      </c>
      <c r="P18" s="409">
        <v>0</v>
      </c>
      <c r="Q18" s="409">
        <v>0</v>
      </c>
      <c r="R18" s="409">
        <f t="shared" si="0"/>
        <v>0</v>
      </c>
      <c r="S18" s="411"/>
      <c r="T18" s="411"/>
      <c r="U18" s="411"/>
      <c r="V18" s="411"/>
      <c r="W18" s="411"/>
      <c r="X18" s="411"/>
      <c r="Y18" s="411"/>
      <c r="Z18" s="411"/>
      <c r="AA18" s="411"/>
      <c r="AB18" s="411"/>
      <c r="AC18" s="411"/>
      <c r="AD18" s="411"/>
      <c r="AE18" s="411"/>
      <c r="AF18" s="411"/>
      <c r="AG18" s="411"/>
    </row>
    <row r="19" spans="1:33" x14ac:dyDescent="0.2">
      <c r="A19" s="409" t="s">
        <v>248</v>
      </c>
      <c r="B19" s="409">
        <v>0</v>
      </c>
      <c r="C19" s="409">
        <v>0</v>
      </c>
      <c r="D19" s="409">
        <v>0</v>
      </c>
      <c r="E19" s="409">
        <v>0</v>
      </c>
      <c r="F19" s="409">
        <v>0</v>
      </c>
      <c r="G19" s="409">
        <v>0</v>
      </c>
      <c r="H19" s="409">
        <v>0</v>
      </c>
      <c r="I19" s="409">
        <v>0</v>
      </c>
      <c r="J19" s="409">
        <v>0</v>
      </c>
      <c r="K19" s="409">
        <v>0</v>
      </c>
      <c r="L19" s="409">
        <v>0</v>
      </c>
      <c r="M19" s="409">
        <v>0</v>
      </c>
      <c r="N19" s="409">
        <v>2500</v>
      </c>
      <c r="O19" s="409">
        <v>220</v>
      </c>
      <c r="P19" s="409">
        <v>0</v>
      </c>
      <c r="Q19" s="409">
        <v>0</v>
      </c>
      <c r="R19" s="409">
        <f t="shared" si="0"/>
        <v>0</v>
      </c>
      <c r="S19" s="411"/>
      <c r="T19" s="411"/>
      <c r="U19" s="411"/>
      <c r="V19" s="411"/>
      <c r="W19" s="411"/>
      <c r="X19" s="411"/>
      <c r="Y19" s="411"/>
      <c r="Z19" s="411"/>
      <c r="AA19" s="411"/>
      <c r="AB19" s="411"/>
      <c r="AC19" s="411"/>
      <c r="AD19" s="411"/>
      <c r="AE19" s="411"/>
      <c r="AF19" s="411"/>
      <c r="AG19" s="411"/>
    </row>
    <row r="20" spans="1:33" x14ac:dyDescent="0.2">
      <c r="A20" s="409" t="s">
        <v>249</v>
      </c>
      <c r="B20" s="409">
        <v>0</v>
      </c>
      <c r="C20" s="409">
        <v>0</v>
      </c>
      <c r="D20" s="409">
        <v>0</v>
      </c>
      <c r="E20" s="409">
        <v>0</v>
      </c>
      <c r="F20" s="409">
        <v>0</v>
      </c>
      <c r="G20" s="409">
        <v>0</v>
      </c>
      <c r="H20" s="409">
        <v>0</v>
      </c>
      <c r="I20" s="409">
        <v>0</v>
      </c>
      <c r="J20" s="409">
        <v>0</v>
      </c>
      <c r="K20" s="409">
        <v>0</v>
      </c>
      <c r="L20" s="409">
        <v>0</v>
      </c>
      <c r="M20" s="409">
        <v>0</v>
      </c>
      <c r="N20" s="409">
        <v>2500</v>
      </c>
      <c r="O20" s="409">
        <v>220</v>
      </c>
      <c r="P20" s="409">
        <v>0</v>
      </c>
      <c r="Q20" s="409">
        <v>0</v>
      </c>
      <c r="R20" s="409">
        <f t="shared" si="0"/>
        <v>0</v>
      </c>
      <c r="S20" s="411"/>
      <c r="T20" s="411"/>
      <c r="U20" s="411"/>
      <c r="V20" s="411"/>
      <c r="W20" s="411"/>
      <c r="X20" s="411"/>
      <c r="Y20" s="411"/>
      <c r="Z20" s="411"/>
      <c r="AA20" s="411"/>
      <c r="AB20" s="411"/>
      <c r="AC20" s="411"/>
      <c r="AD20" s="411"/>
      <c r="AE20" s="411"/>
      <c r="AF20" s="411"/>
      <c r="AG20" s="411"/>
    </row>
    <row r="21" spans="1:33" x14ac:dyDescent="0.2">
      <c r="A21" s="409" t="s">
        <v>250</v>
      </c>
      <c r="B21" s="409">
        <v>0</v>
      </c>
      <c r="C21" s="409">
        <v>0</v>
      </c>
      <c r="D21" s="409">
        <v>0</v>
      </c>
      <c r="E21" s="409">
        <v>0</v>
      </c>
      <c r="F21" s="409">
        <v>0</v>
      </c>
      <c r="G21" s="409">
        <v>0</v>
      </c>
      <c r="H21" s="409">
        <v>0</v>
      </c>
      <c r="I21" s="409">
        <v>0</v>
      </c>
      <c r="J21" s="409">
        <v>0</v>
      </c>
      <c r="K21" s="409">
        <v>0</v>
      </c>
      <c r="L21" s="409">
        <v>0</v>
      </c>
      <c r="M21" s="409">
        <v>0</v>
      </c>
      <c r="N21" s="409">
        <v>2500</v>
      </c>
      <c r="O21" s="409">
        <v>220</v>
      </c>
      <c r="P21" s="409">
        <v>0</v>
      </c>
      <c r="Q21" s="409">
        <v>0</v>
      </c>
      <c r="R21" s="409">
        <f t="shared" si="0"/>
        <v>0</v>
      </c>
      <c r="S21" s="411"/>
      <c r="T21" s="411"/>
      <c r="U21" s="411"/>
      <c r="V21" s="411"/>
      <c r="W21" s="411"/>
      <c r="X21" s="411"/>
      <c r="Y21" s="411"/>
      <c r="Z21" s="411"/>
      <c r="AA21" s="411"/>
      <c r="AB21" s="411"/>
      <c r="AC21" s="411"/>
      <c r="AD21" s="411"/>
      <c r="AE21" s="411"/>
      <c r="AF21" s="411"/>
      <c r="AG21" s="411"/>
    </row>
    <row r="22" spans="1:33" x14ac:dyDescent="0.2">
      <c r="A22" s="409" t="s">
        <v>251</v>
      </c>
      <c r="B22" s="409">
        <v>0</v>
      </c>
      <c r="C22" s="409">
        <v>0</v>
      </c>
      <c r="D22" s="409">
        <v>0</v>
      </c>
      <c r="E22" s="409">
        <v>0</v>
      </c>
      <c r="F22" s="409">
        <v>0</v>
      </c>
      <c r="G22" s="409">
        <v>0</v>
      </c>
      <c r="H22" s="409">
        <v>0</v>
      </c>
      <c r="I22" s="409">
        <v>0</v>
      </c>
      <c r="J22" s="409">
        <v>0</v>
      </c>
      <c r="K22" s="409">
        <v>0</v>
      </c>
      <c r="L22" s="409">
        <v>0</v>
      </c>
      <c r="M22" s="409">
        <v>0</v>
      </c>
      <c r="N22" s="409">
        <v>2500</v>
      </c>
      <c r="O22" s="409">
        <v>220</v>
      </c>
      <c r="P22" s="409">
        <v>0</v>
      </c>
      <c r="Q22" s="409">
        <v>0</v>
      </c>
      <c r="R22" s="409">
        <f t="shared" si="0"/>
        <v>0</v>
      </c>
      <c r="S22" s="411"/>
      <c r="T22" s="411"/>
      <c r="U22" s="411"/>
      <c r="V22" s="411"/>
      <c r="W22" s="411"/>
      <c r="X22" s="411"/>
      <c r="Y22" s="411"/>
      <c r="Z22" s="411"/>
      <c r="AA22" s="411"/>
      <c r="AB22" s="411"/>
      <c r="AC22" s="411"/>
      <c r="AD22" s="411"/>
      <c r="AE22" s="411"/>
      <c r="AF22" s="411"/>
      <c r="AG22" s="411"/>
    </row>
    <row r="23" spans="1:33" x14ac:dyDescent="0.2">
      <c r="A23" s="409" t="s">
        <v>252</v>
      </c>
      <c r="B23" s="409">
        <v>0</v>
      </c>
      <c r="C23" s="409">
        <v>0</v>
      </c>
      <c r="D23" s="409">
        <v>0</v>
      </c>
      <c r="E23" s="409">
        <v>0</v>
      </c>
      <c r="F23" s="409">
        <v>0</v>
      </c>
      <c r="G23" s="409">
        <v>0</v>
      </c>
      <c r="H23" s="409">
        <v>0</v>
      </c>
      <c r="I23" s="409">
        <v>0</v>
      </c>
      <c r="J23" s="409">
        <v>0</v>
      </c>
      <c r="K23" s="409">
        <v>0</v>
      </c>
      <c r="L23" s="409">
        <v>0</v>
      </c>
      <c r="M23" s="409">
        <v>0</v>
      </c>
      <c r="N23" s="409">
        <v>2500</v>
      </c>
      <c r="O23" s="409">
        <v>220</v>
      </c>
      <c r="P23" s="409">
        <v>0</v>
      </c>
      <c r="Q23" s="409">
        <v>0</v>
      </c>
      <c r="R23" s="409">
        <f t="shared" si="0"/>
        <v>0</v>
      </c>
      <c r="S23" s="411"/>
      <c r="T23" s="411"/>
      <c r="U23" s="411"/>
      <c r="V23" s="411"/>
      <c r="W23" s="411"/>
      <c r="X23" s="411"/>
      <c r="Y23" s="411"/>
      <c r="Z23" s="411"/>
      <c r="AA23" s="411"/>
      <c r="AB23" s="411"/>
      <c r="AC23" s="411"/>
      <c r="AD23" s="411"/>
      <c r="AE23" s="411"/>
      <c r="AF23" s="411"/>
      <c r="AG23" s="411"/>
    </row>
    <row r="24" spans="1:33" x14ac:dyDescent="0.2">
      <c r="A24" s="409" t="s">
        <v>253</v>
      </c>
      <c r="B24" s="409">
        <v>0</v>
      </c>
      <c r="C24" s="409">
        <v>0</v>
      </c>
      <c r="D24" s="409">
        <v>0</v>
      </c>
      <c r="E24" s="409">
        <v>0</v>
      </c>
      <c r="F24" s="409">
        <v>0</v>
      </c>
      <c r="G24" s="409">
        <v>0</v>
      </c>
      <c r="H24" s="409">
        <v>0</v>
      </c>
      <c r="I24" s="409">
        <v>0</v>
      </c>
      <c r="J24" s="409">
        <v>0</v>
      </c>
      <c r="K24" s="409">
        <v>0</v>
      </c>
      <c r="L24" s="409">
        <v>0</v>
      </c>
      <c r="M24" s="409">
        <v>0</v>
      </c>
      <c r="N24" s="409">
        <v>2500</v>
      </c>
      <c r="O24" s="409">
        <v>220</v>
      </c>
      <c r="P24" s="409">
        <v>0</v>
      </c>
      <c r="Q24" s="409">
        <v>0</v>
      </c>
      <c r="R24" s="409">
        <f t="shared" si="0"/>
        <v>0</v>
      </c>
      <c r="S24" s="411"/>
      <c r="T24" s="411"/>
      <c r="U24" s="411"/>
      <c r="V24" s="411"/>
      <c r="W24" s="411"/>
      <c r="X24" s="411"/>
      <c r="Y24" s="411"/>
      <c r="Z24" s="411"/>
      <c r="AA24" s="411"/>
      <c r="AB24" s="411"/>
      <c r="AC24" s="411"/>
      <c r="AD24" s="411"/>
      <c r="AE24" s="411"/>
      <c r="AF24" s="411"/>
      <c r="AG24" s="411"/>
    </row>
    <row r="25" spans="1:33" x14ac:dyDescent="0.2">
      <c r="A25" s="409" t="s">
        <v>254</v>
      </c>
      <c r="B25" s="409">
        <v>0</v>
      </c>
      <c r="C25" s="409">
        <v>0</v>
      </c>
      <c r="D25" s="409">
        <v>0</v>
      </c>
      <c r="E25" s="409">
        <v>0</v>
      </c>
      <c r="F25" s="409">
        <v>0</v>
      </c>
      <c r="G25" s="409">
        <v>0</v>
      </c>
      <c r="H25" s="409">
        <v>0</v>
      </c>
      <c r="I25" s="409">
        <v>0</v>
      </c>
      <c r="J25" s="409">
        <v>0</v>
      </c>
      <c r="K25" s="409">
        <v>0</v>
      </c>
      <c r="L25" s="409">
        <v>0</v>
      </c>
      <c r="M25" s="409">
        <v>0</v>
      </c>
      <c r="N25" s="409">
        <v>2500</v>
      </c>
      <c r="O25" s="409">
        <v>220</v>
      </c>
      <c r="P25" s="409">
        <v>0</v>
      </c>
      <c r="Q25" s="409">
        <v>0</v>
      </c>
      <c r="R25" s="409">
        <f t="shared" si="0"/>
        <v>0</v>
      </c>
      <c r="S25" s="411"/>
      <c r="T25" s="411"/>
      <c r="U25" s="411"/>
      <c r="V25" s="411"/>
      <c r="W25" s="411"/>
      <c r="X25" s="411"/>
      <c r="Y25" s="411"/>
      <c r="Z25" s="411"/>
      <c r="AA25" s="411"/>
      <c r="AB25" s="411"/>
      <c r="AC25" s="411"/>
      <c r="AD25" s="411"/>
      <c r="AE25" s="411"/>
      <c r="AF25" s="411"/>
      <c r="AG25" s="411"/>
    </row>
    <row r="26" spans="1:33" x14ac:dyDescent="0.2">
      <c r="A26" s="409" t="s">
        <v>255</v>
      </c>
      <c r="B26" s="409">
        <v>0</v>
      </c>
      <c r="C26" s="409">
        <v>0</v>
      </c>
      <c r="D26" s="409">
        <v>0</v>
      </c>
      <c r="E26" s="409">
        <v>0</v>
      </c>
      <c r="F26" s="409">
        <v>0</v>
      </c>
      <c r="G26" s="409">
        <v>0</v>
      </c>
      <c r="H26" s="409">
        <v>0</v>
      </c>
      <c r="I26" s="409">
        <v>0</v>
      </c>
      <c r="J26" s="409">
        <v>0</v>
      </c>
      <c r="K26" s="409">
        <v>0</v>
      </c>
      <c r="L26" s="409">
        <v>0</v>
      </c>
      <c r="M26" s="409">
        <v>0</v>
      </c>
      <c r="N26" s="409">
        <v>2500</v>
      </c>
      <c r="O26" s="409">
        <v>220</v>
      </c>
      <c r="P26" s="409">
        <v>0</v>
      </c>
      <c r="Q26" s="409">
        <v>0</v>
      </c>
      <c r="R26" s="409">
        <f t="shared" si="0"/>
        <v>0</v>
      </c>
      <c r="S26" s="411"/>
      <c r="T26" s="411"/>
      <c r="U26" s="411"/>
      <c r="V26" s="411"/>
      <c r="W26" s="411"/>
      <c r="X26" s="411"/>
      <c r="Y26" s="411"/>
      <c r="Z26" s="411"/>
      <c r="AA26" s="411"/>
      <c r="AB26" s="411"/>
      <c r="AC26" s="411"/>
      <c r="AD26" s="411"/>
      <c r="AE26" s="411"/>
      <c r="AF26" s="411"/>
      <c r="AG26" s="411"/>
    </row>
    <row r="27" spans="1:33" x14ac:dyDescent="0.2">
      <c r="A27" s="409" t="s">
        <v>256</v>
      </c>
      <c r="B27" s="409">
        <v>0</v>
      </c>
      <c r="C27" s="409">
        <v>0</v>
      </c>
      <c r="D27" s="409">
        <v>0</v>
      </c>
      <c r="E27" s="409">
        <v>0</v>
      </c>
      <c r="F27" s="409">
        <v>0</v>
      </c>
      <c r="G27" s="409">
        <v>0</v>
      </c>
      <c r="H27" s="409">
        <v>0</v>
      </c>
      <c r="I27" s="409">
        <v>0</v>
      </c>
      <c r="J27" s="409">
        <v>0</v>
      </c>
      <c r="K27" s="409">
        <v>0</v>
      </c>
      <c r="L27" s="409">
        <v>0</v>
      </c>
      <c r="M27" s="409">
        <v>0</v>
      </c>
      <c r="N27" s="409">
        <v>2500</v>
      </c>
      <c r="O27" s="409">
        <v>220</v>
      </c>
      <c r="P27" s="409">
        <v>0</v>
      </c>
      <c r="Q27" s="409">
        <v>0</v>
      </c>
      <c r="R27" s="409">
        <f t="shared" si="0"/>
        <v>0</v>
      </c>
      <c r="S27" s="411"/>
      <c r="T27" s="411"/>
      <c r="U27" s="411"/>
      <c r="V27" s="411"/>
      <c r="W27" s="411"/>
      <c r="X27" s="411"/>
      <c r="Y27" s="411"/>
      <c r="Z27" s="411"/>
      <c r="AA27" s="411"/>
      <c r="AB27" s="411"/>
      <c r="AC27" s="411"/>
      <c r="AD27" s="411"/>
      <c r="AE27" s="411"/>
      <c r="AF27" s="411"/>
      <c r="AG27" s="411"/>
    </row>
    <row r="28" spans="1:33" x14ac:dyDescent="0.2">
      <c r="A28" s="409" t="s">
        <v>257</v>
      </c>
      <c r="B28" s="409">
        <v>0</v>
      </c>
      <c r="C28" s="409">
        <v>0</v>
      </c>
      <c r="D28" s="409">
        <v>0</v>
      </c>
      <c r="E28" s="409">
        <v>0</v>
      </c>
      <c r="F28" s="409">
        <v>0</v>
      </c>
      <c r="G28" s="409">
        <v>0</v>
      </c>
      <c r="H28" s="409">
        <v>0</v>
      </c>
      <c r="I28" s="409">
        <v>0</v>
      </c>
      <c r="J28" s="409">
        <v>0</v>
      </c>
      <c r="K28" s="409">
        <v>0</v>
      </c>
      <c r="L28" s="409">
        <v>0</v>
      </c>
      <c r="M28" s="409">
        <v>0</v>
      </c>
      <c r="N28" s="409">
        <v>2500</v>
      </c>
      <c r="O28" s="409">
        <v>220</v>
      </c>
      <c r="P28" s="409">
        <v>0</v>
      </c>
      <c r="Q28" s="409">
        <v>0</v>
      </c>
      <c r="R28" s="409">
        <f t="shared" si="0"/>
        <v>0</v>
      </c>
      <c r="S28" s="411"/>
      <c r="T28" s="411"/>
      <c r="U28" s="411"/>
      <c r="V28" s="411"/>
      <c r="W28" s="411"/>
      <c r="X28" s="411"/>
      <c r="Y28" s="411"/>
      <c r="Z28" s="411"/>
      <c r="AA28" s="411"/>
      <c r="AB28" s="411"/>
      <c r="AC28" s="411"/>
      <c r="AD28" s="411"/>
      <c r="AE28" s="411"/>
      <c r="AF28" s="411"/>
      <c r="AG28" s="411"/>
    </row>
    <row r="29" spans="1:33" x14ac:dyDescent="0.2">
      <c r="A29" s="409" t="s">
        <v>258</v>
      </c>
      <c r="B29" s="409">
        <v>0</v>
      </c>
      <c r="C29" s="409">
        <v>0</v>
      </c>
      <c r="D29" s="409">
        <v>0</v>
      </c>
      <c r="E29" s="409">
        <v>0</v>
      </c>
      <c r="F29" s="409">
        <v>0</v>
      </c>
      <c r="G29" s="409">
        <v>0</v>
      </c>
      <c r="H29" s="409">
        <v>0</v>
      </c>
      <c r="I29" s="409">
        <v>0</v>
      </c>
      <c r="J29" s="409">
        <v>0</v>
      </c>
      <c r="K29" s="409">
        <v>0</v>
      </c>
      <c r="L29" s="409">
        <v>0</v>
      </c>
      <c r="M29" s="409">
        <v>0</v>
      </c>
      <c r="N29" s="409">
        <v>2500</v>
      </c>
      <c r="O29" s="409">
        <v>220</v>
      </c>
      <c r="P29" s="409">
        <v>0</v>
      </c>
      <c r="Q29" s="409">
        <v>0</v>
      </c>
      <c r="R29" s="409">
        <f t="shared" si="0"/>
        <v>0</v>
      </c>
      <c r="S29" s="411"/>
      <c r="T29" s="411"/>
      <c r="U29" s="411"/>
      <c r="V29" s="411"/>
      <c r="W29" s="411"/>
      <c r="X29" s="411"/>
      <c r="Y29" s="411"/>
      <c r="Z29" s="411"/>
      <c r="AA29" s="411"/>
      <c r="AB29" s="411"/>
      <c r="AC29" s="411"/>
      <c r="AD29" s="411"/>
      <c r="AE29" s="411"/>
      <c r="AF29" s="411"/>
      <c r="AG29" s="411"/>
    </row>
    <row r="30" spans="1:33" x14ac:dyDescent="0.2">
      <c r="A30" s="409" t="s">
        <v>259</v>
      </c>
      <c r="B30" s="409">
        <v>0</v>
      </c>
      <c r="C30" s="409">
        <v>0</v>
      </c>
      <c r="D30" s="409">
        <v>0</v>
      </c>
      <c r="E30" s="409">
        <v>0</v>
      </c>
      <c r="F30" s="409">
        <v>0</v>
      </c>
      <c r="G30" s="409">
        <v>0</v>
      </c>
      <c r="H30" s="409">
        <v>0</v>
      </c>
      <c r="I30" s="409">
        <v>0</v>
      </c>
      <c r="J30" s="409">
        <v>0</v>
      </c>
      <c r="K30" s="409">
        <v>0</v>
      </c>
      <c r="L30" s="409">
        <v>0</v>
      </c>
      <c r="M30" s="409">
        <v>0</v>
      </c>
      <c r="N30" s="409">
        <v>2500</v>
      </c>
      <c r="O30" s="409">
        <v>464</v>
      </c>
      <c r="P30" s="409">
        <v>0</v>
      </c>
      <c r="Q30" s="409">
        <v>0</v>
      </c>
      <c r="R30" s="409">
        <f t="shared" si="0"/>
        <v>0</v>
      </c>
      <c r="S30" s="411"/>
      <c r="T30" s="411"/>
      <c r="U30" s="411"/>
      <c r="V30" s="411"/>
      <c r="W30" s="411"/>
      <c r="X30" s="411"/>
      <c r="Y30" s="411"/>
      <c r="Z30" s="411"/>
      <c r="AA30" s="411"/>
      <c r="AB30" s="411"/>
      <c r="AC30" s="411"/>
      <c r="AD30" s="411"/>
      <c r="AE30" s="411"/>
      <c r="AF30" s="411"/>
      <c r="AG30" s="411"/>
    </row>
    <row r="31" spans="1:33" x14ac:dyDescent="0.2">
      <c r="A31" s="409" t="s">
        <v>260</v>
      </c>
      <c r="B31" s="409">
        <v>0</v>
      </c>
      <c r="C31" s="409">
        <v>0</v>
      </c>
      <c r="D31" s="409">
        <v>0</v>
      </c>
      <c r="E31" s="409">
        <v>0</v>
      </c>
      <c r="F31" s="409">
        <v>0</v>
      </c>
      <c r="G31" s="409">
        <v>0</v>
      </c>
      <c r="H31" s="409">
        <v>0</v>
      </c>
      <c r="I31" s="409">
        <v>0</v>
      </c>
      <c r="J31" s="409">
        <v>0</v>
      </c>
      <c r="K31" s="409">
        <v>0</v>
      </c>
      <c r="L31" s="409">
        <v>0</v>
      </c>
      <c r="M31" s="409">
        <v>0</v>
      </c>
      <c r="N31" s="409">
        <v>2500</v>
      </c>
      <c r="O31" s="409">
        <v>464</v>
      </c>
      <c r="P31" s="409">
        <v>0</v>
      </c>
      <c r="Q31" s="409">
        <v>0</v>
      </c>
      <c r="R31" s="409">
        <f t="shared" si="0"/>
        <v>0</v>
      </c>
      <c r="S31" s="411"/>
      <c r="T31" s="411"/>
      <c r="U31" s="411"/>
      <c r="V31" s="411"/>
      <c r="W31" s="411"/>
      <c r="X31" s="411"/>
      <c r="Y31" s="411"/>
      <c r="Z31" s="411"/>
      <c r="AA31" s="411"/>
      <c r="AB31" s="411"/>
      <c r="AC31" s="411"/>
      <c r="AD31" s="411"/>
      <c r="AE31" s="411"/>
      <c r="AF31" s="411"/>
      <c r="AG31" s="411"/>
    </row>
    <row r="32" spans="1:33" x14ac:dyDescent="0.2">
      <c r="A32" s="409" t="s">
        <v>453</v>
      </c>
      <c r="B32" s="409">
        <v>0</v>
      </c>
      <c r="C32" s="409">
        <v>0</v>
      </c>
      <c r="D32" s="409">
        <v>0</v>
      </c>
      <c r="E32" s="409">
        <v>0</v>
      </c>
      <c r="F32" s="409">
        <v>0</v>
      </c>
      <c r="G32" s="409">
        <v>0</v>
      </c>
      <c r="H32" s="409">
        <v>0</v>
      </c>
      <c r="I32" s="409">
        <v>0</v>
      </c>
      <c r="J32" s="409">
        <v>0</v>
      </c>
      <c r="K32" s="409">
        <v>0</v>
      </c>
      <c r="L32" s="409">
        <v>0</v>
      </c>
      <c r="M32" s="409">
        <v>0</v>
      </c>
      <c r="N32" s="409">
        <v>0</v>
      </c>
      <c r="O32" s="409">
        <v>0</v>
      </c>
      <c r="P32" s="409">
        <v>0</v>
      </c>
      <c r="Q32" s="409">
        <v>0</v>
      </c>
      <c r="R32" s="409">
        <f t="shared" si="0"/>
        <v>0</v>
      </c>
      <c r="S32" s="411"/>
      <c r="T32" s="411"/>
      <c r="U32" s="411"/>
      <c r="V32" s="411"/>
      <c r="W32" s="411"/>
      <c r="X32" s="411"/>
      <c r="Y32" s="411"/>
      <c r="Z32" s="411"/>
      <c r="AA32" s="411"/>
      <c r="AB32" s="411"/>
      <c r="AC32" s="411"/>
      <c r="AD32" s="411"/>
      <c r="AE32" s="411"/>
      <c r="AF32" s="411"/>
      <c r="AG32" s="411"/>
    </row>
    <row r="33" spans="1:33" x14ac:dyDescent="0.2">
      <c r="A33" s="411"/>
      <c r="B33" s="411"/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411"/>
      <c r="N33" s="411"/>
      <c r="O33" s="411"/>
      <c r="P33" s="411"/>
      <c r="Q33" s="411"/>
      <c r="R33" s="411"/>
      <c r="S33" s="411"/>
      <c r="T33" s="411"/>
      <c r="U33" s="411"/>
      <c r="V33" s="411"/>
      <c r="W33" s="411"/>
      <c r="X33" s="411"/>
      <c r="Y33" s="411"/>
      <c r="Z33" s="411"/>
      <c r="AA33" s="411"/>
      <c r="AB33" s="411"/>
      <c r="AC33" s="411"/>
      <c r="AD33" s="411"/>
      <c r="AE33" s="411"/>
      <c r="AF33" s="411"/>
      <c r="AG33" s="411"/>
    </row>
    <row r="34" spans="1:33" ht="13.5" thickBot="1" x14ac:dyDescent="0.25">
      <c r="A34" s="411"/>
      <c r="B34" s="411"/>
      <c r="C34" s="411"/>
      <c r="D34" s="411"/>
      <c r="E34" s="411"/>
      <c r="F34" s="411"/>
      <c r="G34" s="411"/>
      <c r="H34" s="411"/>
      <c r="I34" s="411"/>
      <c r="J34" s="411"/>
      <c r="K34" s="411"/>
      <c r="L34" s="411"/>
      <c r="M34" s="411"/>
      <c r="N34" s="411"/>
      <c r="O34" s="411"/>
      <c r="P34" s="411"/>
      <c r="Q34" s="411"/>
      <c r="R34" s="411"/>
      <c r="S34" s="411"/>
      <c r="T34" s="411"/>
      <c r="U34" s="411"/>
      <c r="V34" s="411"/>
      <c r="W34" s="411"/>
      <c r="X34" s="411"/>
      <c r="Y34" s="411"/>
      <c r="Z34" s="411"/>
      <c r="AA34" s="411"/>
      <c r="AB34" s="411"/>
      <c r="AC34" s="411"/>
      <c r="AD34" s="411"/>
      <c r="AE34" s="411"/>
      <c r="AF34" s="411"/>
      <c r="AG34" s="411"/>
    </row>
    <row r="35" spans="1:33" x14ac:dyDescent="0.2">
      <c r="A35" s="416" t="s">
        <v>474</v>
      </c>
      <c r="B35" s="417"/>
      <c r="C35" s="417"/>
      <c r="D35" s="418"/>
      <c r="E35" s="418"/>
      <c r="F35" s="418"/>
      <c r="G35" s="418"/>
      <c r="H35" s="418"/>
      <c r="I35" s="418"/>
      <c r="J35" s="418"/>
      <c r="K35" s="418"/>
      <c r="L35" s="418"/>
      <c r="M35" s="418"/>
      <c r="N35" s="418"/>
      <c r="O35" s="418"/>
      <c r="P35" s="418"/>
      <c r="Q35" s="418"/>
      <c r="R35" s="418"/>
      <c r="S35" s="418"/>
      <c r="T35" s="418"/>
      <c r="U35" s="418"/>
      <c r="V35" s="418"/>
      <c r="W35" s="418"/>
      <c r="X35" s="418"/>
      <c r="Y35" s="418"/>
      <c r="Z35" s="418"/>
      <c r="AA35" s="418"/>
      <c r="AB35" s="418"/>
      <c r="AC35" s="418"/>
      <c r="AD35" s="418"/>
      <c r="AE35" s="418"/>
      <c r="AF35" s="418"/>
      <c r="AG35" s="454"/>
    </row>
    <row r="36" spans="1:33" ht="13.5" thickBot="1" x14ac:dyDescent="0.25">
      <c r="A36" s="422"/>
      <c r="B36" s="423" t="s">
        <v>333</v>
      </c>
      <c r="C36" s="423" t="s">
        <v>182</v>
      </c>
      <c r="D36" s="423" t="s">
        <v>335</v>
      </c>
      <c r="E36" s="423" t="s">
        <v>185</v>
      </c>
      <c r="F36" s="423" t="s">
        <v>337</v>
      </c>
      <c r="G36" s="423" t="s">
        <v>338</v>
      </c>
      <c r="H36" s="423" t="s">
        <v>339</v>
      </c>
      <c r="I36" s="423" t="s">
        <v>340</v>
      </c>
      <c r="J36" s="423" t="s">
        <v>341</v>
      </c>
      <c r="K36" s="423" t="s">
        <v>342</v>
      </c>
      <c r="L36" s="423" t="s">
        <v>343</v>
      </c>
      <c r="M36" s="423" t="s">
        <v>344</v>
      </c>
      <c r="N36" s="423" t="s">
        <v>345</v>
      </c>
      <c r="O36" s="423" t="s">
        <v>346</v>
      </c>
      <c r="P36" s="423" t="s">
        <v>450</v>
      </c>
      <c r="Q36" s="423" t="s">
        <v>451</v>
      </c>
      <c r="R36" s="423" t="s">
        <v>455</v>
      </c>
      <c r="S36" s="423" t="s">
        <v>456</v>
      </c>
      <c r="T36" s="423" t="s">
        <v>457</v>
      </c>
      <c r="U36" s="423" t="s">
        <v>458</v>
      </c>
      <c r="V36" s="423" t="s">
        <v>459</v>
      </c>
      <c r="W36" s="423" t="s">
        <v>460</v>
      </c>
      <c r="X36" s="423" t="s">
        <v>461</v>
      </c>
      <c r="Y36" s="423" t="s">
        <v>462</v>
      </c>
      <c r="Z36" s="423" t="s">
        <v>463</v>
      </c>
      <c r="AA36" s="423" t="s">
        <v>464</v>
      </c>
      <c r="AB36" s="423" t="s">
        <v>465</v>
      </c>
      <c r="AC36" s="423" t="s">
        <v>466</v>
      </c>
      <c r="AD36" s="423" t="s">
        <v>467</v>
      </c>
      <c r="AE36" s="423" t="s">
        <v>468</v>
      </c>
      <c r="AF36" s="423" t="s">
        <v>469</v>
      </c>
      <c r="AG36" s="455" t="s">
        <v>470</v>
      </c>
    </row>
    <row r="37" spans="1:33" x14ac:dyDescent="0.2">
      <c r="A37" s="456" t="s">
        <v>237</v>
      </c>
      <c r="B37" s="457">
        <v>0</v>
      </c>
      <c r="C37" s="458">
        <v>52</v>
      </c>
      <c r="D37" s="457">
        <v>2499.9899999999998</v>
      </c>
      <c r="E37" s="458">
        <v>52</v>
      </c>
      <c r="F37" s="457">
        <v>2500</v>
      </c>
      <c r="G37" s="459">
        <v>0</v>
      </c>
      <c r="H37" s="457">
        <v>2500</v>
      </c>
      <c r="I37" s="459">
        <v>0</v>
      </c>
      <c r="J37" s="457"/>
      <c r="K37" s="459"/>
      <c r="L37" s="457"/>
      <c r="M37" s="459"/>
      <c r="N37" s="457"/>
      <c r="O37" s="459"/>
      <c r="P37" s="460"/>
      <c r="Q37" s="461"/>
      <c r="R37" s="462"/>
      <c r="S37" s="463"/>
      <c r="T37" s="462"/>
      <c r="U37" s="461"/>
      <c r="V37" s="462"/>
      <c r="W37" s="461"/>
      <c r="X37" s="462"/>
      <c r="Y37" s="461"/>
      <c r="Z37" s="462"/>
      <c r="AA37" s="461"/>
      <c r="AB37" s="462"/>
      <c r="AC37" s="461"/>
      <c r="AD37" s="462"/>
      <c r="AE37" s="461"/>
      <c r="AF37" s="461"/>
      <c r="AG37" s="464"/>
    </row>
    <row r="38" spans="1:33" x14ac:dyDescent="0.2">
      <c r="A38" s="435" t="s">
        <v>238</v>
      </c>
      <c r="B38" s="465">
        <v>0</v>
      </c>
      <c r="C38" s="436">
        <v>24</v>
      </c>
      <c r="D38" s="465">
        <v>2499.9899999999998</v>
      </c>
      <c r="E38" s="436">
        <v>24</v>
      </c>
      <c r="F38" s="465">
        <v>2500</v>
      </c>
      <c r="G38" s="466">
        <v>0</v>
      </c>
      <c r="H38" s="465">
        <v>2500</v>
      </c>
      <c r="I38" s="466">
        <v>0</v>
      </c>
      <c r="J38" s="465"/>
      <c r="K38" s="466"/>
      <c r="L38" s="465"/>
      <c r="M38" s="466"/>
      <c r="N38" s="465"/>
      <c r="O38" s="466"/>
      <c r="P38" s="467"/>
      <c r="Q38" s="409"/>
      <c r="R38" s="428"/>
      <c r="S38" s="429"/>
      <c r="T38" s="428"/>
      <c r="U38" s="409"/>
      <c r="V38" s="428"/>
      <c r="W38" s="409"/>
      <c r="X38" s="428"/>
      <c r="Y38" s="409"/>
      <c r="Z38" s="428"/>
      <c r="AA38" s="409"/>
      <c r="AB38" s="428"/>
      <c r="AC38" s="409"/>
      <c r="AD38" s="428"/>
      <c r="AE38" s="411"/>
      <c r="AF38" s="411"/>
      <c r="AG38" s="433"/>
    </row>
    <row r="39" spans="1:33" x14ac:dyDescent="0.2">
      <c r="A39" s="435" t="s">
        <v>239</v>
      </c>
      <c r="B39" s="465">
        <v>0</v>
      </c>
      <c r="C39" s="436">
        <v>11</v>
      </c>
      <c r="D39" s="465">
        <v>2499.9899999999998</v>
      </c>
      <c r="E39" s="436">
        <v>11</v>
      </c>
      <c r="F39" s="465">
        <v>2500</v>
      </c>
      <c r="G39" s="466">
        <v>0</v>
      </c>
      <c r="H39" s="465">
        <v>2500</v>
      </c>
      <c r="I39" s="466">
        <v>0</v>
      </c>
      <c r="J39" s="465"/>
      <c r="K39" s="466"/>
      <c r="L39" s="465"/>
      <c r="M39" s="466"/>
      <c r="N39" s="465"/>
      <c r="O39" s="466"/>
      <c r="P39" s="467"/>
      <c r="Q39" s="409"/>
      <c r="R39" s="428"/>
      <c r="S39" s="429"/>
      <c r="T39" s="428"/>
      <c r="U39" s="409"/>
      <c r="V39" s="428"/>
      <c r="W39" s="409"/>
      <c r="X39" s="428"/>
      <c r="Y39" s="409"/>
      <c r="Z39" s="428"/>
      <c r="AA39" s="409"/>
      <c r="AB39" s="428"/>
      <c r="AC39" s="409"/>
      <c r="AD39" s="428"/>
      <c r="AE39" s="411"/>
      <c r="AF39" s="411"/>
      <c r="AG39" s="433"/>
    </row>
    <row r="40" spans="1:33" x14ac:dyDescent="0.2">
      <c r="A40" s="435" t="s">
        <v>240</v>
      </c>
      <c r="B40" s="465">
        <v>0</v>
      </c>
      <c r="C40" s="436">
        <v>8</v>
      </c>
      <c r="D40" s="465">
        <v>2499.9899999999998</v>
      </c>
      <c r="E40" s="436">
        <v>8</v>
      </c>
      <c r="F40" s="465">
        <v>2500</v>
      </c>
      <c r="G40" s="466">
        <v>0</v>
      </c>
      <c r="H40" s="465">
        <v>2500</v>
      </c>
      <c r="I40" s="466">
        <v>0</v>
      </c>
      <c r="J40" s="465"/>
      <c r="K40" s="466"/>
      <c r="L40" s="465"/>
      <c r="M40" s="466"/>
      <c r="N40" s="465"/>
      <c r="O40" s="466"/>
      <c r="P40" s="467"/>
      <c r="Q40" s="409"/>
      <c r="R40" s="428"/>
      <c r="S40" s="429"/>
      <c r="T40" s="428"/>
      <c r="U40" s="409"/>
      <c r="V40" s="428"/>
      <c r="W40" s="409"/>
      <c r="X40" s="428"/>
      <c r="Y40" s="409"/>
      <c r="Z40" s="428"/>
      <c r="AA40" s="409"/>
      <c r="AB40" s="428"/>
      <c r="AC40" s="409"/>
      <c r="AD40" s="428"/>
      <c r="AE40" s="411"/>
      <c r="AF40" s="411"/>
      <c r="AG40" s="433"/>
    </row>
    <row r="41" spans="1:33" x14ac:dyDescent="0.2">
      <c r="A41" s="435" t="s">
        <v>241</v>
      </c>
      <c r="B41" s="465">
        <v>0</v>
      </c>
      <c r="C41" s="436">
        <v>20</v>
      </c>
      <c r="D41" s="465">
        <v>2499.9899999999998</v>
      </c>
      <c r="E41" s="436">
        <v>20</v>
      </c>
      <c r="F41" s="465">
        <v>2500</v>
      </c>
      <c r="G41" s="466">
        <v>0</v>
      </c>
      <c r="H41" s="465">
        <v>2500</v>
      </c>
      <c r="I41" s="466">
        <v>0</v>
      </c>
      <c r="J41" s="465"/>
      <c r="K41" s="466"/>
      <c r="L41" s="465"/>
      <c r="M41" s="466"/>
      <c r="N41" s="465"/>
      <c r="O41" s="466"/>
      <c r="P41" s="467"/>
      <c r="Q41" s="409"/>
      <c r="R41" s="428"/>
      <c r="S41" s="429"/>
      <c r="T41" s="428"/>
      <c r="U41" s="409"/>
      <c r="V41" s="428"/>
      <c r="W41" s="409"/>
      <c r="X41" s="428"/>
      <c r="Y41" s="409"/>
      <c r="Z41" s="428"/>
      <c r="AA41" s="409"/>
      <c r="AB41" s="428"/>
      <c r="AC41" s="409"/>
      <c r="AD41" s="428"/>
      <c r="AE41" s="411"/>
      <c r="AF41" s="411"/>
      <c r="AG41" s="433"/>
    </row>
    <row r="42" spans="1:33" x14ac:dyDescent="0.2">
      <c r="A42" s="435" t="s">
        <v>242</v>
      </c>
      <c r="B42" s="465">
        <v>0</v>
      </c>
      <c r="C42" s="436">
        <v>59</v>
      </c>
      <c r="D42" s="465">
        <v>2499.9899999999998</v>
      </c>
      <c r="E42" s="436">
        <v>59</v>
      </c>
      <c r="F42" s="465">
        <v>2500</v>
      </c>
      <c r="G42" s="466">
        <v>0</v>
      </c>
      <c r="H42" s="465">
        <v>2500</v>
      </c>
      <c r="I42" s="466">
        <v>0</v>
      </c>
      <c r="J42" s="465"/>
      <c r="K42" s="466"/>
      <c r="L42" s="465"/>
      <c r="M42" s="466"/>
      <c r="N42" s="465"/>
      <c r="O42" s="466"/>
      <c r="P42" s="467"/>
      <c r="Q42" s="409"/>
      <c r="R42" s="428"/>
      <c r="S42" s="429"/>
      <c r="T42" s="428"/>
      <c r="U42" s="409"/>
      <c r="V42" s="428"/>
      <c r="W42" s="409"/>
      <c r="X42" s="428"/>
      <c r="Y42" s="409"/>
      <c r="Z42" s="428"/>
      <c r="AA42" s="409"/>
      <c r="AB42" s="428"/>
      <c r="AC42" s="409"/>
      <c r="AD42" s="428"/>
      <c r="AE42" s="411"/>
      <c r="AF42" s="411"/>
      <c r="AG42" s="433"/>
    </row>
    <row r="43" spans="1:33" x14ac:dyDescent="0.2">
      <c r="A43" s="435" t="s">
        <v>243</v>
      </c>
      <c r="B43" s="465">
        <v>0</v>
      </c>
      <c r="C43" s="436">
        <v>42</v>
      </c>
      <c r="D43" s="465">
        <v>2499.9899999999998</v>
      </c>
      <c r="E43" s="436">
        <v>42</v>
      </c>
      <c r="F43" s="465">
        <v>2500</v>
      </c>
      <c r="G43" s="466">
        <v>0</v>
      </c>
      <c r="H43" s="465">
        <v>2500</v>
      </c>
      <c r="I43" s="466">
        <v>0</v>
      </c>
      <c r="J43" s="465"/>
      <c r="K43" s="466"/>
      <c r="L43" s="465"/>
      <c r="M43" s="466"/>
      <c r="N43" s="465"/>
      <c r="O43" s="466"/>
      <c r="P43" s="467"/>
      <c r="Q43" s="409"/>
      <c r="R43" s="428"/>
      <c r="S43" s="429"/>
      <c r="T43" s="428"/>
      <c r="U43" s="409"/>
      <c r="V43" s="428"/>
      <c r="W43" s="409"/>
      <c r="X43" s="428"/>
      <c r="Y43" s="409"/>
      <c r="Z43" s="428"/>
      <c r="AA43" s="409"/>
      <c r="AB43" s="428"/>
      <c r="AC43" s="409"/>
      <c r="AD43" s="428"/>
      <c r="AE43" s="411"/>
      <c r="AF43" s="411"/>
      <c r="AG43" s="433"/>
    </row>
    <row r="44" spans="1:33" x14ac:dyDescent="0.2">
      <c r="A44" s="435" t="s">
        <v>244</v>
      </c>
      <c r="B44" s="465">
        <v>0</v>
      </c>
      <c r="C44" s="436">
        <v>69</v>
      </c>
      <c r="D44" s="465">
        <v>2499.9899999999998</v>
      </c>
      <c r="E44" s="436">
        <v>69</v>
      </c>
      <c r="F44" s="465">
        <v>2500</v>
      </c>
      <c r="G44" s="466">
        <v>0</v>
      </c>
      <c r="H44" s="465">
        <v>2500</v>
      </c>
      <c r="I44" s="466">
        <v>0</v>
      </c>
      <c r="J44" s="465"/>
      <c r="K44" s="466"/>
      <c r="L44" s="465"/>
      <c r="M44" s="466"/>
      <c r="N44" s="465"/>
      <c r="O44" s="466"/>
      <c r="P44" s="467"/>
      <c r="Q44" s="409"/>
      <c r="R44" s="428"/>
      <c r="S44" s="429"/>
      <c r="T44" s="428"/>
      <c r="U44" s="409"/>
      <c r="V44" s="428"/>
      <c r="W44" s="409"/>
      <c r="X44" s="428"/>
      <c r="Y44" s="409"/>
      <c r="Z44" s="428"/>
      <c r="AA44" s="409"/>
      <c r="AB44" s="428"/>
      <c r="AC44" s="409"/>
      <c r="AD44" s="428"/>
      <c r="AE44" s="411"/>
      <c r="AF44" s="411"/>
      <c r="AG44" s="433"/>
    </row>
    <row r="45" spans="1:33" x14ac:dyDescent="0.2">
      <c r="A45" s="435" t="s">
        <v>245</v>
      </c>
      <c r="B45" s="465">
        <v>0</v>
      </c>
      <c r="C45" s="436">
        <v>95</v>
      </c>
      <c r="D45" s="465">
        <v>2499.9899999999998</v>
      </c>
      <c r="E45" s="436">
        <v>95</v>
      </c>
      <c r="F45" s="465">
        <v>2500</v>
      </c>
      <c r="G45" s="466">
        <v>0</v>
      </c>
      <c r="H45" s="465">
        <v>2500</v>
      </c>
      <c r="I45" s="466">
        <v>0</v>
      </c>
      <c r="J45" s="465"/>
      <c r="K45" s="466"/>
      <c r="L45" s="465"/>
      <c r="M45" s="466"/>
      <c r="N45" s="465"/>
      <c r="O45" s="466"/>
      <c r="P45" s="467"/>
      <c r="Q45" s="409"/>
      <c r="R45" s="428"/>
      <c r="S45" s="429"/>
      <c r="T45" s="428"/>
      <c r="U45" s="409"/>
      <c r="V45" s="428"/>
      <c r="W45" s="409"/>
      <c r="X45" s="428"/>
      <c r="Y45" s="409"/>
      <c r="Z45" s="428"/>
      <c r="AA45" s="409"/>
      <c r="AB45" s="428"/>
      <c r="AC45" s="409"/>
      <c r="AD45" s="428"/>
      <c r="AE45" s="411"/>
      <c r="AF45" s="411"/>
      <c r="AG45" s="433"/>
    </row>
    <row r="46" spans="1:33" x14ac:dyDescent="0.2">
      <c r="A46" s="435" t="s">
        <v>246</v>
      </c>
      <c r="B46" s="465">
        <v>0</v>
      </c>
      <c r="C46" s="436">
        <v>124</v>
      </c>
      <c r="D46" s="465">
        <v>2499.9899999999998</v>
      </c>
      <c r="E46" s="436">
        <v>124</v>
      </c>
      <c r="F46" s="465">
        <v>2500</v>
      </c>
      <c r="G46" s="466">
        <v>0</v>
      </c>
      <c r="H46" s="465">
        <v>2500</v>
      </c>
      <c r="I46" s="466">
        <v>0</v>
      </c>
      <c r="J46" s="465"/>
      <c r="K46" s="466"/>
      <c r="L46" s="465"/>
      <c r="M46" s="466"/>
      <c r="N46" s="465"/>
      <c r="O46" s="466"/>
      <c r="P46" s="467"/>
      <c r="Q46" s="409"/>
      <c r="R46" s="428"/>
      <c r="S46" s="429"/>
      <c r="T46" s="428"/>
      <c r="U46" s="409"/>
      <c r="V46" s="428"/>
      <c r="W46" s="409"/>
      <c r="X46" s="428"/>
      <c r="Y46" s="409"/>
      <c r="Z46" s="428"/>
      <c r="AA46" s="409"/>
      <c r="AB46" s="428"/>
      <c r="AC46" s="409"/>
      <c r="AD46" s="428"/>
      <c r="AE46" s="411"/>
      <c r="AF46" s="411"/>
      <c r="AG46" s="433"/>
    </row>
    <row r="47" spans="1:33" x14ac:dyDescent="0.2">
      <c r="A47" s="435" t="s">
        <v>247</v>
      </c>
      <c r="B47" s="465">
        <v>0</v>
      </c>
      <c r="C47" s="436">
        <v>141</v>
      </c>
      <c r="D47" s="465">
        <v>2499.9899999999998</v>
      </c>
      <c r="E47" s="436">
        <v>141</v>
      </c>
      <c r="F47" s="465">
        <v>2500</v>
      </c>
      <c r="G47" s="466">
        <v>0</v>
      </c>
      <c r="H47" s="465">
        <v>2500</v>
      </c>
      <c r="I47" s="466">
        <v>0</v>
      </c>
      <c r="J47" s="465"/>
      <c r="K47" s="466"/>
      <c r="L47" s="465"/>
      <c r="M47" s="466"/>
      <c r="N47" s="465"/>
      <c r="O47" s="466"/>
      <c r="P47" s="467"/>
      <c r="Q47" s="409"/>
      <c r="R47" s="428"/>
      <c r="S47" s="429"/>
      <c r="T47" s="428"/>
      <c r="U47" s="409"/>
      <c r="V47" s="428"/>
      <c r="W47" s="409"/>
      <c r="X47" s="428"/>
      <c r="Y47" s="409"/>
      <c r="Z47" s="428"/>
      <c r="AA47" s="409"/>
      <c r="AB47" s="428"/>
      <c r="AC47" s="409"/>
      <c r="AD47" s="428"/>
      <c r="AE47" s="411"/>
      <c r="AF47" s="411"/>
      <c r="AG47" s="433"/>
    </row>
    <row r="48" spans="1:33" x14ac:dyDescent="0.2">
      <c r="A48" s="435" t="s">
        <v>248</v>
      </c>
      <c r="B48" s="465">
        <v>0</v>
      </c>
      <c r="C48" s="436">
        <v>145</v>
      </c>
      <c r="D48" s="465">
        <v>2499.9899999999998</v>
      </c>
      <c r="E48" s="436">
        <v>145</v>
      </c>
      <c r="F48" s="465">
        <v>2500</v>
      </c>
      <c r="G48" s="466">
        <v>0</v>
      </c>
      <c r="H48" s="465">
        <v>2500</v>
      </c>
      <c r="I48" s="466">
        <v>0</v>
      </c>
      <c r="J48" s="465"/>
      <c r="K48" s="466"/>
      <c r="L48" s="465"/>
      <c r="M48" s="466"/>
      <c r="N48" s="465"/>
      <c r="O48" s="466"/>
      <c r="P48" s="467"/>
      <c r="Q48" s="409"/>
      <c r="R48" s="428"/>
      <c r="S48" s="429"/>
      <c r="T48" s="428"/>
      <c r="U48" s="409"/>
      <c r="V48" s="428"/>
      <c r="W48" s="409"/>
      <c r="X48" s="428"/>
      <c r="Y48" s="409"/>
      <c r="Z48" s="428"/>
      <c r="AA48" s="409"/>
      <c r="AB48" s="428"/>
      <c r="AC48" s="409"/>
      <c r="AD48" s="428"/>
      <c r="AE48" s="411"/>
      <c r="AF48" s="411"/>
      <c r="AG48" s="433"/>
    </row>
    <row r="49" spans="1:33" x14ac:dyDescent="0.2">
      <c r="A49" s="435" t="s">
        <v>249</v>
      </c>
      <c r="B49" s="465">
        <v>0</v>
      </c>
      <c r="C49" s="436">
        <v>146</v>
      </c>
      <c r="D49" s="465">
        <v>2499.9899999999998</v>
      </c>
      <c r="E49" s="436">
        <v>146</v>
      </c>
      <c r="F49" s="465">
        <v>2500</v>
      </c>
      <c r="G49" s="466">
        <v>0</v>
      </c>
      <c r="H49" s="465">
        <v>2500</v>
      </c>
      <c r="I49" s="466">
        <v>0</v>
      </c>
      <c r="J49" s="465"/>
      <c r="K49" s="466"/>
      <c r="L49" s="465"/>
      <c r="M49" s="466"/>
      <c r="N49" s="465"/>
      <c r="O49" s="466"/>
      <c r="P49" s="467"/>
      <c r="Q49" s="409"/>
      <c r="R49" s="428"/>
      <c r="S49" s="429"/>
      <c r="T49" s="428"/>
      <c r="U49" s="409"/>
      <c r="V49" s="428"/>
      <c r="W49" s="409"/>
      <c r="X49" s="428"/>
      <c r="Y49" s="409"/>
      <c r="Z49" s="428"/>
      <c r="AA49" s="409"/>
      <c r="AB49" s="428"/>
      <c r="AC49" s="409"/>
      <c r="AD49" s="428"/>
      <c r="AE49" s="411"/>
      <c r="AF49" s="411"/>
      <c r="AG49" s="433"/>
    </row>
    <row r="50" spans="1:33" x14ac:dyDescent="0.2">
      <c r="A50" s="435" t="s">
        <v>250</v>
      </c>
      <c r="B50" s="465">
        <v>0</v>
      </c>
      <c r="C50" s="436">
        <v>139</v>
      </c>
      <c r="D50" s="465">
        <v>2499.9899999999998</v>
      </c>
      <c r="E50" s="436">
        <v>139</v>
      </c>
      <c r="F50" s="465">
        <v>2500</v>
      </c>
      <c r="G50" s="466">
        <v>0</v>
      </c>
      <c r="H50" s="465">
        <v>2500</v>
      </c>
      <c r="I50" s="466">
        <v>0</v>
      </c>
      <c r="J50" s="465"/>
      <c r="K50" s="466"/>
      <c r="L50" s="465"/>
      <c r="M50" s="466"/>
      <c r="N50" s="465"/>
      <c r="O50" s="466"/>
      <c r="P50" s="467"/>
      <c r="Q50" s="409"/>
      <c r="R50" s="428"/>
      <c r="S50" s="429"/>
      <c r="T50" s="428"/>
      <c r="U50" s="409"/>
      <c r="V50" s="428"/>
      <c r="W50" s="409"/>
      <c r="X50" s="428"/>
      <c r="Y50" s="409"/>
      <c r="Z50" s="428"/>
      <c r="AA50" s="409"/>
      <c r="AB50" s="428"/>
      <c r="AC50" s="409"/>
      <c r="AD50" s="428"/>
      <c r="AE50" s="411"/>
      <c r="AF50" s="411"/>
      <c r="AG50" s="433"/>
    </row>
    <row r="51" spans="1:33" x14ac:dyDescent="0.2">
      <c r="A51" s="435" t="s">
        <v>251</v>
      </c>
      <c r="B51" s="465">
        <v>0</v>
      </c>
      <c r="C51" s="436">
        <v>130</v>
      </c>
      <c r="D51" s="465">
        <v>2499.9899999999998</v>
      </c>
      <c r="E51" s="436">
        <v>130</v>
      </c>
      <c r="F51" s="465">
        <v>2500</v>
      </c>
      <c r="G51" s="466">
        <v>0</v>
      </c>
      <c r="H51" s="465">
        <v>2500</v>
      </c>
      <c r="I51" s="466">
        <v>0</v>
      </c>
      <c r="J51" s="465"/>
      <c r="K51" s="466"/>
      <c r="L51" s="465"/>
      <c r="M51" s="466"/>
      <c r="N51" s="465"/>
      <c r="O51" s="466"/>
      <c r="P51" s="467"/>
      <c r="Q51" s="409"/>
      <c r="R51" s="428"/>
      <c r="S51" s="429"/>
      <c r="T51" s="428"/>
      <c r="U51" s="409"/>
      <c r="V51" s="428"/>
      <c r="W51" s="409"/>
      <c r="X51" s="428"/>
      <c r="Y51" s="409"/>
      <c r="Z51" s="428"/>
      <c r="AA51" s="409"/>
      <c r="AB51" s="428"/>
      <c r="AC51" s="409"/>
      <c r="AD51" s="428"/>
      <c r="AE51" s="411"/>
      <c r="AF51" s="411"/>
      <c r="AG51" s="433"/>
    </row>
    <row r="52" spans="1:33" x14ac:dyDescent="0.2">
      <c r="A52" s="435" t="s">
        <v>252</v>
      </c>
      <c r="B52" s="465">
        <v>0</v>
      </c>
      <c r="C52" s="436">
        <v>126</v>
      </c>
      <c r="D52" s="465">
        <v>2499.9899999999998</v>
      </c>
      <c r="E52" s="436">
        <v>126</v>
      </c>
      <c r="F52" s="465">
        <v>2500</v>
      </c>
      <c r="G52" s="466">
        <v>0</v>
      </c>
      <c r="H52" s="465">
        <v>2500</v>
      </c>
      <c r="I52" s="466">
        <v>0</v>
      </c>
      <c r="J52" s="465"/>
      <c r="K52" s="466"/>
      <c r="L52" s="465"/>
      <c r="M52" s="466"/>
      <c r="N52" s="465"/>
      <c r="O52" s="466"/>
      <c r="P52" s="467"/>
      <c r="Q52" s="409"/>
      <c r="R52" s="428"/>
      <c r="S52" s="429"/>
      <c r="T52" s="428"/>
      <c r="U52" s="409"/>
      <c r="V52" s="428"/>
      <c r="W52" s="409"/>
      <c r="X52" s="428"/>
      <c r="Y52" s="409"/>
      <c r="Z52" s="428"/>
      <c r="AA52" s="409"/>
      <c r="AB52" s="428"/>
      <c r="AC52" s="409"/>
      <c r="AD52" s="428"/>
      <c r="AE52" s="411"/>
      <c r="AF52" s="411"/>
      <c r="AG52" s="433"/>
    </row>
    <row r="53" spans="1:33" x14ac:dyDescent="0.2">
      <c r="A53" s="435" t="s">
        <v>253</v>
      </c>
      <c r="B53" s="465">
        <v>0</v>
      </c>
      <c r="C53" s="436">
        <v>125</v>
      </c>
      <c r="D53" s="465">
        <v>2499.9899999999998</v>
      </c>
      <c r="E53" s="436">
        <v>125</v>
      </c>
      <c r="F53" s="465">
        <v>2500</v>
      </c>
      <c r="G53" s="466">
        <v>0</v>
      </c>
      <c r="H53" s="465">
        <v>2500</v>
      </c>
      <c r="I53" s="466">
        <v>0</v>
      </c>
      <c r="J53" s="465"/>
      <c r="K53" s="466"/>
      <c r="L53" s="465"/>
      <c r="M53" s="466"/>
      <c r="N53" s="465"/>
      <c r="O53" s="466"/>
      <c r="P53" s="467"/>
      <c r="Q53" s="409"/>
      <c r="R53" s="428"/>
      <c r="S53" s="429"/>
      <c r="T53" s="428"/>
      <c r="U53" s="409"/>
      <c r="V53" s="428"/>
      <c r="W53" s="409"/>
      <c r="X53" s="428"/>
      <c r="Y53" s="409"/>
      <c r="Z53" s="428"/>
      <c r="AA53" s="409"/>
      <c r="AB53" s="428"/>
      <c r="AC53" s="409"/>
      <c r="AD53" s="428"/>
      <c r="AE53" s="411"/>
      <c r="AF53" s="411"/>
      <c r="AG53" s="433"/>
    </row>
    <row r="54" spans="1:33" x14ac:dyDescent="0.2">
      <c r="A54" s="435" t="s">
        <v>254</v>
      </c>
      <c r="B54" s="465">
        <v>0</v>
      </c>
      <c r="C54" s="436">
        <v>141</v>
      </c>
      <c r="D54" s="465">
        <v>2499.9899999999998</v>
      </c>
      <c r="E54" s="436">
        <v>141</v>
      </c>
      <c r="F54" s="465">
        <v>2500</v>
      </c>
      <c r="G54" s="466">
        <v>0</v>
      </c>
      <c r="H54" s="465">
        <v>2500</v>
      </c>
      <c r="I54" s="466">
        <v>0</v>
      </c>
      <c r="J54" s="465"/>
      <c r="K54" s="466"/>
      <c r="L54" s="465"/>
      <c r="M54" s="466"/>
      <c r="N54" s="465"/>
      <c r="O54" s="466"/>
      <c r="P54" s="467"/>
      <c r="Q54" s="409"/>
      <c r="R54" s="428"/>
      <c r="S54" s="429"/>
      <c r="T54" s="428"/>
      <c r="U54" s="409"/>
      <c r="V54" s="428"/>
      <c r="W54" s="409"/>
      <c r="X54" s="428"/>
      <c r="Y54" s="409"/>
      <c r="Z54" s="428"/>
      <c r="AA54" s="409"/>
      <c r="AB54" s="428"/>
      <c r="AC54" s="409"/>
      <c r="AD54" s="428"/>
      <c r="AE54" s="411"/>
      <c r="AF54" s="411"/>
      <c r="AG54" s="433"/>
    </row>
    <row r="55" spans="1:33" x14ac:dyDescent="0.2">
      <c r="A55" s="435" t="s">
        <v>255</v>
      </c>
      <c r="B55" s="465">
        <v>0</v>
      </c>
      <c r="C55" s="436">
        <v>134</v>
      </c>
      <c r="D55" s="465">
        <v>2499.9899999999998</v>
      </c>
      <c r="E55" s="436">
        <v>134</v>
      </c>
      <c r="F55" s="465">
        <v>2500</v>
      </c>
      <c r="G55" s="466">
        <v>0</v>
      </c>
      <c r="H55" s="465">
        <v>2500</v>
      </c>
      <c r="I55" s="466">
        <v>0</v>
      </c>
      <c r="J55" s="465"/>
      <c r="K55" s="466"/>
      <c r="L55" s="465"/>
      <c r="M55" s="466"/>
      <c r="N55" s="465"/>
      <c r="O55" s="466"/>
      <c r="P55" s="467"/>
      <c r="Q55" s="409"/>
      <c r="R55" s="428"/>
      <c r="S55" s="429"/>
      <c r="T55" s="428"/>
      <c r="U55" s="409"/>
      <c r="V55" s="428"/>
      <c r="W55" s="409"/>
      <c r="X55" s="428"/>
      <c r="Y55" s="409"/>
      <c r="Z55" s="428"/>
      <c r="AA55" s="409"/>
      <c r="AB55" s="428"/>
      <c r="AC55" s="409"/>
      <c r="AD55" s="428"/>
      <c r="AE55" s="411"/>
      <c r="AF55" s="411"/>
      <c r="AG55" s="433"/>
    </row>
    <row r="56" spans="1:33" x14ac:dyDescent="0.2">
      <c r="A56" s="435" t="s">
        <v>256</v>
      </c>
      <c r="B56" s="465">
        <v>0</v>
      </c>
      <c r="C56" s="436">
        <v>128</v>
      </c>
      <c r="D56" s="465">
        <v>2499.9899999999998</v>
      </c>
      <c r="E56" s="436">
        <v>128</v>
      </c>
      <c r="F56" s="465">
        <v>2500</v>
      </c>
      <c r="G56" s="466">
        <v>0</v>
      </c>
      <c r="H56" s="465">
        <v>2500</v>
      </c>
      <c r="I56" s="466">
        <v>0</v>
      </c>
      <c r="J56" s="465"/>
      <c r="K56" s="466"/>
      <c r="L56" s="465"/>
      <c r="M56" s="466"/>
      <c r="N56" s="465"/>
      <c r="O56" s="466"/>
      <c r="P56" s="467"/>
      <c r="Q56" s="409"/>
      <c r="R56" s="428"/>
      <c r="S56" s="429"/>
      <c r="T56" s="428"/>
      <c r="U56" s="409"/>
      <c r="V56" s="428"/>
      <c r="W56" s="409"/>
      <c r="X56" s="428"/>
      <c r="Y56" s="409"/>
      <c r="Z56" s="428"/>
      <c r="AA56" s="409"/>
      <c r="AB56" s="428"/>
      <c r="AC56" s="409"/>
      <c r="AD56" s="428"/>
      <c r="AE56" s="411"/>
      <c r="AF56" s="411"/>
      <c r="AG56" s="433"/>
    </row>
    <row r="57" spans="1:33" x14ac:dyDescent="0.2">
      <c r="A57" s="435" t="s">
        <v>257</v>
      </c>
      <c r="B57" s="465">
        <v>0</v>
      </c>
      <c r="C57" s="436">
        <v>97</v>
      </c>
      <c r="D57" s="465">
        <v>2499.9899999999998</v>
      </c>
      <c r="E57" s="436">
        <v>97</v>
      </c>
      <c r="F57" s="465">
        <v>2500</v>
      </c>
      <c r="G57" s="466">
        <v>0</v>
      </c>
      <c r="H57" s="465">
        <v>2500</v>
      </c>
      <c r="I57" s="466">
        <v>0</v>
      </c>
      <c r="J57" s="465"/>
      <c r="K57" s="466"/>
      <c r="L57" s="465"/>
      <c r="M57" s="466"/>
      <c r="N57" s="465"/>
      <c r="O57" s="466"/>
      <c r="P57" s="467"/>
      <c r="Q57" s="409"/>
      <c r="R57" s="428"/>
      <c r="S57" s="429"/>
      <c r="T57" s="428"/>
      <c r="U57" s="409"/>
      <c r="V57" s="428"/>
      <c r="W57" s="409"/>
      <c r="X57" s="428"/>
      <c r="Y57" s="409"/>
      <c r="Z57" s="428"/>
      <c r="AA57" s="409"/>
      <c r="AB57" s="428"/>
      <c r="AC57" s="409"/>
      <c r="AD57" s="428"/>
      <c r="AE57" s="411"/>
      <c r="AF57" s="411"/>
      <c r="AG57" s="433"/>
    </row>
    <row r="58" spans="1:33" x14ac:dyDescent="0.2">
      <c r="A58" s="435" t="s">
        <v>258</v>
      </c>
      <c r="B58" s="465">
        <v>0</v>
      </c>
      <c r="C58" s="436">
        <v>69</v>
      </c>
      <c r="D58" s="465">
        <v>2499.9899999999998</v>
      </c>
      <c r="E58" s="436">
        <v>69</v>
      </c>
      <c r="F58" s="465">
        <v>2500</v>
      </c>
      <c r="G58" s="466">
        <v>0</v>
      </c>
      <c r="H58" s="465">
        <v>2500</v>
      </c>
      <c r="I58" s="466">
        <v>0</v>
      </c>
      <c r="J58" s="465"/>
      <c r="K58" s="466"/>
      <c r="L58" s="465"/>
      <c r="M58" s="466"/>
      <c r="N58" s="465"/>
      <c r="O58" s="466"/>
      <c r="P58" s="467"/>
      <c r="Q58" s="409"/>
      <c r="R58" s="428"/>
      <c r="S58" s="429"/>
      <c r="T58" s="428"/>
      <c r="U58" s="409"/>
      <c r="V58" s="428"/>
      <c r="W58" s="409"/>
      <c r="X58" s="428"/>
      <c r="Y58" s="409"/>
      <c r="Z58" s="428"/>
      <c r="AA58" s="409"/>
      <c r="AB58" s="428"/>
      <c r="AC58" s="409"/>
      <c r="AD58" s="428"/>
      <c r="AE58" s="411"/>
      <c r="AF58" s="411"/>
      <c r="AG58" s="433"/>
    </row>
    <row r="59" spans="1:33" x14ac:dyDescent="0.2">
      <c r="A59" s="435" t="s">
        <v>259</v>
      </c>
      <c r="B59" s="465">
        <v>0</v>
      </c>
      <c r="C59" s="436">
        <v>103</v>
      </c>
      <c r="D59" s="465">
        <v>2499.9899999999998</v>
      </c>
      <c r="E59" s="436">
        <v>103</v>
      </c>
      <c r="F59" s="465">
        <v>2500</v>
      </c>
      <c r="G59" s="466">
        <v>0</v>
      </c>
      <c r="H59" s="465">
        <v>2500</v>
      </c>
      <c r="I59" s="466">
        <v>0</v>
      </c>
      <c r="J59" s="465"/>
      <c r="K59" s="466"/>
      <c r="L59" s="465"/>
      <c r="M59" s="466"/>
      <c r="N59" s="465"/>
      <c r="O59" s="466"/>
      <c r="P59" s="467"/>
      <c r="Q59" s="409"/>
      <c r="R59" s="428"/>
      <c r="S59" s="429"/>
      <c r="T59" s="428"/>
      <c r="U59" s="409"/>
      <c r="V59" s="428"/>
      <c r="W59" s="409"/>
      <c r="X59" s="428"/>
      <c r="Y59" s="409"/>
      <c r="Z59" s="428"/>
      <c r="AA59" s="409"/>
      <c r="AB59" s="428"/>
      <c r="AC59" s="409"/>
      <c r="AD59" s="428"/>
      <c r="AE59" s="411"/>
      <c r="AF59" s="411"/>
      <c r="AG59" s="433"/>
    </row>
    <row r="60" spans="1:33" ht="13.5" thickBot="1" x14ac:dyDescent="0.25">
      <c r="A60" s="438" t="s">
        <v>260</v>
      </c>
      <c r="B60" s="468">
        <v>0</v>
      </c>
      <c r="C60" s="439">
        <v>80</v>
      </c>
      <c r="D60" s="468">
        <v>2499.9899999999998</v>
      </c>
      <c r="E60" s="439">
        <v>80</v>
      </c>
      <c r="F60" s="468">
        <v>2500</v>
      </c>
      <c r="G60" s="469">
        <v>0</v>
      </c>
      <c r="H60" s="468">
        <v>2500</v>
      </c>
      <c r="I60" s="469">
        <v>0</v>
      </c>
      <c r="J60" s="468"/>
      <c r="K60" s="469"/>
      <c r="L60" s="468"/>
      <c r="M60" s="469"/>
      <c r="N60" s="468"/>
      <c r="O60" s="469"/>
      <c r="P60" s="470"/>
      <c r="Q60" s="443"/>
      <c r="R60" s="470"/>
      <c r="S60" s="471"/>
      <c r="T60" s="470"/>
      <c r="U60" s="443"/>
      <c r="V60" s="470"/>
      <c r="W60" s="443"/>
      <c r="X60" s="470"/>
      <c r="Y60" s="443"/>
      <c r="Z60" s="470"/>
      <c r="AA60" s="443"/>
      <c r="AB60" s="470"/>
      <c r="AC60" s="443"/>
      <c r="AD60" s="470"/>
      <c r="AE60" s="443"/>
      <c r="AF60" s="443"/>
      <c r="AG60" s="472"/>
    </row>
    <row r="61" spans="1:33" ht="13.5" thickBot="1" x14ac:dyDescent="0.25">
      <c r="A61" s="411"/>
      <c r="B61" s="411"/>
      <c r="C61" s="411"/>
      <c r="D61" s="411"/>
      <c r="E61" s="411"/>
      <c r="F61" s="411"/>
      <c r="G61" s="411"/>
      <c r="H61" s="411"/>
      <c r="I61" s="411"/>
      <c r="J61" s="411"/>
      <c r="K61" s="411"/>
      <c r="L61" s="411"/>
      <c r="M61" s="411"/>
      <c r="N61" s="411"/>
      <c r="O61" s="411"/>
      <c r="P61" s="411"/>
      <c r="Q61" s="411"/>
      <c r="R61" s="411"/>
      <c r="S61" s="411"/>
      <c r="T61" s="411"/>
      <c r="U61" s="411"/>
      <c r="V61" s="411"/>
      <c r="W61" s="411"/>
      <c r="X61" s="411"/>
      <c r="Y61" s="411"/>
      <c r="Z61" s="411"/>
      <c r="AA61" s="411"/>
      <c r="AB61" s="411"/>
      <c r="AC61" s="411"/>
      <c r="AD61" s="411"/>
      <c r="AE61" s="411"/>
      <c r="AF61" s="411"/>
      <c r="AG61" s="411"/>
    </row>
    <row r="62" spans="1:33" ht="13.5" thickBot="1" x14ac:dyDescent="0.25">
      <c r="A62" s="411"/>
      <c r="B62" s="411"/>
      <c r="C62" s="409">
        <f>SUM(C37:C61)</f>
        <v>2208</v>
      </c>
      <c r="D62" s="409"/>
      <c r="E62" s="473">
        <f>SUM(E37:E61)</f>
        <v>2208</v>
      </c>
      <c r="F62" s="409"/>
      <c r="G62" s="440">
        <f>SUM(G37:G60)</f>
        <v>0</v>
      </c>
      <c r="H62" s="409"/>
      <c r="I62" s="440">
        <f>SUM(I37:I60)</f>
        <v>0</v>
      </c>
      <c r="J62" s="409"/>
      <c r="K62" s="440">
        <f>SUM(K37:K60)</f>
        <v>0</v>
      </c>
      <c r="L62" s="409"/>
      <c r="M62" s="440">
        <f>SUM(M37:M60)</f>
        <v>0</v>
      </c>
      <c r="N62" s="409"/>
      <c r="O62" s="440">
        <f>SUM(O37:O60)</f>
        <v>0</v>
      </c>
      <c r="P62" s="409"/>
      <c r="Q62" s="440">
        <f>SUM(Q37:Q60)</f>
        <v>0</v>
      </c>
      <c r="R62" s="409"/>
      <c r="S62" s="440">
        <f>SUM(S37:S60)</f>
        <v>0</v>
      </c>
      <c r="T62" s="409"/>
      <c r="U62" s="440">
        <f>SUM(U37:U60)</f>
        <v>0</v>
      </c>
      <c r="V62" s="409"/>
      <c r="W62" s="440">
        <f>SUM(W37:W60)</f>
        <v>0</v>
      </c>
      <c r="X62" s="409"/>
      <c r="Y62" s="440">
        <f>SUM(Y37:Y60)</f>
        <v>0</v>
      </c>
      <c r="Z62" s="409"/>
      <c r="AA62" s="440">
        <f>SUM(AA37:AA60)</f>
        <v>0</v>
      </c>
      <c r="AB62" s="409"/>
      <c r="AC62" s="440">
        <f>SUM(AC37:AC60)</f>
        <v>0</v>
      </c>
      <c r="AD62" s="409"/>
      <c r="AE62" s="440">
        <f>SUM(AE37:AE60)</f>
        <v>0</v>
      </c>
      <c r="AF62" s="409"/>
      <c r="AG62" s="440">
        <f>SUM(AG37:AG60)</f>
        <v>0</v>
      </c>
    </row>
    <row r="63" spans="1:33" x14ac:dyDescent="0.2">
      <c r="A63" s="445" t="s">
        <v>471</v>
      </c>
      <c r="B63" s="445"/>
      <c r="C63" s="413"/>
      <c r="D63" s="413"/>
      <c r="E63" s="413"/>
      <c r="F63" s="413"/>
      <c r="G63" s="413"/>
      <c r="H63" s="413"/>
      <c r="I63" s="413"/>
      <c r="J63" s="413"/>
      <c r="K63" s="413"/>
      <c r="L63" s="413"/>
      <c r="M63" s="411"/>
      <c r="N63" s="411"/>
      <c r="O63" s="411"/>
      <c r="P63" s="411"/>
      <c r="Q63" s="411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11"/>
      <c r="AC63" s="411"/>
      <c r="AD63" s="411"/>
      <c r="AE63" s="411"/>
      <c r="AF63" s="411"/>
      <c r="AG63" s="411"/>
    </row>
    <row r="64" spans="1:33" x14ac:dyDescent="0.2">
      <c r="A64" s="414"/>
      <c r="B64" s="412" t="s">
        <v>472</v>
      </c>
      <c r="C64" s="423" t="s">
        <v>182</v>
      </c>
      <c r="D64" s="423"/>
      <c r="E64" s="423" t="s">
        <v>185</v>
      </c>
      <c r="F64" s="423"/>
      <c r="G64" s="423" t="s">
        <v>338</v>
      </c>
      <c r="H64" s="423"/>
      <c r="I64" s="423" t="s">
        <v>340</v>
      </c>
      <c r="J64" s="423"/>
      <c r="K64" s="423" t="s">
        <v>342</v>
      </c>
      <c r="L64" s="412" t="s">
        <v>67</v>
      </c>
      <c r="M64" s="411"/>
      <c r="N64" s="411"/>
      <c r="O64" s="411"/>
      <c r="P64" s="411"/>
      <c r="Q64" s="411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11"/>
      <c r="AC64" s="411"/>
      <c r="AD64" s="411"/>
      <c r="AE64" s="411"/>
      <c r="AF64" s="411"/>
      <c r="AG64" s="411"/>
    </row>
    <row r="65" spans="1:33" x14ac:dyDescent="0.2">
      <c r="A65" s="409" t="s">
        <v>237</v>
      </c>
      <c r="B65" s="409"/>
      <c r="C65" s="446"/>
      <c r="D65" s="428"/>
      <c r="E65" s="446"/>
      <c r="F65" s="428"/>
      <c r="G65" s="446"/>
      <c r="H65" s="428"/>
      <c r="I65" s="446"/>
      <c r="J65" s="428"/>
      <c r="K65" s="447"/>
      <c r="L65" s="447"/>
      <c r="M65" s="428"/>
      <c r="N65" s="411"/>
      <c r="O65" s="411"/>
      <c r="P65" s="411"/>
      <c r="Q65" s="411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11"/>
      <c r="AC65" s="411"/>
      <c r="AD65" s="411"/>
      <c r="AE65" s="411"/>
      <c r="AF65" s="411"/>
      <c r="AG65" s="411"/>
    </row>
    <row r="66" spans="1:33" x14ac:dyDescent="0.2">
      <c r="A66" s="409" t="s">
        <v>238</v>
      </c>
      <c r="B66" s="409"/>
      <c r="C66" s="446"/>
      <c r="D66" s="428"/>
      <c r="E66" s="446"/>
      <c r="F66" s="428"/>
      <c r="G66" s="446"/>
      <c r="H66" s="409"/>
      <c r="I66" s="446"/>
      <c r="J66" s="428"/>
      <c r="K66" s="447"/>
      <c r="L66" s="447"/>
      <c r="M66" s="428"/>
      <c r="N66" s="411"/>
      <c r="O66" s="411"/>
      <c r="P66" s="411"/>
      <c r="Q66" s="411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11"/>
      <c r="AC66" s="411"/>
      <c r="AD66" s="411"/>
      <c r="AE66" s="411"/>
      <c r="AF66" s="411"/>
      <c r="AG66" s="411"/>
    </row>
    <row r="67" spans="1:33" x14ac:dyDescent="0.2">
      <c r="A67" s="409" t="s">
        <v>239</v>
      </c>
      <c r="B67" s="409"/>
      <c r="C67" s="446"/>
      <c r="D67" s="428"/>
      <c r="E67" s="446"/>
      <c r="F67" s="428"/>
      <c r="G67" s="446"/>
      <c r="H67" s="428"/>
      <c r="I67" s="446"/>
      <c r="J67" s="428"/>
      <c r="K67" s="447"/>
      <c r="L67" s="447"/>
      <c r="M67" s="428"/>
      <c r="N67" s="411"/>
      <c r="O67" s="411"/>
      <c r="P67" s="411"/>
      <c r="Q67" s="411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11"/>
      <c r="AC67" s="411"/>
      <c r="AD67" s="411"/>
      <c r="AE67" s="411"/>
      <c r="AF67" s="411"/>
      <c r="AG67" s="411"/>
    </row>
    <row r="68" spans="1:33" x14ac:dyDescent="0.2">
      <c r="A68" s="409" t="s">
        <v>240</v>
      </c>
      <c r="B68" s="409"/>
      <c r="C68" s="446"/>
      <c r="D68" s="428"/>
      <c r="E68" s="446"/>
      <c r="F68" s="428"/>
      <c r="G68" s="446"/>
      <c r="H68" s="409"/>
      <c r="I68" s="446"/>
      <c r="J68" s="428"/>
      <c r="K68" s="447"/>
      <c r="L68" s="447"/>
      <c r="M68" s="428"/>
      <c r="N68" s="411"/>
      <c r="O68" s="411"/>
      <c r="P68" s="411"/>
      <c r="Q68" s="411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11"/>
      <c r="AC68" s="411"/>
      <c r="AD68" s="411"/>
      <c r="AE68" s="411"/>
      <c r="AF68" s="411"/>
      <c r="AG68" s="411"/>
    </row>
    <row r="69" spans="1:33" x14ac:dyDescent="0.2">
      <c r="A69" s="409" t="s">
        <v>241</v>
      </c>
      <c r="B69" s="409"/>
      <c r="C69" s="446"/>
      <c r="D69" s="428"/>
      <c r="E69" s="446"/>
      <c r="F69" s="428"/>
      <c r="G69" s="446"/>
      <c r="H69" s="409"/>
      <c r="I69" s="446"/>
      <c r="J69" s="428"/>
      <c r="K69" s="447"/>
      <c r="L69" s="447"/>
      <c r="M69" s="428"/>
      <c r="N69" s="411"/>
      <c r="O69" s="411"/>
      <c r="P69" s="411"/>
      <c r="Q69" s="411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11"/>
      <c r="AC69" s="411"/>
      <c r="AD69" s="411"/>
      <c r="AE69" s="411"/>
      <c r="AF69" s="411"/>
      <c r="AG69" s="411"/>
    </row>
    <row r="70" spans="1:33" x14ac:dyDescent="0.2">
      <c r="A70" s="409" t="s">
        <v>242</v>
      </c>
      <c r="B70" s="409"/>
      <c r="C70" s="446"/>
      <c r="D70" s="428"/>
      <c r="E70" s="446"/>
      <c r="F70" s="428"/>
      <c r="G70" s="446"/>
      <c r="H70" s="428"/>
      <c r="I70" s="446"/>
      <c r="J70" s="428"/>
      <c r="K70" s="447"/>
      <c r="L70" s="447"/>
      <c r="M70" s="428"/>
      <c r="N70" s="411"/>
      <c r="O70" s="411"/>
      <c r="P70" s="411"/>
      <c r="Q70" s="411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11"/>
      <c r="AC70" s="411"/>
      <c r="AD70" s="411"/>
      <c r="AE70" s="411"/>
      <c r="AF70" s="411"/>
      <c r="AG70" s="411"/>
    </row>
    <row r="71" spans="1:33" x14ac:dyDescent="0.2">
      <c r="A71" s="409" t="s">
        <v>243</v>
      </c>
      <c r="B71" s="409"/>
      <c r="C71" s="446"/>
      <c r="D71" s="428"/>
      <c r="E71" s="446"/>
      <c r="F71" s="428"/>
      <c r="G71" s="446"/>
      <c r="H71" s="428"/>
      <c r="I71" s="446"/>
      <c r="J71" s="428"/>
      <c r="K71" s="447"/>
      <c r="L71" s="447"/>
      <c r="M71" s="411"/>
      <c r="N71" s="411"/>
      <c r="O71" s="411"/>
      <c r="P71" s="411"/>
      <c r="Q71" s="411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11"/>
      <c r="AC71" s="411"/>
      <c r="AD71" s="411"/>
      <c r="AE71" s="411"/>
      <c r="AF71" s="411"/>
      <c r="AG71" s="411"/>
    </row>
    <row r="72" spans="1:33" x14ac:dyDescent="0.2">
      <c r="A72" s="409" t="s">
        <v>244</v>
      </c>
      <c r="B72" s="409"/>
      <c r="C72" s="446"/>
      <c r="D72" s="428"/>
      <c r="E72" s="446"/>
      <c r="F72" s="428"/>
      <c r="G72" s="446"/>
      <c r="H72" s="428"/>
      <c r="I72" s="446"/>
      <c r="J72" s="428"/>
      <c r="K72" s="447"/>
      <c r="L72" s="447"/>
      <c r="M72" s="411"/>
      <c r="N72" s="411"/>
      <c r="O72" s="411"/>
      <c r="P72" s="411"/>
      <c r="Q72" s="411"/>
      <c r="R72" s="411"/>
      <c r="S72" s="411"/>
      <c r="T72" s="411"/>
      <c r="U72" s="411"/>
      <c r="V72" s="411"/>
      <c r="W72" s="411"/>
      <c r="X72" s="411"/>
      <c r="Y72" s="411"/>
      <c r="Z72" s="411"/>
      <c r="AA72" s="411"/>
      <c r="AB72" s="411"/>
      <c r="AC72" s="411"/>
      <c r="AD72" s="411"/>
      <c r="AE72" s="411"/>
      <c r="AF72" s="411"/>
      <c r="AG72" s="411"/>
    </row>
    <row r="73" spans="1:33" x14ac:dyDescent="0.2">
      <c r="A73" s="409" t="s">
        <v>245</v>
      </c>
      <c r="B73" s="409"/>
      <c r="C73" s="446"/>
      <c r="D73" s="428"/>
      <c r="E73" s="446"/>
      <c r="F73" s="428"/>
      <c r="G73" s="446"/>
      <c r="H73" s="428"/>
      <c r="I73" s="446"/>
      <c r="J73" s="428"/>
      <c r="K73" s="447"/>
      <c r="L73" s="447"/>
      <c r="M73" s="411"/>
      <c r="N73" s="411"/>
      <c r="O73" s="411"/>
      <c r="P73" s="411"/>
      <c r="Q73" s="411"/>
      <c r="R73" s="411"/>
      <c r="S73" s="411"/>
      <c r="T73" s="411"/>
      <c r="U73" s="411"/>
      <c r="V73" s="411"/>
      <c r="W73" s="411"/>
      <c r="X73" s="411"/>
      <c r="Y73" s="411"/>
      <c r="Z73" s="411"/>
      <c r="AA73" s="411"/>
      <c r="AB73" s="411"/>
      <c r="AC73" s="411"/>
      <c r="AD73" s="411"/>
      <c r="AE73" s="411"/>
      <c r="AF73" s="411"/>
      <c r="AG73" s="411"/>
    </row>
    <row r="74" spans="1:33" x14ac:dyDescent="0.2">
      <c r="A74" s="409" t="s">
        <v>246</v>
      </c>
      <c r="B74" s="409"/>
      <c r="C74" s="446"/>
      <c r="D74" s="428"/>
      <c r="E74" s="446"/>
      <c r="F74" s="428"/>
      <c r="G74" s="446"/>
      <c r="H74" s="428"/>
      <c r="I74" s="446"/>
      <c r="J74" s="428"/>
      <c r="K74" s="447"/>
      <c r="L74" s="447"/>
      <c r="M74" s="428"/>
      <c r="N74" s="411"/>
      <c r="O74" s="411"/>
      <c r="P74" s="411"/>
      <c r="Q74" s="411"/>
      <c r="R74" s="411"/>
      <c r="S74" s="411"/>
      <c r="T74" s="411"/>
      <c r="U74" s="411"/>
      <c r="V74" s="411"/>
      <c r="W74" s="411"/>
      <c r="X74" s="411"/>
      <c r="Y74" s="411"/>
      <c r="Z74" s="411"/>
      <c r="AA74" s="411"/>
      <c r="AB74" s="411"/>
      <c r="AC74" s="411"/>
      <c r="AD74" s="411"/>
      <c r="AE74" s="411"/>
      <c r="AF74" s="411"/>
      <c r="AG74" s="411"/>
    </row>
    <row r="75" spans="1:33" x14ac:dyDescent="0.2">
      <c r="A75" s="409" t="s">
        <v>247</v>
      </c>
      <c r="B75" s="409"/>
      <c r="C75" s="446"/>
      <c r="D75" s="428"/>
      <c r="E75" s="446"/>
      <c r="F75" s="428"/>
      <c r="G75" s="446"/>
      <c r="H75" s="428"/>
      <c r="I75" s="446"/>
      <c r="J75" s="428"/>
      <c r="K75" s="447"/>
      <c r="L75" s="447"/>
      <c r="M75" s="409"/>
      <c r="N75" s="428"/>
      <c r="O75" s="411"/>
      <c r="P75" s="411"/>
      <c r="Q75" s="411"/>
      <c r="R75" s="411"/>
      <c r="S75" s="411"/>
      <c r="T75" s="411"/>
      <c r="U75" s="411"/>
      <c r="V75" s="411"/>
      <c r="W75" s="411"/>
      <c r="X75" s="411"/>
      <c r="Y75" s="411"/>
      <c r="Z75" s="411"/>
      <c r="AA75" s="411"/>
      <c r="AB75" s="411"/>
      <c r="AC75" s="411"/>
      <c r="AD75" s="411"/>
      <c r="AE75" s="411"/>
      <c r="AF75" s="411"/>
      <c r="AG75" s="411"/>
    </row>
    <row r="76" spans="1:33" x14ac:dyDescent="0.2">
      <c r="A76" s="409" t="s">
        <v>248</v>
      </c>
      <c r="B76" s="409"/>
      <c r="C76" s="446"/>
      <c r="D76" s="428"/>
      <c r="E76" s="446"/>
      <c r="F76" s="428"/>
      <c r="G76" s="446"/>
      <c r="H76" s="428"/>
      <c r="I76" s="446"/>
      <c r="J76" s="428"/>
      <c r="K76" s="447"/>
      <c r="L76" s="447"/>
      <c r="M76" s="411"/>
      <c r="N76" s="411"/>
      <c r="O76" s="428"/>
      <c r="P76" s="411"/>
      <c r="Q76" s="411"/>
      <c r="R76" s="411"/>
      <c r="S76" s="411"/>
      <c r="T76" s="411"/>
      <c r="U76" s="411"/>
      <c r="V76" s="411"/>
      <c r="W76" s="411"/>
      <c r="X76" s="411"/>
      <c r="Y76" s="411"/>
      <c r="Z76" s="411"/>
      <c r="AA76" s="411"/>
      <c r="AB76" s="411"/>
      <c r="AC76" s="411"/>
      <c r="AD76" s="411"/>
      <c r="AE76" s="411"/>
      <c r="AF76" s="411"/>
      <c r="AG76" s="411"/>
    </row>
    <row r="77" spans="1:33" x14ac:dyDescent="0.2">
      <c r="A77" s="409" t="s">
        <v>249</v>
      </c>
      <c r="B77" s="409"/>
      <c r="C77" s="446"/>
      <c r="D77" s="428">
        <v>36.9</v>
      </c>
      <c r="E77" s="446">
        <v>36.9</v>
      </c>
      <c r="F77" s="428">
        <v>36.9</v>
      </c>
      <c r="G77" s="446">
        <v>37.1</v>
      </c>
      <c r="H77" s="428">
        <v>36.9</v>
      </c>
      <c r="I77" s="446">
        <v>36.700000000000003</v>
      </c>
      <c r="J77" s="428">
        <v>0.5</v>
      </c>
      <c r="K77" s="446">
        <v>25</v>
      </c>
      <c r="L77" s="446">
        <v>0</v>
      </c>
      <c r="M77" s="409">
        <v>0</v>
      </c>
      <c r="N77" s="409">
        <v>25</v>
      </c>
      <c r="O77" s="409">
        <v>2.5</v>
      </c>
      <c r="P77" s="428">
        <v>2.5</v>
      </c>
      <c r="Q77" s="409">
        <v>2.4</v>
      </c>
      <c r="R77" s="409">
        <v>2.4</v>
      </c>
      <c r="S77" s="409">
        <v>6.2</v>
      </c>
      <c r="T77" s="409">
        <v>6.1</v>
      </c>
      <c r="U77" s="409">
        <v>2.4</v>
      </c>
      <c r="V77" s="409">
        <v>2.2999999999999998</v>
      </c>
      <c r="W77" s="409">
        <v>2.2000000000000002</v>
      </c>
      <c r="X77" s="409">
        <v>26</v>
      </c>
      <c r="Y77" s="409">
        <v>26.1</v>
      </c>
      <c r="Z77" s="409">
        <v>65.7</v>
      </c>
      <c r="AA77" s="409">
        <v>66.900000000000006</v>
      </c>
      <c r="AB77" s="411"/>
      <c r="AC77" s="411"/>
      <c r="AD77" s="411"/>
      <c r="AE77" s="411"/>
      <c r="AF77" s="411"/>
      <c r="AG77" s="411"/>
    </row>
    <row r="78" spans="1:33" x14ac:dyDescent="0.2">
      <c r="A78" s="409" t="s">
        <v>250</v>
      </c>
      <c r="B78" s="409"/>
      <c r="C78" s="446"/>
      <c r="D78" s="428">
        <v>2</v>
      </c>
      <c r="E78" s="446">
        <v>2</v>
      </c>
      <c r="F78" s="428">
        <v>2</v>
      </c>
      <c r="G78" s="446">
        <v>2</v>
      </c>
      <c r="H78" s="428">
        <v>2</v>
      </c>
      <c r="I78" s="446">
        <v>2</v>
      </c>
      <c r="J78" s="428">
        <v>5</v>
      </c>
      <c r="K78" s="446">
        <v>5</v>
      </c>
      <c r="L78" s="446">
        <v>5</v>
      </c>
      <c r="M78" s="409">
        <v>5</v>
      </c>
      <c r="N78" s="409">
        <v>5</v>
      </c>
      <c r="O78" s="409">
        <v>5</v>
      </c>
      <c r="P78" s="409">
        <v>5</v>
      </c>
      <c r="Q78" s="428">
        <v>5</v>
      </c>
      <c r="R78" s="409">
        <v>5</v>
      </c>
      <c r="S78" s="409">
        <v>5</v>
      </c>
      <c r="T78" s="409">
        <v>5</v>
      </c>
      <c r="U78" s="409">
        <v>5</v>
      </c>
      <c r="V78" s="409">
        <v>5</v>
      </c>
      <c r="W78" s="409">
        <v>5</v>
      </c>
      <c r="X78" s="409">
        <v>5</v>
      </c>
      <c r="Y78" s="409">
        <v>5</v>
      </c>
      <c r="Z78" s="409">
        <v>2</v>
      </c>
      <c r="AA78" s="409">
        <v>2</v>
      </c>
      <c r="AB78" s="411"/>
      <c r="AC78" s="411"/>
      <c r="AD78" s="411"/>
      <c r="AE78" s="411"/>
      <c r="AF78" s="411"/>
      <c r="AG78" s="411"/>
    </row>
    <row r="79" spans="1:33" x14ac:dyDescent="0.2">
      <c r="A79" s="409" t="s">
        <v>251</v>
      </c>
      <c r="B79" s="409"/>
      <c r="C79" s="446"/>
      <c r="D79" s="428"/>
      <c r="E79" s="446"/>
      <c r="F79" s="428"/>
      <c r="G79" s="446"/>
      <c r="H79" s="428"/>
      <c r="I79" s="446"/>
      <c r="J79" s="428"/>
      <c r="K79" s="447"/>
      <c r="L79" s="447"/>
      <c r="M79" s="411"/>
      <c r="N79" s="411"/>
      <c r="O79" s="411"/>
      <c r="P79" s="411"/>
      <c r="Q79" s="411"/>
      <c r="R79" s="428"/>
      <c r="S79" s="411"/>
      <c r="T79" s="411"/>
      <c r="U79" s="411"/>
      <c r="V79" s="411"/>
      <c r="W79" s="411"/>
      <c r="X79" s="411"/>
      <c r="Y79" s="411"/>
      <c r="Z79" s="411"/>
      <c r="AA79" s="411"/>
      <c r="AB79" s="411"/>
      <c r="AC79" s="411"/>
      <c r="AD79" s="411"/>
      <c r="AE79" s="411"/>
      <c r="AF79" s="411"/>
      <c r="AG79" s="411"/>
    </row>
    <row r="80" spans="1:33" x14ac:dyDescent="0.2">
      <c r="A80" s="409" t="s">
        <v>252</v>
      </c>
      <c r="B80" s="409"/>
      <c r="C80" s="446"/>
      <c r="D80" s="428"/>
      <c r="E80" s="446"/>
      <c r="F80" s="428"/>
      <c r="G80" s="446"/>
      <c r="H80" s="428"/>
      <c r="I80" s="446"/>
      <c r="J80" s="428"/>
      <c r="K80" s="447"/>
      <c r="L80" s="447"/>
      <c r="M80" s="411"/>
      <c r="N80" s="411"/>
      <c r="O80" s="411"/>
      <c r="P80" s="411"/>
      <c r="Q80" s="411"/>
      <c r="R80" s="411"/>
      <c r="S80" s="428"/>
      <c r="T80" s="411"/>
      <c r="U80" s="411"/>
      <c r="V80" s="411"/>
      <c r="W80" s="411"/>
      <c r="X80" s="411"/>
      <c r="Y80" s="411"/>
      <c r="Z80" s="411"/>
      <c r="AA80" s="411"/>
      <c r="AB80" s="411"/>
      <c r="AC80" s="411"/>
      <c r="AD80" s="411"/>
      <c r="AE80" s="411"/>
      <c r="AF80" s="411"/>
      <c r="AG80" s="411"/>
    </row>
    <row r="81" spans="1:33" x14ac:dyDescent="0.2">
      <c r="A81" s="409" t="s">
        <v>253</v>
      </c>
      <c r="B81" s="409"/>
      <c r="C81" s="446"/>
      <c r="D81" s="428"/>
      <c r="E81" s="446"/>
      <c r="F81" s="428"/>
      <c r="G81" s="446"/>
      <c r="H81" s="428"/>
      <c r="I81" s="446"/>
      <c r="J81" s="428"/>
      <c r="K81" s="447"/>
      <c r="L81" s="447"/>
      <c r="M81" s="411"/>
      <c r="N81" s="411"/>
      <c r="O81" s="411"/>
      <c r="P81" s="411"/>
      <c r="Q81" s="411"/>
      <c r="R81" s="411"/>
      <c r="S81" s="411"/>
      <c r="T81" s="428"/>
      <c r="U81" s="411"/>
      <c r="V81" s="411"/>
      <c r="W81" s="411"/>
      <c r="X81" s="411"/>
      <c r="Y81" s="411"/>
      <c r="Z81" s="411"/>
      <c r="AA81" s="411"/>
      <c r="AB81" s="411"/>
      <c r="AC81" s="411"/>
      <c r="AD81" s="411"/>
      <c r="AE81" s="411"/>
      <c r="AF81" s="411"/>
      <c r="AG81" s="411"/>
    </row>
    <row r="82" spans="1:33" x14ac:dyDescent="0.2">
      <c r="A82" s="409" t="s">
        <v>254</v>
      </c>
      <c r="B82" s="409"/>
      <c r="C82" s="446"/>
      <c r="D82" s="428"/>
      <c r="E82" s="446"/>
      <c r="F82" s="428"/>
      <c r="G82" s="446"/>
      <c r="H82" s="428"/>
      <c r="I82" s="446"/>
      <c r="J82" s="428"/>
      <c r="K82" s="447"/>
      <c r="L82" s="447"/>
      <c r="M82" s="411"/>
      <c r="N82" s="411"/>
      <c r="O82" s="411"/>
      <c r="P82" s="411"/>
      <c r="Q82" s="411"/>
      <c r="R82" s="411"/>
      <c r="S82" s="411"/>
      <c r="T82" s="411"/>
      <c r="U82" s="428"/>
      <c r="V82" s="411"/>
      <c r="W82" s="411"/>
      <c r="X82" s="411"/>
      <c r="Y82" s="411"/>
      <c r="Z82" s="411"/>
      <c r="AA82" s="411"/>
      <c r="AB82" s="411"/>
      <c r="AC82" s="411"/>
      <c r="AD82" s="411"/>
      <c r="AE82" s="411"/>
      <c r="AF82" s="411"/>
      <c r="AG82" s="411"/>
    </row>
    <row r="83" spans="1:33" x14ac:dyDescent="0.2">
      <c r="A83" s="409" t="s">
        <v>255</v>
      </c>
      <c r="B83" s="409"/>
      <c r="C83" s="446"/>
      <c r="D83" s="428"/>
      <c r="E83" s="446"/>
      <c r="F83" s="428"/>
      <c r="G83" s="446"/>
      <c r="H83" s="428"/>
      <c r="I83" s="446"/>
      <c r="J83" s="428"/>
      <c r="K83" s="447"/>
      <c r="L83" s="447"/>
      <c r="M83" s="411"/>
      <c r="N83" s="411"/>
      <c r="O83" s="411"/>
      <c r="P83" s="411"/>
      <c r="Q83" s="411"/>
      <c r="R83" s="411"/>
      <c r="S83" s="411"/>
      <c r="T83" s="411"/>
      <c r="U83" s="411"/>
      <c r="V83" s="428"/>
      <c r="W83" s="411"/>
      <c r="X83" s="411"/>
      <c r="Y83" s="411"/>
      <c r="Z83" s="411"/>
      <c r="AA83" s="411"/>
      <c r="AB83" s="411"/>
      <c r="AC83" s="411"/>
      <c r="AD83" s="411"/>
      <c r="AE83" s="411"/>
      <c r="AF83" s="411"/>
      <c r="AG83" s="411"/>
    </row>
    <row r="84" spans="1:33" x14ac:dyDescent="0.2">
      <c r="A84" s="409" t="s">
        <v>256</v>
      </c>
      <c r="B84" s="409"/>
      <c r="C84" s="446"/>
      <c r="D84" s="428"/>
      <c r="E84" s="446"/>
      <c r="F84" s="428"/>
      <c r="G84" s="446"/>
      <c r="H84" s="428"/>
      <c r="I84" s="446"/>
      <c r="J84" s="428"/>
      <c r="K84" s="447"/>
      <c r="L84" s="447"/>
      <c r="M84" s="411"/>
      <c r="N84" s="411"/>
      <c r="O84" s="411"/>
      <c r="P84" s="411"/>
      <c r="Q84" s="411"/>
      <c r="R84" s="411"/>
      <c r="S84" s="411"/>
      <c r="T84" s="411"/>
      <c r="U84" s="411"/>
      <c r="V84" s="411"/>
      <c r="W84" s="428"/>
      <c r="X84" s="411"/>
      <c r="Y84" s="411"/>
      <c r="Z84" s="411"/>
      <c r="AA84" s="411"/>
      <c r="AB84" s="411"/>
      <c r="AC84" s="411"/>
      <c r="AD84" s="411"/>
      <c r="AE84" s="411"/>
      <c r="AF84" s="411"/>
      <c r="AG84" s="411"/>
    </row>
    <row r="85" spans="1:33" x14ac:dyDescent="0.2">
      <c r="A85" s="409" t="s">
        <v>257</v>
      </c>
      <c r="B85" s="409"/>
      <c r="C85" s="446"/>
      <c r="D85" s="428"/>
      <c r="E85" s="446"/>
      <c r="F85" s="428"/>
      <c r="G85" s="446"/>
      <c r="H85" s="428"/>
      <c r="I85" s="446"/>
      <c r="J85" s="428"/>
      <c r="K85" s="447"/>
      <c r="L85" s="447"/>
      <c r="M85" s="411"/>
      <c r="N85" s="411"/>
      <c r="O85" s="411"/>
      <c r="P85" s="411"/>
      <c r="Q85" s="411"/>
      <c r="R85" s="411"/>
      <c r="S85" s="411"/>
      <c r="T85" s="411"/>
      <c r="U85" s="411"/>
      <c r="V85" s="411"/>
      <c r="W85" s="411"/>
      <c r="X85" s="428"/>
      <c r="Y85" s="411"/>
      <c r="Z85" s="411"/>
      <c r="AA85" s="411"/>
      <c r="AB85" s="411"/>
      <c r="AC85" s="411"/>
      <c r="AD85" s="411"/>
      <c r="AE85" s="411"/>
      <c r="AF85" s="411"/>
      <c r="AG85" s="411"/>
    </row>
    <row r="86" spans="1:33" x14ac:dyDescent="0.2">
      <c r="A86" s="409" t="s">
        <v>258</v>
      </c>
      <c r="B86" s="409"/>
      <c r="C86" s="446"/>
      <c r="D86" s="428"/>
      <c r="E86" s="446"/>
      <c r="F86" s="428"/>
      <c r="G86" s="446"/>
      <c r="H86" s="428"/>
      <c r="I86" s="446"/>
      <c r="J86" s="428"/>
      <c r="K86" s="447"/>
      <c r="L86" s="447"/>
      <c r="M86" s="411"/>
      <c r="N86" s="411"/>
      <c r="O86" s="411"/>
      <c r="P86" s="411"/>
      <c r="Q86" s="411"/>
      <c r="R86" s="411"/>
      <c r="S86" s="411"/>
      <c r="T86" s="411"/>
      <c r="U86" s="411"/>
      <c r="V86" s="411"/>
      <c r="W86" s="411"/>
      <c r="X86" s="411"/>
      <c r="Y86" s="428"/>
      <c r="Z86" s="411"/>
      <c r="AA86" s="411"/>
      <c r="AB86" s="411"/>
      <c r="AC86" s="411"/>
      <c r="AD86" s="411"/>
      <c r="AE86" s="411"/>
      <c r="AF86" s="411"/>
      <c r="AG86" s="411"/>
    </row>
    <row r="87" spans="1:33" x14ac:dyDescent="0.2">
      <c r="A87" s="409" t="s">
        <v>259</v>
      </c>
      <c r="B87" s="409"/>
      <c r="C87" s="446"/>
      <c r="D87" s="428"/>
      <c r="E87" s="446"/>
      <c r="F87" s="428"/>
      <c r="G87" s="446"/>
      <c r="H87" s="409"/>
      <c r="I87" s="446"/>
      <c r="J87" s="428"/>
      <c r="K87" s="447"/>
      <c r="L87" s="447"/>
      <c r="M87" s="428"/>
      <c r="N87" s="411"/>
      <c r="O87" s="411"/>
      <c r="P87" s="411"/>
      <c r="Q87" s="411"/>
      <c r="R87" s="411"/>
      <c r="S87" s="411"/>
      <c r="T87" s="411"/>
      <c r="U87" s="411"/>
      <c r="V87" s="411"/>
      <c r="W87" s="411"/>
      <c r="X87" s="411"/>
      <c r="Y87" s="411"/>
      <c r="Z87" s="428"/>
      <c r="AA87" s="411"/>
      <c r="AB87" s="411"/>
      <c r="AC87" s="411"/>
      <c r="AD87" s="411"/>
      <c r="AE87" s="411"/>
      <c r="AF87" s="411"/>
      <c r="AG87" s="411"/>
    </row>
    <row r="88" spans="1:33" x14ac:dyDescent="0.2">
      <c r="A88" s="409" t="s">
        <v>260</v>
      </c>
      <c r="B88" s="409"/>
      <c r="C88" s="446"/>
      <c r="D88" s="428"/>
      <c r="E88" s="446"/>
      <c r="F88" s="428"/>
      <c r="G88" s="446"/>
      <c r="H88" s="409"/>
      <c r="I88" s="446"/>
      <c r="J88" s="428"/>
      <c r="K88" s="447"/>
      <c r="L88" s="447"/>
      <c r="M88" s="428"/>
      <c r="N88" s="411"/>
      <c r="O88" s="411"/>
      <c r="P88" s="411"/>
      <c r="Q88" s="411"/>
      <c r="R88" s="411"/>
      <c r="S88" s="411"/>
      <c r="T88" s="411"/>
      <c r="U88" s="411"/>
      <c r="V88" s="411"/>
      <c r="W88" s="411"/>
      <c r="X88" s="411"/>
      <c r="Y88" s="411"/>
      <c r="Z88" s="411"/>
      <c r="AA88" s="428"/>
      <c r="AB88" s="411"/>
      <c r="AC88" s="411"/>
      <c r="AD88" s="411"/>
      <c r="AE88" s="411"/>
      <c r="AF88" s="411"/>
      <c r="AG88" s="411"/>
    </row>
  </sheetData>
  <phoneticPr fontId="0" type="noConversion"/>
  <printOptions horizontalCentered="1"/>
  <pageMargins left="0.5" right="0.5" top="0.17" bottom="0.5" header="0.5" footer="0.25"/>
  <pageSetup paperSize="5" scale="92" fitToHeight="3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76"/>
  <sheetViews>
    <sheetView topLeftCell="A13" zoomScale="75" workbookViewId="0">
      <selection activeCell="A31" sqref="A31"/>
    </sheetView>
  </sheetViews>
  <sheetFormatPr defaultRowHeight="12.75" x14ac:dyDescent="0.2"/>
  <cols>
    <col min="1" max="1" width="22.7109375" customWidth="1"/>
    <col min="2" max="26" width="8.7109375" customWidth="1"/>
  </cols>
  <sheetData>
    <row r="1" spans="1:26" ht="30" x14ac:dyDescent="0.4">
      <c r="A1" s="474" t="s">
        <v>356</v>
      </c>
      <c r="B1" s="474"/>
      <c r="D1" s="378"/>
      <c r="E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</row>
    <row r="3" spans="1:26" ht="26.25" x14ac:dyDescent="0.4">
      <c r="A3" s="476" t="s">
        <v>197</v>
      </c>
      <c r="B3" s="477" t="s">
        <v>67</v>
      </c>
      <c r="C3" s="381">
        <v>100</v>
      </c>
      <c r="D3" s="381">
        <v>200</v>
      </c>
      <c r="E3" s="381">
        <v>300</v>
      </c>
      <c r="F3" s="381">
        <v>400</v>
      </c>
      <c r="G3" s="381">
        <v>500</v>
      </c>
      <c r="H3" s="381">
        <v>600</v>
      </c>
      <c r="I3" s="381">
        <v>700</v>
      </c>
      <c r="J3" s="381">
        <v>800</v>
      </c>
      <c r="K3" s="381">
        <v>900</v>
      </c>
      <c r="L3" s="381">
        <v>1000</v>
      </c>
      <c r="M3" s="381">
        <v>1100</v>
      </c>
      <c r="N3" s="381">
        <v>1200</v>
      </c>
      <c r="O3" s="381">
        <v>1300</v>
      </c>
      <c r="P3" s="381">
        <v>1400</v>
      </c>
      <c r="Q3" s="381">
        <v>1500</v>
      </c>
      <c r="R3" s="381">
        <v>1600</v>
      </c>
      <c r="S3" s="381">
        <v>1700</v>
      </c>
      <c r="T3" s="381">
        <v>1800</v>
      </c>
      <c r="U3" s="381">
        <v>1900</v>
      </c>
      <c r="V3" s="381">
        <v>2000</v>
      </c>
      <c r="W3" s="381">
        <v>2100</v>
      </c>
      <c r="X3" s="381">
        <v>2200</v>
      </c>
      <c r="Y3" s="381">
        <v>2300</v>
      </c>
      <c r="Z3" s="381">
        <v>2400</v>
      </c>
    </row>
    <row r="4" spans="1:26" x14ac:dyDescent="0.2">
      <c r="A4" t="s">
        <v>475</v>
      </c>
      <c r="B4">
        <f>SUM(C4:Z4)</f>
        <v>-14878.869999999997</v>
      </c>
      <c r="C4" s="378">
        <v>-504.11</v>
      </c>
      <c r="D4" s="378">
        <v>-492.62</v>
      </c>
      <c r="E4" s="378">
        <v>-481.99</v>
      </c>
      <c r="F4" s="378">
        <v>-482.54</v>
      </c>
      <c r="G4" s="378">
        <v>-500.9</v>
      </c>
      <c r="H4" s="378">
        <v>-541.38</v>
      </c>
      <c r="I4" s="378">
        <v>-588.74</v>
      </c>
      <c r="J4" s="378">
        <v>-627.79</v>
      </c>
      <c r="K4" s="378">
        <v>-660.56</v>
      </c>
      <c r="L4" s="378">
        <v>-691.78</v>
      </c>
      <c r="M4" s="378">
        <v>-706.59</v>
      </c>
      <c r="N4" s="378">
        <v>-713.34</v>
      </c>
      <c r="O4" s="378">
        <v>-730.07</v>
      </c>
      <c r="P4" s="378">
        <v>-736.42</v>
      </c>
      <c r="Q4" s="378">
        <v>-728.52</v>
      </c>
      <c r="R4" s="378">
        <v>-716.94</v>
      </c>
      <c r="S4" s="378">
        <v>-702.89</v>
      </c>
      <c r="T4" s="378">
        <v>-681.82</v>
      </c>
      <c r="U4" s="378">
        <v>-659.5</v>
      </c>
      <c r="V4" s="378">
        <v>-627.94000000000005</v>
      </c>
      <c r="W4" s="378">
        <v>-619.15</v>
      </c>
      <c r="X4" s="378">
        <v>-592.34</v>
      </c>
      <c r="Y4" s="378">
        <v>-561.22</v>
      </c>
      <c r="Z4" s="378">
        <v>-529.72</v>
      </c>
    </row>
    <row r="5" spans="1:26" x14ac:dyDescent="0.2">
      <c r="A5" t="s">
        <v>476</v>
      </c>
      <c r="B5">
        <f>SUM(C5:Z5)</f>
        <v>8832</v>
      </c>
      <c r="C5" s="378">
        <v>216</v>
      </c>
      <c r="D5" s="378">
        <v>216</v>
      </c>
      <c r="E5" s="378">
        <v>216</v>
      </c>
      <c r="F5" s="378">
        <v>216</v>
      </c>
      <c r="G5" s="378">
        <v>216</v>
      </c>
      <c r="H5" s="378">
        <v>216</v>
      </c>
      <c r="I5" s="378">
        <v>444</v>
      </c>
      <c r="J5" s="378">
        <v>444</v>
      </c>
      <c r="K5" s="378">
        <v>444</v>
      </c>
      <c r="L5" s="378">
        <v>444</v>
      </c>
      <c r="M5" s="378">
        <v>444</v>
      </c>
      <c r="N5" s="378">
        <v>444</v>
      </c>
      <c r="O5" s="378">
        <v>444</v>
      </c>
      <c r="P5" s="378">
        <v>444</v>
      </c>
      <c r="Q5" s="378">
        <v>444</v>
      </c>
      <c r="R5" s="378">
        <v>444</v>
      </c>
      <c r="S5" s="378">
        <v>444</v>
      </c>
      <c r="T5" s="378">
        <v>444</v>
      </c>
      <c r="U5" s="378">
        <v>444</v>
      </c>
      <c r="V5" s="378">
        <v>444</v>
      </c>
      <c r="W5" s="378">
        <v>444</v>
      </c>
      <c r="X5" s="378">
        <v>444</v>
      </c>
      <c r="Y5" s="378">
        <v>216</v>
      </c>
      <c r="Z5" s="378">
        <v>216</v>
      </c>
    </row>
    <row r="6" spans="1:26" x14ac:dyDescent="0.2">
      <c r="A6" t="s">
        <v>477</v>
      </c>
      <c r="B6">
        <f>SUM(C6:Z6)</f>
        <v>24</v>
      </c>
      <c r="C6" s="378">
        <v>1</v>
      </c>
      <c r="D6" s="378">
        <v>1</v>
      </c>
      <c r="E6" s="378">
        <v>1</v>
      </c>
      <c r="F6" s="378">
        <v>1</v>
      </c>
      <c r="G6" s="378">
        <v>1</v>
      </c>
      <c r="H6" s="378">
        <v>1</v>
      </c>
      <c r="I6" s="378">
        <v>1</v>
      </c>
      <c r="J6" s="378">
        <v>1</v>
      </c>
      <c r="K6" s="378">
        <v>1</v>
      </c>
      <c r="L6" s="378">
        <v>1</v>
      </c>
      <c r="M6" s="378">
        <v>1</v>
      </c>
      <c r="N6" s="378">
        <v>1</v>
      </c>
      <c r="O6" s="378">
        <v>1</v>
      </c>
      <c r="P6" s="378">
        <v>1</v>
      </c>
      <c r="Q6" s="378">
        <v>1</v>
      </c>
      <c r="R6" s="378">
        <v>1</v>
      </c>
      <c r="S6" s="378">
        <v>1</v>
      </c>
      <c r="T6" s="378">
        <v>1</v>
      </c>
      <c r="U6" s="378">
        <v>1</v>
      </c>
      <c r="V6" s="378">
        <v>1</v>
      </c>
      <c r="W6" s="378">
        <v>1</v>
      </c>
      <c r="X6" s="378">
        <v>1</v>
      </c>
      <c r="Y6" s="378">
        <v>1</v>
      </c>
      <c r="Z6" s="378">
        <v>1</v>
      </c>
    </row>
    <row r="7" spans="1:26" x14ac:dyDescent="0.2">
      <c r="A7" t="s">
        <v>478</v>
      </c>
      <c r="B7">
        <f>SUM(C7:Z7)</f>
        <v>0</v>
      </c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  <c r="X7" s="378"/>
      <c r="Y7" s="378"/>
      <c r="Z7" s="378"/>
    </row>
    <row r="8" spans="1:26" x14ac:dyDescent="0.2">
      <c r="A8" t="s">
        <v>478</v>
      </c>
      <c r="B8">
        <f>SUM(C8:Z8)</f>
        <v>0</v>
      </c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  <c r="X8" s="378"/>
      <c r="Y8" s="378"/>
      <c r="Z8" s="378"/>
    </row>
    <row r="9" spans="1:26" x14ac:dyDescent="0.2">
      <c r="A9" t="s">
        <v>478</v>
      </c>
      <c r="B9">
        <f>(SUM(C9:Z9))</f>
        <v>0</v>
      </c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  <c r="Z9" s="378"/>
    </row>
    <row r="10" spans="1:26" x14ac:dyDescent="0.2">
      <c r="A10" t="s">
        <v>478</v>
      </c>
      <c r="B10">
        <f t="shared" ref="B10:B24" si="0">SUM(C10:Z10)</f>
        <v>0</v>
      </c>
      <c r="C10" s="378"/>
      <c r="D10" s="378"/>
      <c r="E10" s="378"/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  <c r="Z10" s="378"/>
    </row>
    <row r="11" spans="1:26" x14ac:dyDescent="0.2">
      <c r="A11" t="s">
        <v>478</v>
      </c>
      <c r="B11">
        <f t="shared" si="0"/>
        <v>0</v>
      </c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  <c r="Z11" s="378"/>
    </row>
    <row r="12" spans="1:26" x14ac:dyDescent="0.2">
      <c r="A12" t="s">
        <v>478</v>
      </c>
      <c r="B12">
        <f t="shared" si="0"/>
        <v>0</v>
      </c>
      <c r="C12" s="378"/>
      <c r="D12" s="378"/>
      <c r="E12" s="378"/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  <c r="Z12" s="378"/>
    </row>
    <row r="13" spans="1:26" x14ac:dyDescent="0.2">
      <c r="A13" t="s">
        <v>478</v>
      </c>
      <c r="B13">
        <f t="shared" si="0"/>
        <v>0</v>
      </c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  <c r="Z13" s="378"/>
    </row>
    <row r="14" spans="1:26" x14ac:dyDescent="0.2">
      <c r="A14" t="s">
        <v>478</v>
      </c>
      <c r="B14">
        <f t="shared" si="0"/>
        <v>0</v>
      </c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</row>
    <row r="15" spans="1:26" x14ac:dyDescent="0.2">
      <c r="A15" t="s">
        <v>478</v>
      </c>
      <c r="B15">
        <f t="shared" si="0"/>
        <v>0</v>
      </c>
      <c r="C15" s="378"/>
      <c r="D15" s="378"/>
      <c r="E15" s="378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  <c r="Z15" s="378"/>
    </row>
    <row r="16" spans="1:26" x14ac:dyDescent="0.2">
      <c r="A16" t="s">
        <v>478</v>
      </c>
      <c r="B16">
        <f t="shared" si="0"/>
        <v>0</v>
      </c>
      <c r="C16" s="378"/>
      <c r="D16" s="378"/>
      <c r="E16" s="378"/>
      <c r="F16" s="378"/>
      <c r="G16" s="378"/>
      <c r="H16" s="378"/>
      <c r="I16" s="378"/>
      <c r="J16" s="378"/>
      <c r="K16" s="378"/>
      <c r="L16" s="378"/>
      <c r="M16" s="378"/>
      <c r="N16" s="378"/>
      <c r="O16" s="378"/>
      <c r="P16" s="378"/>
      <c r="Q16" s="378"/>
      <c r="R16" s="378"/>
      <c r="S16" s="378"/>
      <c r="T16" s="378"/>
      <c r="U16" s="378"/>
      <c r="V16" s="378"/>
      <c r="W16" s="378"/>
      <c r="X16" s="378"/>
      <c r="Y16" s="378"/>
      <c r="Z16" s="378"/>
    </row>
    <row r="17" spans="1:26" x14ac:dyDescent="0.2">
      <c r="A17" t="s">
        <v>478</v>
      </c>
      <c r="B17">
        <f t="shared" si="0"/>
        <v>0</v>
      </c>
      <c r="C17" s="378"/>
      <c r="D17" s="378"/>
      <c r="E17" s="378"/>
      <c r="F17" s="378"/>
      <c r="G17" s="378"/>
      <c r="H17" s="378"/>
      <c r="I17" s="378"/>
      <c r="J17" s="378"/>
      <c r="K17" s="378"/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78"/>
      <c r="W17" s="378"/>
      <c r="X17" s="378"/>
      <c r="Y17" s="378"/>
      <c r="Z17" s="378"/>
    </row>
    <row r="18" spans="1:26" x14ac:dyDescent="0.2">
      <c r="A18" t="s">
        <v>478</v>
      </c>
      <c r="B18">
        <f t="shared" si="0"/>
        <v>0</v>
      </c>
      <c r="C18" s="378"/>
      <c r="D18" s="378"/>
      <c r="E18" s="378"/>
      <c r="F18" s="378"/>
      <c r="G18" s="378"/>
      <c r="H18" s="378"/>
      <c r="I18" s="378"/>
      <c r="J18" s="378"/>
      <c r="K18" s="378"/>
      <c r="L18" s="378"/>
      <c r="M18" s="378"/>
      <c r="N18" s="378"/>
      <c r="O18" s="378"/>
      <c r="P18" s="378"/>
      <c r="Q18" s="378"/>
      <c r="R18" s="378"/>
      <c r="S18" s="378"/>
      <c r="T18" s="378"/>
      <c r="U18" s="378"/>
      <c r="V18" s="378"/>
      <c r="W18" s="378"/>
      <c r="X18" s="378"/>
      <c r="Y18" s="378"/>
      <c r="Z18" s="378"/>
    </row>
    <row r="19" spans="1:26" x14ac:dyDescent="0.2">
      <c r="A19" t="s">
        <v>478</v>
      </c>
      <c r="B19">
        <f t="shared" si="0"/>
        <v>0</v>
      </c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  <c r="Z19" s="378"/>
    </row>
    <row r="20" spans="1:26" x14ac:dyDescent="0.2">
      <c r="A20" t="s">
        <v>478</v>
      </c>
      <c r="B20">
        <f t="shared" si="0"/>
        <v>0</v>
      </c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  <c r="Z20" s="378"/>
    </row>
    <row r="21" spans="1:26" x14ac:dyDescent="0.2">
      <c r="A21" t="s">
        <v>478</v>
      </c>
      <c r="B21">
        <f t="shared" si="0"/>
        <v>0</v>
      </c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  <c r="Z21" s="378"/>
    </row>
    <row r="22" spans="1:26" x14ac:dyDescent="0.2">
      <c r="A22" t="s">
        <v>478</v>
      </c>
      <c r="B22">
        <f t="shared" si="0"/>
        <v>0</v>
      </c>
      <c r="C22" s="378"/>
      <c r="D22" s="378"/>
      <c r="E22" s="378"/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  <c r="Z22" s="378"/>
    </row>
    <row r="23" spans="1:26" x14ac:dyDescent="0.2">
      <c r="A23" t="s">
        <v>478</v>
      </c>
      <c r="B23">
        <f t="shared" si="0"/>
        <v>0</v>
      </c>
      <c r="C23" s="378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</row>
    <row r="24" spans="1:26" x14ac:dyDescent="0.2">
      <c r="A24" t="s">
        <v>478</v>
      </c>
      <c r="B24">
        <f t="shared" si="0"/>
        <v>0</v>
      </c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  <c r="Z24" s="378"/>
    </row>
    <row r="25" spans="1:26" x14ac:dyDescent="0.2">
      <c r="A25" s="478" t="s">
        <v>67</v>
      </c>
      <c r="B25" s="479">
        <f>SUM(B4:B24)</f>
        <v>-6022.8699999999972</v>
      </c>
      <c r="C25" s="479">
        <f>SUM(C4:C24)</f>
        <v>-287.11</v>
      </c>
      <c r="D25" s="479">
        <f t="shared" ref="D25:Z25" si="1">SUM(D4:D17)</f>
        <v>-275.62</v>
      </c>
      <c r="E25" s="479">
        <f t="shared" si="1"/>
        <v>-264.99</v>
      </c>
      <c r="F25" s="479">
        <f t="shared" si="1"/>
        <v>-265.54000000000002</v>
      </c>
      <c r="G25" s="479">
        <f t="shared" si="1"/>
        <v>-283.89999999999998</v>
      </c>
      <c r="H25" s="479">
        <f t="shared" si="1"/>
        <v>-324.38</v>
      </c>
      <c r="I25" s="479">
        <f t="shared" si="1"/>
        <v>-143.74</v>
      </c>
      <c r="J25" s="479">
        <f t="shared" si="1"/>
        <v>-182.78999999999996</v>
      </c>
      <c r="K25" s="479">
        <f t="shared" si="1"/>
        <v>-215.55999999999995</v>
      </c>
      <c r="L25" s="479">
        <f t="shared" si="1"/>
        <v>-246.77999999999997</v>
      </c>
      <c r="M25" s="479">
        <f t="shared" si="1"/>
        <v>-261.59000000000003</v>
      </c>
      <c r="N25" s="479">
        <f t="shared" si="1"/>
        <v>-268.34000000000003</v>
      </c>
      <c r="O25" s="479">
        <f t="shared" si="1"/>
        <v>-285.07000000000005</v>
      </c>
      <c r="P25" s="479">
        <f t="shared" si="1"/>
        <v>-291.41999999999996</v>
      </c>
      <c r="Q25" s="479">
        <f t="shared" si="1"/>
        <v>-283.52</v>
      </c>
      <c r="R25" s="479">
        <f t="shared" si="1"/>
        <v>-271.94000000000005</v>
      </c>
      <c r="S25" s="479">
        <f t="shared" si="1"/>
        <v>-257.89</v>
      </c>
      <c r="T25" s="479">
        <f t="shared" si="1"/>
        <v>-236.82000000000005</v>
      </c>
      <c r="U25" s="479">
        <f t="shared" si="1"/>
        <v>-214.5</v>
      </c>
      <c r="V25" s="479">
        <f t="shared" si="1"/>
        <v>-182.94000000000005</v>
      </c>
      <c r="W25" s="479">
        <f t="shared" si="1"/>
        <v>-174.14999999999998</v>
      </c>
      <c r="X25" s="479">
        <f t="shared" si="1"/>
        <v>-147.34000000000003</v>
      </c>
      <c r="Y25" s="479">
        <f t="shared" si="1"/>
        <v>-344.22</v>
      </c>
      <c r="Z25" s="479">
        <f t="shared" si="1"/>
        <v>-312.72000000000003</v>
      </c>
    </row>
    <row r="27" spans="1:26" ht="26.25" x14ac:dyDescent="0.4">
      <c r="A27" s="476" t="s">
        <v>198</v>
      </c>
      <c r="B27" s="477" t="s">
        <v>67</v>
      </c>
      <c r="C27" s="381">
        <v>100</v>
      </c>
      <c r="D27" s="381">
        <v>200</v>
      </c>
      <c r="E27" s="381">
        <v>300</v>
      </c>
      <c r="F27" s="381">
        <v>400</v>
      </c>
      <c r="G27" s="381">
        <v>500</v>
      </c>
      <c r="H27" s="381">
        <v>600</v>
      </c>
      <c r="I27" s="381">
        <v>700</v>
      </c>
      <c r="J27" s="381">
        <v>800</v>
      </c>
      <c r="K27" s="381">
        <v>900</v>
      </c>
      <c r="L27" s="381">
        <v>1000</v>
      </c>
      <c r="M27" s="381">
        <v>1100</v>
      </c>
      <c r="N27" s="381">
        <v>1200</v>
      </c>
      <c r="O27" s="381">
        <v>1300</v>
      </c>
      <c r="P27" s="381">
        <v>1400</v>
      </c>
      <c r="Q27" s="381">
        <v>1500</v>
      </c>
      <c r="R27" s="381">
        <v>1600</v>
      </c>
      <c r="S27" s="381">
        <v>1700</v>
      </c>
      <c r="T27" s="381">
        <v>1800</v>
      </c>
      <c r="U27" s="381">
        <v>1900</v>
      </c>
      <c r="V27" s="381">
        <v>2000</v>
      </c>
      <c r="W27" s="381">
        <v>2100</v>
      </c>
      <c r="X27" s="381">
        <v>2200</v>
      </c>
      <c r="Y27" s="381">
        <v>2300</v>
      </c>
      <c r="Z27" s="381">
        <v>2400</v>
      </c>
    </row>
    <row r="28" spans="1:26" x14ac:dyDescent="0.2">
      <c r="A28" t="s">
        <v>475</v>
      </c>
      <c r="B28">
        <f t="shared" ref="B28:B48" si="2">SUM(C28:Z28)</f>
        <v>-10632.929999999998</v>
      </c>
      <c r="C28" s="378">
        <v>-355.67</v>
      </c>
      <c r="D28" s="378">
        <v>-344.7</v>
      </c>
      <c r="E28" s="378">
        <v>-339.53</v>
      </c>
      <c r="F28" s="378">
        <v>-336.39</v>
      </c>
      <c r="G28" s="378">
        <v>-349.43</v>
      </c>
      <c r="H28" s="378">
        <v>-375.38</v>
      </c>
      <c r="I28" s="378">
        <v>-415.13</v>
      </c>
      <c r="J28" s="378">
        <v>-443.57</v>
      </c>
      <c r="K28" s="378">
        <v>-475.83</v>
      </c>
      <c r="L28" s="378">
        <v>-493.69</v>
      </c>
      <c r="M28" s="378">
        <v>-501.83</v>
      </c>
      <c r="N28" s="378">
        <v>-520.46</v>
      </c>
      <c r="O28" s="378">
        <v>-527.25</v>
      </c>
      <c r="P28" s="378">
        <v>-525.65</v>
      </c>
      <c r="Q28" s="378">
        <v>-523.44000000000005</v>
      </c>
      <c r="R28" s="378">
        <v>-515.33000000000004</v>
      </c>
      <c r="S28" s="378">
        <v>-503.68</v>
      </c>
      <c r="T28" s="378">
        <v>-492.75</v>
      </c>
      <c r="U28" s="378">
        <v>-478.55</v>
      </c>
      <c r="V28" s="378">
        <v>-467.8</v>
      </c>
      <c r="W28" s="378">
        <v>-451.97</v>
      </c>
      <c r="X28" s="378">
        <v>-431</v>
      </c>
      <c r="Y28" s="378">
        <v>-402.07</v>
      </c>
      <c r="Z28" s="378">
        <v>-361.83</v>
      </c>
    </row>
    <row r="29" spans="1:26" x14ac:dyDescent="0.2">
      <c r="A29" t="s">
        <v>476</v>
      </c>
      <c r="B29">
        <f t="shared" si="2"/>
        <v>14256</v>
      </c>
      <c r="C29" s="378">
        <v>264</v>
      </c>
      <c r="D29" s="378">
        <v>264</v>
      </c>
      <c r="E29" s="378">
        <v>264</v>
      </c>
      <c r="F29" s="378">
        <v>264</v>
      </c>
      <c r="G29" s="378">
        <v>264</v>
      </c>
      <c r="H29" s="378">
        <v>264</v>
      </c>
      <c r="I29" s="378">
        <v>759</v>
      </c>
      <c r="J29" s="378">
        <v>759</v>
      </c>
      <c r="K29" s="378">
        <v>759</v>
      </c>
      <c r="L29" s="378">
        <v>759</v>
      </c>
      <c r="M29" s="378">
        <v>759</v>
      </c>
      <c r="N29" s="378">
        <v>759</v>
      </c>
      <c r="O29" s="378">
        <v>759</v>
      </c>
      <c r="P29" s="378">
        <v>759</v>
      </c>
      <c r="Q29" s="378">
        <v>759</v>
      </c>
      <c r="R29" s="378">
        <v>759</v>
      </c>
      <c r="S29" s="378">
        <v>759</v>
      </c>
      <c r="T29" s="378">
        <v>759</v>
      </c>
      <c r="U29" s="378">
        <v>759</v>
      </c>
      <c r="V29" s="378">
        <v>759</v>
      </c>
      <c r="W29" s="378">
        <v>759</v>
      </c>
      <c r="X29" s="378">
        <v>759</v>
      </c>
      <c r="Y29" s="378">
        <v>264</v>
      </c>
      <c r="Z29" s="378">
        <v>264</v>
      </c>
    </row>
    <row r="30" spans="1:26" x14ac:dyDescent="0.2">
      <c r="A30" t="s">
        <v>477</v>
      </c>
      <c r="B30">
        <f t="shared" si="2"/>
        <v>0</v>
      </c>
    </row>
    <row r="31" spans="1:26" x14ac:dyDescent="0.2">
      <c r="A31" t="s">
        <v>558</v>
      </c>
      <c r="B31">
        <f t="shared" si="2"/>
        <v>-200</v>
      </c>
      <c r="C31" s="388">
        <v>-25</v>
      </c>
      <c r="D31" s="388">
        <v>-25</v>
      </c>
      <c r="E31" s="388">
        <v>-25</v>
      </c>
      <c r="F31" s="388">
        <v>-25</v>
      </c>
      <c r="G31" s="388">
        <v>-25</v>
      </c>
      <c r="H31" s="388">
        <v>-25</v>
      </c>
      <c r="I31" s="388"/>
      <c r="J31" s="388"/>
      <c r="K31" s="388"/>
      <c r="L31" s="388"/>
      <c r="M31" s="388"/>
      <c r="N31" s="388"/>
      <c r="O31" s="388"/>
      <c r="P31" s="388"/>
      <c r="Q31" s="388"/>
      <c r="R31" s="388"/>
      <c r="S31" s="388"/>
      <c r="T31" s="388"/>
      <c r="U31" s="388"/>
      <c r="V31" s="388"/>
      <c r="W31" s="388"/>
      <c r="X31" s="388"/>
      <c r="Y31" s="388">
        <v>-25</v>
      </c>
      <c r="Z31" s="388">
        <v>-25</v>
      </c>
    </row>
    <row r="32" spans="1:26" x14ac:dyDescent="0.2">
      <c r="A32" s="492" t="s">
        <v>559</v>
      </c>
      <c r="B32">
        <f t="shared" si="2"/>
        <v>9</v>
      </c>
      <c r="C32" s="378"/>
      <c r="D32" s="378"/>
      <c r="E32" s="378"/>
      <c r="F32" s="378"/>
      <c r="G32" s="378"/>
      <c r="H32" s="378"/>
      <c r="I32" s="378"/>
      <c r="J32" s="378"/>
      <c r="K32" s="378">
        <v>1</v>
      </c>
      <c r="L32" s="378">
        <v>1</v>
      </c>
      <c r="M32" s="378">
        <v>1</v>
      </c>
      <c r="N32" s="378">
        <v>1</v>
      </c>
      <c r="O32" s="378">
        <v>1</v>
      </c>
      <c r="P32" s="378">
        <v>1</v>
      </c>
      <c r="Q32" s="378">
        <v>1</v>
      </c>
      <c r="R32" s="378">
        <v>1</v>
      </c>
      <c r="S32" s="378">
        <v>1</v>
      </c>
      <c r="T32" s="378"/>
      <c r="U32" s="378"/>
      <c r="V32" s="378"/>
      <c r="W32" s="378"/>
      <c r="X32" s="378"/>
      <c r="Y32" s="378"/>
      <c r="Z32" s="378"/>
    </row>
    <row r="33" spans="1:26" x14ac:dyDescent="0.2">
      <c r="A33" t="s">
        <v>478</v>
      </c>
      <c r="B33">
        <f t="shared" si="2"/>
        <v>0</v>
      </c>
      <c r="C33" s="378"/>
      <c r="D33" s="378"/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8"/>
      <c r="P33" s="378"/>
      <c r="Q33" s="378"/>
      <c r="R33" s="378"/>
      <c r="S33" s="378"/>
      <c r="T33" s="378"/>
      <c r="U33" s="378"/>
      <c r="V33" s="378"/>
      <c r="W33" s="378"/>
      <c r="X33" s="378"/>
      <c r="Y33" s="378"/>
      <c r="Z33" s="378"/>
    </row>
    <row r="34" spans="1:26" s="480" customFormat="1" ht="18.75" x14ac:dyDescent="0.3">
      <c r="A34" s="480" t="s">
        <v>478</v>
      </c>
      <c r="B34" s="480">
        <f t="shared" si="2"/>
        <v>0</v>
      </c>
      <c r="C34" s="481"/>
      <c r="D34" s="481"/>
      <c r="E34" s="481"/>
      <c r="F34" s="481"/>
      <c r="G34" s="481"/>
      <c r="H34" s="481"/>
      <c r="I34" s="481"/>
      <c r="J34" s="481"/>
      <c r="K34" s="481"/>
      <c r="L34" s="481"/>
      <c r="M34" s="481"/>
      <c r="N34" s="481"/>
      <c r="O34" s="481"/>
      <c r="P34" s="481"/>
      <c r="Q34" s="481"/>
      <c r="R34" s="481"/>
      <c r="S34" s="481"/>
      <c r="T34" s="481"/>
      <c r="U34" s="481"/>
      <c r="V34" s="481"/>
      <c r="W34" s="481"/>
      <c r="X34" s="481"/>
      <c r="Y34" s="481"/>
      <c r="Z34" s="481"/>
    </row>
    <row r="35" spans="1:26" s="480" customFormat="1" ht="18" x14ac:dyDescent="0.25">
      <c r="A35" s="480" t="s">
        <v>478</v>
      </c>
      <c r="B35" s="480">
        <f t="shared" si="2"/>
        <v>0</v>
      </c>
      <c r="C35" s="378"/>
      <c r="D35" s="378"/>
      <c r="E35" s="378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  <c r="X35" s="378"/>
      <c r="Y35" s="378"/>
      <c r="Z35" s="378"/>
    </row>
    <row r="36" spans="1:26" x14ac:dyDescent="0.2">
      <c r="A36" t="s">
        <v>478</v>
      </c>
      <c r="B36">
        <f t="shared" si="2"/>
        <v>0</v>
      </c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  <c r="X36" s="378"/>
      <c r="Y36" s="378"/>
      <c r="Z36" s="378"/>
    </row>
    <row r="37" spans="1:26" x14ac:dyDescent="0.2">
      <c r="A37" t="s">
        <v>478</v>
      </c>
      <c r="B37">
        <f t="shared" si="2"/>
        <v>0</v>
      </c>
      <c r="C37" s="378"/>
      <c r="D37" s="378"/>
      <c r="E37" s="378"/>
      <c r="F37" s="378"/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  <c r="S37" s="378"/>
      <c r="T37" s="378"/>
      <c r="U37" s="378"/>
      <c r="V37" s="378"/>
      <c r="W37" s="378"/>
      <c r="X37" s="378"/>
      <c r="Y37" s="378"/>
      <c r="Z37" s="378"/>
    </row>
    <row r="38" spans="1:26" x14ac:dyDescent="0.2">
      <c r="A38" t="s">
        <v>478</v>
      </c>
      <c r="B38">
        <f t="shared" si="2"/>
        <v>0</v>
      </c>
      <c r="C38" s="378"/>
      <c r="D38" s="378"/>
      <c r="E38" s="378"/>
      <c r="F38" s="378"/>
      <c r="G38" s="378"/>
      <c r="H38" s="378"/>
      <c r="I38" s="378"/>
      <c r="J38" s="378"/>
      <c r="K38" s="378"/>
      <c r="L38" s="378"/>
      <c r="M38" s="378"/>
      <c r="N38" s="378"/>
      <c r="O38" s="378"/>
      <c r="P38" s="378"/>
      <c r="Q38" s="378"/>
      <c r="R38" s="378"/>
      <c r="S38" s="378"/>
      <c r="T38" s="378"/>
      <c r="U38" s="378"/>
      <c r="V38" s="378"/>
      <c r="W38" s="378"/>
      <c r="X38" s="378"/>
      <c r="Y38" s="378"/>
      <c r="Z38" s="378"/>
    </row>
    <row r="39" spans="1:26" x14ac:dyDescent="0.2">
      <c r="A39" t="s">
        <v>478</v>
      </c>
      <c r="B39">
        <f t="shared" si="2"/>
        <v>0</v>
      </c>
      <c r="C39" s="378"/>
      <c r="D39" s="378"/>
      <c r="E39" s="378"/>
      <c r="F39" s="378"/>
      <c r="G39" s="378"/>
      <c r="H39" s="378"/>
      <c r="I39" s="378"/>
      <c r="J39" s="378"/>
      <c r="K39" s="378"/>
      <c r="L39" s="378"/>
      <c r="M39" s="378"/>
      <c r="N39" s="378"/>
      <c r="O39" s="378"/>
      <c r="P39" s="378"/>
      <c r="Q39" s="378"/>
      <c r="R39" s="378"/>
      <c r="S39" s="378"/>
      <c r="T39" s="378"/>
      <c r="U39" s="378"/>
      <c r="V39" s="378"/>
      <c r="W39" s="378"/>
      <c r="X39" s="378"/>
      <c r="Y39" s="378"/>
      <c r="Z39" s="378"/>
    </row>
    <row r="40" spans="1:26" x14ac:dyDescent="0.2">
      <c r="A40" t="s">
        <v>478</v>
      </c>
      <c r="B40">
        <f t="shared" si="2"/>
        <v>0</v>
      </c>
      <c r="C40" s="378"/>
      <c r="D40" s="378"/>
      <c r="E40" s="378"/>
      <c r="F40" s="378"/>
      <c r="G40" s="378"/>
      <c r="H40" s="378"/>
      <c r="I40" s="378"/>
      <c r="J40" s="378"/>
      <c r="K40" s="378"/>
      <c r="L40" s="378"/>
      <c r="M40" s="378"/>
      <c r="N40" s="378"/>
      <c r="O40" s="378"/>
      <c r="P40" s="378"/>
      <c r="Q40" s="378"/>
      <c r="R40" s="378"/>
      <c r="S40" s="378"/>
      <c r="T40" s="378"/>
      <c r="U40" s="378"/>
      <c r="V40" s="378"/>
      <c r="W40" s="378"/>
      <c r="X40" s="378"/>
      <c r="Y40" s="378"/>
      <c r="Z40" s="378"/>
    </row>
    <row r="41" spans="1:26" x14ac:dyDescent="0.2">
      <c r="A41" t="s">
        <v>478</v>
      </c>
      <c r="B41">
        <f t="shared" si="2"/>
        <v>0</v>
      </c>
      <c r="C41" s="378"/>
      <c r="D41" s="378"/>
      <c r="E41" s="378"/>
      <c r="F41" s="378"/>
      <c r="G41" s="378"/>
      <c r="H41" s="378"/>
      <c r="I41" s="378"/>
      <c r="J41" s="378"/>
      <c r="K41" s="378"/>
      <c r="L41" s="378"/>
      <c r="M41" s="378"/>
      <c r="N41" s="378"/>
      <c r="O41" s="378"/>
      <c r="P41" s="378"/>
      <c r="Q41" s="378"/>
      <c r="R41" s="378"/>
      <c r="S41" s="378"/>
      <c r="T41" s="378"/>
      <c r="U41" s="378"/>
      <c r="V41" s="378"/>
      <c r="W41" s="378"/>
      <c r="X41" s="378"/>
      <c r="Y41" s="378"/>
      <c r="Z41" s="378"/>
    </row>
    <row r="42" spans="1:26" x14ac:dyDescent="0.2">
      <c r="A42" t="s">
        <v>478</v>
      </c>
      <c r="B42">
        <f t="shared" si="2"/>
        <v>0</v>
      </c>
      <c r="C42" s="378"/>
      <c r="D42" s="378"/>
      <c r="E42" s="378"/>
      <c r="F42" s="378"/>
      <c r="G42" s="378"/>
      <c r="H42" s="378"/>
      <c r="I42" s="378"/>
      <c r="J42" s="378"/>
      <c r="K42" s="378"/>
      <c r="L42" s="378"/>
      <c r="M42" s="378"/>
      <c r="N42" s="378"/>
      <c r="O42" s="378"/>
      <c r="P42" s="378"/>
      <c r="Q42" s="378"/>
      <c r="R42" s="378"/>
      <c r="S42" s="378"/>
      <c r="T42" s="378"/>
      <c r="U42" s="378"/>
      <c r="V42" s="378"/>
      <c r="W42" s="378"/>
      <c r="X42" s="378"/>
      <c r="Y42" s="378"/>
      <c r="Z42" s="378"/>
    </row>
    <row r="43" spans="1:26" x14ac:dyDescent="0.2">
      <c r="A43" t="s">
        <v>478</v>
      </c>
      <c r="B43">
        <f t="shared" si="2"/>
        <v>0</v>
      </c>
      <c r="C43" s="378"/>
      <c r="D43" s="378"/>
      <c r="E43" s="378"/>
      <c r="F43" s="378"/>
      <c r="G43" s="378"/>
      <c r="H43" s="378"/>
      <c r="I43" s="378"/>
      <c r="J43" s="378"/>
      <c r="K43" s="378"/>
      <c r="L43" s="378"/>
      <c r="M43" s="378"/>
      <c r="N43" s="378"/>
      <c r="O43" s="378"/>
      <c r="P43" s="378"/>
      <c r="Q43" s="378"/>
      <c r="R43" s="378"/>
      <c r="S43" s="378"/>
      <c r="T43" s="378"/>
      <c r="U43" s="378"/>
      <c r="V43" s="378"/>
      <c r="W43" s="378"/>
      <c r="X43" s="378"/>
      <c r="Y43" s="378"/>
      <c r="Z43" s="378"/>
    </row>
    <row r="44" spans="1:26" x14ac:dyDescent="0.2">
      <c r="A44" t="s">
        <v>478</v>
      </c>
      <c r="B44">
        <f t="shared" si="2"/>
        <v>0</v>
      </c>
      <c r="C44" s="378"/>
      <c r="D44" s="378"/>
      <c r="E44" s="378"/>
      <c r="F44" s="378"/>
      <c r="G44" s="378"/>
      <c r="H44" s="378"/>
      <c r="I44" s="378"/>
      <c r="J44" s="378"/>
      <c r="K44" s="378"/>
      <c r="L44" s="378"/>
      <c r="M44" s="378"/>
      <c r="N44" s="378"/>
      <c r="O44" s="378"/>
      <c r="P44" s="378"/>
      <c r="Q44" s="378"/>
      <c r="R44" s="378"/>
      <c r="S44" s="378"/>
      <c r="T44" s="378"/>
      <c r="U44" s="378"/>
      <c r="V44" s="378"/>
      <c r="W44" s="378"/>
      <c r="X44" s="378"/>
      <c r="Y44" s="378"/>
      <c r="Z44" s="378"/>
    </row>
    <row r="45" spans="1:26" x14ac:dyDescent="0.2">
      <c r="A45" t="s">
        <v>478</v>
      </c>
      <c r="B45">
        <f t="shared" si="2"/>
        <v>0</v>
      </c>
      <c r="C45" s="378"/>
      <c r="D45" s="378"/>
      <c r="E45" s="378"/>
      <c r="F45" s="378"/>
      <c r="G45" s="378"/>
      <c r="H45" s="378"/>
      <c r="I45" s="378"/>
      <c r="J45" s="378"/>
      <c r="K45" s="378"/>
      <c r="L45" s="378"/>
      <c r="M45" s="378"/>
      <c r="N45" s="378"/>
      <c r="O45" s="378"/>
      <c r="P45" s="378"/>
      <c r="Q45" s="378"/>
      <c r="R45" s="378"/>
      <c r="S45" s="378"/>
      <c r="T45" s="378"/>
      <c r="U45" s="378"/>
      <c r="V45" s="378"/>
      <c r="W45" s="378"/>
      <c r="X45" s="378"/>
      <c r="Y45" s="378"/>
      <c r="Z45" s="378"/>
    </row>
    <row r="46" spans="1:26" x14ac:dyDescent="0.2">
      <c r="A46" t="s">
        <v>478</v>
      </c>
      <c r="B46">
        <f t="shared" si="2"/>
        <v>0</v>
      </c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378"/>
      <c r="N46" s="378"/>
      <c r="O46" s="378"/>
      <c r="P46" s="378"/>
      <c r="Q46" s="378"/>
      <c r="R46" s="378"/>
      <c r="S46" s="378"/>
      <c r="T46" s="378"/>
      <c r="U46" s="378"/>
      <c r="V46" s="378"/>
      <c r="W46" s="378"/>
      <c r="X46" s="378"/>
      <c r="Y46" s="378"/>
      <c r="Z46" s="378"/>
    </row>
    <row r="47" spans="1:26" x14ac:dyDescent="0.2">
      <c r="A47" t="s">
        <v>478</v>
      </c>
      <c r="B47">
        <f t="shared" si="2"/>
        <v>0</v>
      </c>
      <c r="C47" s="378"/>
      <c r="D47" s="378"/>
      <c r="E47" s="378"/>
      <c r="F47" s="378"/>
      <c r="G47" s="378"/>
      <c r="H47" s="378"/>
      <c r="I47" s="378"/>
      <c r="J47" s="378"/>
      <c r="K47" s="378"/>
      <c r="L47" s="378"/>
      <c r="M47" s="378"/>
      <c r="N47" s="378"/>
      <c r="O47" s="378"/>
      <c r="P47" s="378"/>
      <c r="Q47" s="378"/>
      <c r="R47" s="378"/>
      <c r="S47" s="378"/>
      <c r="T47" s="378"/>
      <c r="U47" s="378"/>
      <c r="V47" s="378"/>
      <c r="W47" s="378"/>
      <c r="X47" s="378"/>
      <c r="Y47" s="378"/>
      <c r="Z47" s="378"/>
    </row>
    <row r="48" spans="1:26" x14ac:dyDescent="0.2">
      <c r="A48" t="s">
        <v>478</v>
      </c>
      <c r="B48">
        <f t="shared" si="2"/>
        <v>0</v>
      </c>
      <c r="C48" s="378"/>
      <c r="D48" s="378"/>
      <c r="E48" s="378"/>
      <c r="F48" s="378"/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  <c r="X48" s="378"/>
      <c r="Y48" s="378"/>
      <c r="Z48" s="378"/>
    </row>
    <row r="49" spans="1:26" x14ac:dyDescent="0.2">
      <c r="A49" s="478" t="s">
        <v>67</v>
      </c>
      <c r="B49" s="479">
        <f>SUM(B28:B48)</f>
        <v>3432.0700000000015</v>
      </c>
      <c r="C49" s="479">
        <f>SUM(C28:C48)</f>
        <v>-116.67000000000002</v>
      </c>
      <c r="D49" s="479">
        <f t="shared" ref="D49:Z49" si="3">SUM(D28:D41)</f>
        <v>-105.69999999999999</v>
      </c>
      <c r="E49" s="479">
        <f t="shared" si="3"/>
        <v>-100.52999999999997</v>
      </c>
      <c r="F49" s="479">
        <f t="shared" si="3"/>
        <v>-97.389999999999986</v>
      </c>
      <c r="G49" s="479">
        <f t="shared" si="3"/>
        <v>-110.43</v>
      </c>
      <c r="H49" s="479">
        <f t="shared" si="3"/>
        <v>-136.38</v>
      </c>
      <c r="I49" s="479">
        <f t="shared" si="3"/>
        <v>343.87</v>
      </c>
      <c r="J49" s="479">
        <f t="shared" si="3"/>
        <v>315.43</v>
      </c>
      <c r="K49" s="479">
        <f t="shared" si="3"/>
        <v>284.17</v>
      </c>
      <c r="L49" s="479">
        <f t="shared" si="3"/>
        <v>266.31</v>
      </c>
      <c r="M49" s="479">
        <f t="shared" si="3"/>
        <v>258.17</v>
      </c>
      <c r="N49" s="479">
        <f t="shared" si="3"/>
        <v>239.53999999999996</v>
      </c>
      <c r="O49" s="479">
        <f t="shared" si="3"/>
        <v>232.75</v>
      </c>
      <c r="P49" s="479">
        <f t="shared" si="3"/>
        <v>234.35000000000002</v>
      </c>
      <c r="Q49" s="479">
        <f t="shared" si="3"/>
        <v>236.55999999999995</v>
      </c>
      <c r="R49" s="479">
        <f t="shared" si="3"/>
        <v>244.66999999999996</v>
      </c>
      <c r="S49" s="479">
        <f t="shared" si="3"/>
        <v>256.32</v>
      </c>
      <c r="T49" s="479">
        <f t="shared" si="3"/>
        <v>266.25</v>
      </c>
      <c r="U49" s="479">
        <f t="shared" si="3"/>
        <v>280.45</v>
      </c>
      <c r="V49" s="479">
        <f t="shared" si="3"/>
        <v>291.2</v>
      </c>
      <c r="W49" s="479">
        <f t="shared" si="3"/>
        <v>307.02999999999997</v>
      </c>
      <c r="X49" s="479">
        <f t="shared" si="3"/>
        <v>328</v>
      </c>
      <c r="Y49" s="479">
        <f t="shared" si="3"/>
        <v>-163.07</v>
      </c>
      <c r="Z49" s="479">
        <f t="shared" si="3"/>
        <v>-122.82999999999998</v>
      </c>
    </row>
    <row r="51" spans="1:26" ht="26.25" x14ac:dyDescent="0.4">
      <c r="A51" s="476" t="s">
        <v>199</v>
      </c>
      <c r="B51" s="477" t="s">
        <v>67</v>
      </c>
      <c r="C51" s="381">
        <v>100</v>
      </c>
      <c r="D51" s="381">
        <v>200</v>
      </c>
      <c r="E51" s="381">
        <v>300</v>
      </c>
      <c r="F51" s="381">
        <v>400</v>
      </c>
      <c r="G51" s="381">
        <v>500</v>
      </c>
      <c r="H51" s="381">
        <v>600</v>
      </c>
      <c r="I51" s="381">
        <v>700</v>
      </c>
      <c r="J51" s="381">
        <v>800</v>
      </c>
      <c r="K51" s="381">
        <v>900</v>
      </c>
      <c r="L51" s="381">
        <v>1000</v>
      </c>
      <c r="M51" s="381">
        <v>1100</v>
      </c>
      <c r="N51" s="381">
        <v>1200</v>
      </c>
      <c r="O51" s="381">
        <v>1300</v>
      </c>
      <c r="P51" s="381">
        <v>1400</v>
      </c>
      <c r="Q51" s="381">
        <v>1500</v>
      </c>
      <c r="R51" s="381">
        <v>1600</v>
      </c>
      <c r="S51" s="381">
        <v>1700</v>
      </c>
      <c r="T51" s="381">
        <v>1800</v>
      </c>
      <c r="U51" s="381">
        <v>1900</v>
      </c>
      <c r="V51" s="381">
        <v>2000</v>
      </c>
      <c r="W51" s="381">
        <v>2100</v>
      </c>
      <c r="X51" s="381">
        <v>2200</v>
      </c>
      <c r="Y51" s="381">
        <v>2300</v>
      </c>
      <c r="Z51" s="381">
        <v>2400</v>
      </c>
    </row>
    <row r="52" spans="1:26" x14ac:dyDescent="0.2">
      <c r="A52" t="s">
        <v>475</v>
      </c>
      <c r="B52">
        <f t="shared" ref="B52:B72" si="4">SUM(C52:Z52)</f>
        <v>-614.27</v>
      </c>
      <c r="C52" s="378">
        <v>-20.8</v>
      </c>
      <c r="D52" s="378">
        <v>-20.309999999999999</v>
      </c>
      <c r="E52" s="378">
        <v>-19.88</v>
      </c>
      <c r="F52" s="378">
        <v>-19.89</v>
      </c>
      <c r="G52" s="378">
        <v>-20.63</v>
      </c>
      <c r="H52" s="378">
        <v>-22.3</v>
      </c>
      <c r="I52" s="378">
        <v>-24.26</v>
      </c>
      <c r="J52" s="378">
        <v>-25.89</v>
      </c>
      <c r="K52" s="378">
        <v>-27.25</v>
      </c>
      <c r="L52" s="378">
        <v>-28.54</v>
      </c>
      <c r="M52" s="378">
        <v>-29.16</v>
      </c>
      <c r="N52" s="378">
        <v>-29.46</v>
      </c>
      <c r="O52" s="378">
        <v>-30.14</v>
      </c>
      <c r="P52" s="378">
        <v>-30.4</v>
      </c>
      <c r="Q52" s="378">
        <v>-30.1</v>
      </c>
      <c r="R52" s="378">
        <v>-29.65</v>
      </c>
      <c r="S52" s="378">
        <v>-29.07</v>
      </c>
      <c r="T52" s="378">
        <v>-28.19</v>
      </c>
      <c r="U52" s="378">
        <v>-27.25</v>
      </c>
      <c r="V52" s="378">
        <v>-25.96</v>
      </c>
      <c r="W52" s="378">
        <v>-25.59</v>
      </c>
      <c r="X52" s="378">
        <v>-24.49</v>
      </c>
      <c r="Y52" s="378">
        <v>-23.19</v>
      </c>
      <c r="Z52" s="378">
        <v>-21.87</v>
      </c>
    </row>
    <row r="53" spans="1:26" x14ac:dyDescent="0.2">
      <c r="A53" t="s">
        <v>476</v>
      </c>
      <c r="B53">
        <f t="shared" si="4"/>
        <v>0</v>
      </c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378"/>
      <c r="N53" s="378"/>
      <c r="O53" s="378"/>
      <c r="P53" s="378"/>
      <c r="Q53" s="378"/>
      <c r="R53" s="378"/>
      <c r="S53" s="378"/>
      <c r="T53" s="378"/>
      <c r="U53" s="378"/>
      <c r="V53" s="378"/>
      <c r="W53" s="378"/>
      <c r="X53" s="378"/>
      <c r="Y53" s="378"/>
      <c r="Z53" s="378"/>
    </row>
    <row r="54" spans="1:26" x14ac:dyDescent="0.2">
      <c r="A54" t="s">
        <v>479</v>
      </c>
      <c r="B54">
        <f t="shared" si="4"/>
        <v>0</v>
      </c>
      <c r="C54" s="378"/>
      <c r="D54" s="378"/>
      <c r="E54" s="378"/>
      <c r="F54" s="378"/>
      <c r="G54" s="378"/>
      <c r="H54" s="378"/>
      <c r="I54" s="378"/>
      <c r="J54" s="378"/>
      <c r="K54" s="378"/>
      <c r="L54" s="378"/>
      <c r="M54" s="378"/>
      <c r="N54" s="378"/>
      <c r="O54" s="378"/>
      <c r="P54" s="378"/>
      <c r="Q54" s="378"/>
      <c r="R54" s="378"/>
      <c r="S54" s="378"/>
      <c r="T54" s="378"/>
      <c r="U54" s="378"/>
      <c r="V54" s="378"/>
      <c r="W54" s="378"/>
      <c r="X54" s="378"/>
      <c r="Y54" s="378"/>
      <c r="Z54" s="378"/>
    </row>
    <row r="55" spans="1:26" x14ac:dyDescent="0.2">
      <c r="A55" t="s">
        <v>478</v>
      </c>
      <c r="B55">
        <f t="shared" si="4"/>
        <v>0</v>
      </c>
      <c r="C55" s="378"/>
      <c r="D55" s="378"/>
      <c r="E55" s="378"/>
      <c r="F55" s="378"/>
      <c r="G55" s="378"/>
      <c r="H55" s="378"/>
      <c r="I55" s="378"/>
      <c r="J55" s="378"/>
      <c r="K55" s="378"/>
      <c r="L55" s="378"/>
      <c r="M55" s="378"/>
      <c r="N55" s="378"/>
      <c r="O55" s="378"/>
      <c r="P55" s="378"/>
      <c r="Q55" s="378"/>
      <c r="R55" s="378"/>
      <c r="S55" s="378"/>
      <c r="T55" s="378"/>
      <c r="U55" s="378"/>
      <c r="V55" s="378"/>
      <c r="W55" s="378"/>
      <c r="X55" s="378"/>
      <c r="Y55" s="378"/>
      <c r="Z55" s="378"/>
    </row>
    <row r="56" spans="1:26" x14ac:dyDescent="0.2">
      <c r="A56" t="s">
        <v>478</v>
      </c>
      <c r="B56">
        <f t="shared" si="4"/>
        <v>0</v>
      </c>
      <c r="C56" s="378"/>
      <c r="D56" s="378"/>
      <c r="E56" s="378"/>
      <c r="F56" s="378"/>
      <c r="G56" s="378"/>
      <c r="H56" s="378"/>
      <c r="I56" s="378"/>
      <c r="J56" s="378"/>
      <c r="K56" s="378"/>
      <c r="L56" s="378"/>
      <c r="M56" s="378"/>
      <c r="N56" s="378"/>
      <c r="O56" s="378"/>
      <c r="P56" s="378"/>
      <c r="Q56" s="378"/>
      <c r="R56" s="378"/>
      <c r="S56" s="378"/>
      <c r="T56" s="378"/>
      <c r="U56" s="378"/>
      <c r="V56" s="378"/>
      <c r="W56" s="378"/>
      <c r="X56" s="378"/>
      <c r="Y56" s="378"/>
      <c r="Z56" s="378"/>
    </row>
    <row r="57" spans="1:26" x14ac:dyDescent="0.2">
      <c r="A57" t="s">
        <v>478</v>
      </c>
      <c r="B57">
        <f t="shared" si="4"/>
        <v>0</v>
      </c>
      <c r="C57" s="378"/>
      <c r="D57" s="378"/>
      <c r="E57" s="378"/>
      <c r="F57" s="378"/>
      <c r="G57" s="378"/>
      <c r="H57" s="378"/>
      <c r="I57" s="378"/>
      <c r="J57" s="378"/>
      <c r="K57" s="378"/>
      <c r="L57" s="378"/>
      <c r="M57" s="378"/>
      <c r="N57" s="378"/>
      <c r="O57" s="378"/>
      <c r="P57" s="378"/>
      <c r="Q57" s="378"/>
      <c r="R57" s="378"/>
      <c r="S57" s="378"/>
      <c r="T57" s="378"/>
      <c r="U57" s="378"/>
      <c r="V57" s="378"/>
      <c r="W57" s="378"/>
      <c r="X57" s="378"/>
      <c r="Y57" s="378"/>
      <c r="Z57" s="378"/>
    </row>
    <row r="58" spans="1:26" x14ac:dyDescent="0.2">
      <c r="A58" t="s">
        <v>478</v>
      </c>
      <c r="B58">
        <f t="shared" si="4"/>
        <v>0</v>
      </c>
      <c r="C58" s="378"/>
      <c r="D58" s="378"/>
      <c r="E58" s="378"/>
      <c r="F58" s="378"/>
      <c r="G58" s="378"/>
      <c r="H58" s="378"/>
      <c r="I58" s="378"/>
      <c r="J58" s="378"/>
      <c r="K58" s="378"/>
      <c r="L58" s="378"/>
      <c r="M58" s="378"/>
      <c r="N58" s="378"/>
      <c r="O58" s="378"/>
      <c r="P58" s="378"/>
      <c r="Q58" s="378"/>
      <c r="R58" s="378"/>
      <c r="S58" s="378"/>
      <c r="T58" s="378"/>
      <c r="U58" s="378"/>
      <c r="V58" s="378"/>
      <c r="W58" s="378"/>
      <c r="X58" s="378"/>
      <c r="Y58" s="378"/>
      <c r="Z58" s="378"/>
    </row>
    <row r="59" spans="1:26" x14ac:dyDescent="0.2">
      <c r="A59" t="s">
        <v>478</v>
      </c>
      <c r="B59">
        <f t="shared" si="4"/>
        <v>0</v>
      </c>
      <c r="C59" s="378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</row>
    <row r="60" spans="1:26" x14ac:dyDescent="0.2">
      <c r="A60" t="s">
        <v>478</v>
      </c>
      <c r="B60">
        <f t="shared" si="4"/>
        <v>0</v>
      </c>
      <c r="C60" s="378"/>
      <c r="D60" s="378"/>
      <c r="E60" s="378"/>
      <c r="F60" s="378"/>
      <c r="G60" s="378"/>
      <c r="H60" s="378"/>
      <c r="I60" s="378"/>
      <c r="J60" s="378"/>
      <c r="K60" s="378"/>
      <c r="L60" s="378"/>
      <c r="M60" s="378"/>
      <c r="N60" s="378"/>
      <c r="O60" s="378"/>
      <c r="P60" s="378"/>
      <c r="Q60" s="378"/>
      <c r="R60" s="378"/>
      <c r="S60" s="378"/>
      <c r="T60" s="378"/>
      <c r="U60" s="378"/>
      <c r="V60" s="378"/>
      <c r="W60" s="378"/>
      <c r="X60" s="378"/>
      <c r="Y60" s="378"/>
      <c r="Z60" s="378"/>
    </row>
    <row r="61" spans="1:26" x14ac:dyDescent="0.2">
      <c r="A61" t="s">
        <v>478</v>
      </c>
      <c r="B61">
        <f t="shared" si="4"/>
        <v>0</v>
      </c>
      <c r="C61" s="378"/>
      <c r="D61" s="378"/>
      <c r="E61" s="378"/>
      <c r="F61" s="378"/>
      <c r="G61" s="378"/>
      <c r="H61" s="378"/>
      <c r="I61" s="378"/>
      <c r="J61" s="378"/>
      <c r="K61" s="378"/>
      <c r="L61" s="378"/>
      <c r="M61" s="378"/>
      <c r="N61" s="378"/>
      <c r="O61" s="378"/>
      <c r="P61" s="378"/>
      <c r="Q61" s="378"/>
      <c r="R61" s="378"/>
      <c r="S61" s="378"/>
      <c r="T61" s="378"/>
      <c r="U61" s="378"/>
      <c r="V61" s="378"/>
      <c r="W61" s="378"/>
      <c r="X61" s="378"/>
      <c r="Y61" s="378"/>
      <c r="Z61" s="378"/>
    </row>
    <row r="62" spans="1:26" x14ac:dyDescent="0.2">
      <c r="A62" t="s">
        <v>478</v>
      </c>
      <c r="B62">
        <f t="shared" si="4"/>
        <v>0</v>
      </c>
      <c r="C62" s="378"/>
      <c r="D62" s="378"/>
      <c r="E62" s="378"/>
      <c r="F62" s="378"/>
      <c r="G62" s="378"/>
      <c r="H62" s="378"/>
      <c r="I62" s="378"/>
      <c r="J62" s="378"/>
      <c r="K62" s="378"/>
      <c r="L62" s="378"/>
      <c r="M62" s="378"/>
      <c r="N62" s="378"/>
      <c r="O62" s="378"/>
      <c r="P62" s="378"/>
      <c r="Q62" s="378"/>
      <c r="R62" s="378"/>
      <c r="S62" s="378"/>
      <c r="T62" s="378"/>
      <c r="U62" s="378"/>
      <c r="V62" s="378"/>
      <c r="W62" s="378"/>
      <c r="X62" s="378"/>
      <c r="Y62" s="378"/>
      <c r="Z62" s="378"/>
    </row>
    <row r="63" spans="1:26" x14ac:dyDescent="0.2">
      <c r="A63" t="s">
        <v>478</v>
      </c>
      <c r="B63">
        <f t="shared" si="4"/>
        <v>0</v>
      </c>
      <c r="C63" s="378"/>
      <c r="D63" s="378"/>
      <c r="E63" s="378"/>
      <c r="F63" s="378"/>
      <c r="G63" s="378"/>
      <c r="H63" s="378"/>
      <c r="I63" s="378"/>
      <c r="J63" s="378"/>
      <c r="K63" s="378"/>
      <c r="L63" s="378"/>
      <c r="M63" s="378"/>
      <c r="N63" s="378"/>
      <c r="O63" s="378"/>
      <c r="P63" s="378"/>
      <c r="Q63" s="378"/>
      <c r="R63" s="378"/>
      <c r="S63" s="378"/>
      <c r="T63" s="378"/>
      <c r="U63" s="378"/>
      <c r="V63" s="378"/>
      <c r="W63" s="378"/>
      <c r="X63" s="378"/>
      <c r="Y63" s="378"/>
      <c r="Z63" s="378"/>
    </row>
    <row r="64" spans="1:26" x14ac:dyDescent="0.2">
      <c r="A64" t="s">
        <v>478</v>
      </c>
      <c r="B64">
        <f t="shared" si="4"/>
        <v>0</v>
      </c>
      <c r="C64" s="378"/>
      <c r="D64" s="378"/>
      <c r="E64" s="378"/>
      <c r="F64" s="378"/>
      <c r="G64" s="378"/>
      <c r="H64" s="378"/>
      <c r="I64" s="378"/>
      <c r="J64" s="378"/>
      <c r="K64" s="378"/>
      <c r="L64" s="378"/>
      <c r="M64" s="378"/>
      <c r="N64" s="378"/>
      <c r="O64" s="378"/>
      <c r="P64" s="378"/>
      <c r="Q64" s="378"/>
      <c r="R64" s="378"/>
      <c r="S64" s="378"/>
      <c r="T64" s="378"/>
      <c r="U64" s="378"/>
      <c r="V64" s="378"/>
      <c r="W64" s="378"/>
      <c r="X64" s="378"/>
      <c r="Y64" s="378"/>
      <c r="Z64" s="378"/>
    </row>
    <row r="65" spans="1:26" x14ac:dyDescent="0.2">
      <c r="A65" t="s">
        <v>478</v>
      </c>
      <c r="B65">
        <f t="shared" si="4"/>
        <v>0</v>
      </c>
      <c r="C65" s="378"/>
      <c r="D65" s="378"/>
      <c r="E65" s="378"/>
      <c r="F65" s="378"/>
      <c r="G65" s="378"/>
      <c r="H65" s="378"/>
      <c r="I65" s="378"/>
      <c r="J65" s="378"/>
      <c r="K65" s="378"/>
      <c r="L65" s="378"/>
      <c r="M65" s="378"/>
      <c r="N65" s="378"/>
      <c r="O65" s="378"/>
      <c r="P65" s="378"/>
      <c r="Q65" s="378"/>
      <c r="R65" s="378"/>
      <c r="S65" s="378"/>
      <c r="T65" s="378"/>
      <c r="U65" s="378"/>
      <c r="V65" s="378"/>
      <c r="W65" s="378"/>
      <c r="X65" s="378"/>
      <c r="Y65" s="378"/>
      <c r="Z65" s="378"/>
    </row>
    <row r="66" spans="1:26" x14ac:dyDescent="0.2">
      <c r="A66" t="s">
        <v>478</v>
      </c>
      <c r="B66">
        <f t="shared" si="4"/>
        <v>0</v>
      </c>
      <c r="C66" s="378"/>
      <c r="D66" s="378"/>
      <c r="E66" s="378"/>
      <c r="F66" s="378"/>
      <c r="G66" s="378"/>
      <c r="H66" s="378"/>
      <c r="I66" s="378"/>
      <c r="J66" s="378"/>
      <c r="K66" s="378"/>
      <c r="L66" s="378"/>
      <c r="M66" s="378"/>
      <c r="N66" s="378"/>
      <c r="O66" s="378"/>
      <c r="P66" s="378"/>
      <c r="Q66" s="378"/>
      <c r="R66" s="378"/>
      <c r="S66" s="378"/>
      <c r="T66" s="378"/>
      <c r="U66" s="378"/>
      <c r="V66" s="378"/>
      <c r="W66" s="378"/>
      <c r="X66" s="378"/>
      <c r="Y66" s="378"/>
      <c r="Z66" s="378"/>
    </row>
    <row r="67" spans="1:26" x14ac:dyDescent="0.2">
      <c r="A67" t="s">
        <v>478</v>
      </c>
      <c r="B67">
        <f t="shared" si="4"/>
        <v>0</v>
      </c>
      <c r="C67" s="378"/>
      <c r="D67" s="378"/>
      <c r="E67" s="378"/>
      <c r="F67" s="378"/>
      <c r="G67" s="378"/>
      <c r="H67" s="378"/>
      <c r="I67" s="378"/>
      <c r="J67" s="378"/>
      <c r="K67" s="378"/>
      <c r="L67" s="378"/>
      <c r="M67" s="378"/>
      <c r="N67" s="378"/>
      <c r="O67" s="378"/>
      <c r="P67" s="378"/>
      <c r="Q67" s="378"/>
      <c r="R67" s="378"/>
      <c r="S67" s="378"/>
      <c r="T67" s="378"/>
      <c r="U67" s="378"/>
      <c r="V67" s="378"/>
      <c r="W67" s="378"/>
      <c r="X67" s="378"/>
      <c r="Y67" s="378"/>
      <c r="Z67" s="378"/>
    </row>
    <row r="68" spans="1:26" x14ac:dyDescent="0.2">
      <c r="A68" t="s">
        <v>478</v>
      </c>
      <c r="B68">
        <f t="shared" si="4"/>
        <v>0</v>
      </c>
      <c r="C68" s="378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</row>
    <row r="69" spans="1:26" x14ac:dyDescent="0.2">
      <c r="A69" t="s">
        <v>478</v>
      </c>
      <c r="B69">
        <f t="shared" si="4"/>
        <v>0</v>
      </c>
      <c r="C69" s="378"/>
      <c r="D69" s="378"/>
      <c r="E69" s="378"/>
      <c r="F69" s="378"/>
      <c r="G69" s="378"/>
      <c r="H69" s="378"/>
      <c r="I69" s="378"/>
      <c r="J69" s="378"/>
      <c r="K69" s="378"/>
      <c r="L69" s="378"/>
      <c r="M69" s="378"/>
      <c r="N69" s="378"/>
      <c r="O69" s="378"/>
      <c r="P69" s="378"/>
      <c r="Q69" s="378"/>
      <c r="R69" s="378"/>
      <c r="S69" s="378"/>
      <c r="T69" s="378"/>
      <c r="U69" s="378"/>
      <c r="V69" s="378"/>
      <c r="W69" s="378"/>
      <c r="X69" s="378"/>
      <c r="Y69" s="378"/>
      <c r="Z69" s="378"/>
    </row>
    <row r="70" spans="1:26" x14ac:dyDescent="0.2">
      <c r="A70" t="s">
        <v>478</v>
      </c>
      <c r="B70">
        <f t="shared" si="4"/>
        <v>0</v>
      </c>
      <c r="C70" s="378"/>
      <c r="D70" s="378"/>
      <c r="E70" s="378"/>
      <c r="F70" s="378"/>
      <c r="G70" s="378"/>
      <c r="H70" s="378"/>
      <c r="I70" s="378"/>
      <c r="J70" s="378"/>
      <c r="K70" s="378"/>
      <c r="L70" s="378"/>
      <c r="M70" s="378"/>
      <c r="N70" s="378"/>
      <c r="O70" s="378"/>
      <c r="P70" s="378"/>
      <c r="Q70" s="378"/>
      <c r="R70" s="378"/>
      <c r="S70" s="378"/>
      <c r="T70" s="378"/>
      <c r="U70" s="378"/>
      <c r="V70" s="378"/>
      <c r="W70" s="378"/>
      <c r="X70" s="378"/>
      <c r="Y70" s="378"/>
      <c r="Z70" s="378"/>
    </row>
    <row r="71" spans="1:26" x14ac:dyDescent="0.2">
      <c r="A71" t="s">
        <v>478</v>
      </c>
      <c r="B71">
        <f t="shared" si="4"/>
        <v>0</v>
      </c>
      <c r="C71" s="378"/>
      <c r="D71" s="378"/>
      <c r="E71" s="378"/>
      <c r="F71" s="378"/>
      <c r="G71" s="378"/>
      <c r="H71" s="378"/>
      <c r="I71" s="378"/>
      <c r="J71" s="378"/>
      <c r="K71" s="378"/>
      <c r="L71" s="378"/>
      <c r="M71" s="378"/>
      <c r="N71" s="378"/>
      <c r="O71" s="378"/>
      <c r="P71" s="378"/>
      <c r="Q71" s="378"/>
      <c r="R71" s="378"/>
      <c r="S71" s="378"/>
      <c r="T71" s="378"/>
      <c r="U71" s="378"/>
      <c r="V71" s="378"/>
      <c r="W71" s="378"/>
      <c r="X71" s="378"/>
      <c r="Y71" s="378"/>
      <c r="Z71" s="378"/>
    </row>
    <row r="72" spans="1:26" x14ac:dyDescent="0.2">
      <c r="A72" t="s">
        <v>478</v>
      </c>
      <c r="B72">
        <f t="shared" si="4"/>
        <v>0</v>
      </c>
      <c r="C72" s="378"/>
      <c r="D72" s="378"/>
      <c r="E72" s="378"/>
      <c r="F72" s="378"/>
      <c r="G72" s="378"/>
      <c r="H72" s="378"/>
      <c r="I72" s="378"/>
      <c r="J72" s="378"/>
      <c r="K72" s="378"/>
      <c r="L72" s="378"/>
      <c r="M72" s="378"/>
      <c r="N72" s="378"/>
      <c r="O72" s="378"/>
      <c r="P72" s="378"/>
      <c r="Q72" s="378"/>
      <c r="R72" s="378"/>
      <c r="S72" s="378"/>
      <c r="T72" s="378"/>
      <c r="U72" s="378"/>
      <c r="V72" s="378"/>
      <c r="W72" s="378"/>
      <c r="X72" s="378"/>
      <c r="Y72" s="378"/>
      <c r="Z72" s="378"/>
    </row>
    <row r="73" spans="1:26" x14ac:dyDescent="0.2">
      <c r="A73" s="478" t="s">
        <v>67</v>
      </c>
      <c r="B73" s="479">
        <f>SUM(B52:B72)</f>
        <v>-614.27</v>
      </c>
      <c r="C73" s="479">
        <f>SUM(C52:C72)</f>
        <v>-20.8</v>
      </c>
      <c r="D73" s="479">
        <f t="shared" ref="D73:Z73" si="5">SUM(D52:D65)</f>
        <v>-20.309999999999999</v>
      </c>
      <c r="E73" s="479">
        <f t="shared" si="5"/>
        <v>-19.88</v>
      </c>
      <c r="F73" s="479">
        <f t="shared" si="5"/>
        <v>-19.89</v>
      </c>
      <c r="G73" s="479">
        <f t="shared" si="5"/>
        <v>-20.63</v>
      </c>
      <c r="H73" s="479">
        <f t="shared" si="5"/>
        <v>-22.3</v>
      </c>
      <c r="I73" s="479">
        <f t="shared" si="5"/>
        <v>-24.26</v>
      </c>
      <c r="J73" s="479">
        <f t="shared" si="5"/>
        <v>-25.89</v>
      </c>
      <c r="K73" s="479">
        <f t="shared" si="5"/>
        <v>-27.25</v>
      </c>
      <c r="L73" s="479">
        <f t="shared" si="5"/>
        <v>-28.54</v>
      </c>
      <c r="M73" s="479">
        <f t="shared" si="5"/>
        <v>-29.16</v>
      </c>
      <c r="N73" s="479">
        <f t="shared" si="5"/>
        <v>-29.46</v>
      </c>
      <c r="O73" s="479">
        <f t="shared" si="5"/>
        <v>-30.14</v>
      </c>
      <c r="P73" s="479">
        <f t="shared" si="5"/>
        <v>-30.4</v>
      </c>
      <c r="Q73" s="479">
        <f t="shared" si="5"/>
        <v>-30.1</v>
      </c>
      <c r="R73" s="479">
        <f t="shared" si="5"/>
        <v>-29.65</v>
      </c>
      <c r="S73" s="479">
        <f t="shared" si="5"/>
        <v>-29.07</v>
      </c>
      <c r="T73" s="479">
        <f t="shared" si="5"/>
        <v>-28.19</v>
      </c>
      <c r="U73" s="479">
        <f t="shared" si="5"/>
        <v>-27.25</v>
      </c>
      <c r="V73" s="479">
        <f t="shared" si="5"/>
        <v>-25.96</v>
      </c>
      <c r="W73" s="479">
        <f t="shared" si="5"/>
        <v>-25.59</v>
      </c>
      <c r="X73" s="479">
        <f t="shared" si="5"/>
        <v>-24.49</v>
      </c>
      <c r="Y73" s="479">
        <f t="shared" si="5"/>
        <v>-23.19</v>
      </c>
      <c r="Z73" s="479">
        <f t="shared" si="5"/>
        <v>-21.87</v>
      </c>
    </row>
    <row r="76" spans="1:26" x14ac:dyDescent="0.2">
      <c r="B76" s="185">
        <f t="shared" ref="B76:Z76" si="6">B25+B49+B73</f>
        <v>-3205.0699999999956</v>
      </c>
      <c r="C76" s="185">
        <f t="shared" si="6"/>
        <v>-424.58000000000004</v>
      </c>
      <c r="D76" s="185">
        <f t="shared" si="6"/>
        <v>-401.63</v>
      </c>
      <c r="E76" s="185">
        <f t="shared" si="6"/>
        <v>-385.4</v>
      </c>
      <c r="F76" s="185">
        <f t="shared" si="6"/>
        <v>-382.82</v>
      </c>
      <c r="G76" s="185">
        <f t="shared" si="6"/>
        <v>-414.96</v>
      </c>
      <c r="H76" s="185">
        <f t="shared" si="6"/>
        <v>-483.06</v>
      </c>
      <c r="I76" s="185">
        <f t="shared" si="6"/>
        <v>175.87</v>
      </c>
      <c r="J76" s="185">
        <f t="shared" si="6"/>
        <v>106.75000000000004</v>
      </c>
      <c r="K76" s="185">
        <f t="shared" si="6"/>
        <v>41.36000000000007</v>
      </c>
      <c r="L76" s="185">
        <f t="shared" si="6"/>
        <v>-9.0099999999999696</v>
      </c>
      <c r="M76" s="185">
        <f t="shared" si="6"/>
        <v>-32.580000000000013</v>
      </c>
      <c r="N76" s="185">
        <f t="shared" si="6"/>
        <v>-58.260000000000069</v>
      </c>
      <c r="O76" s="185">
        <f t="shared" si="6"/>
        <v>-82.460000000000051</v>
      </c>
      <c r="P76" s="185">
        <f t="shared" si="6"/>
        <v>-87.469999999999942</v>
      </c>
      <c r="Q76" s="185">
        <f t="shared" si="6"/>
        <v>-77.060000000000031</v>
      </c>
      <c r="R76" s="185">
        <f t="shared" si="6"/>
        <v>-56.920000000000094</v>
      </c>
      <c r="S76" s="185">
        <f t="shared" si="6"/>
        <v>-30.639999999999993</v>
      </c>
      <c r="T76" s="185">
        <f t="shared" si="6"/>
        <v>1.2399999999999487</v>
      </c>
      <c r="U76" s="185">
        <f t="shared" si="6"/>
        <v>38.699999999999989</v>
      </c>
      <c r="V76" s="185">
        <f t="shared" si="6"/>
        <v>82.299999999999926</v>
      </c>
      <c r="W76" s="185">
        <f t="shared" si="6"/>
        <v>107.28999999999999</v>
      </c>
      <c r="X76" s="185">
        <f t="shared" si="6"/>
        <v>156.16999999999996</v>
      </c>
      <c r="Y76" s="185">
        <f t="shared" si="6"/>
        <v>-530.48</v>
      </c>
      <c r="Z76" s="185">
        <f t="shared" si="6"/>
        <v>-457.42</v>
      </c>
    </row>
  </sheetData>
  <phoneticPr fontId="0" type="noConversion"/>
  <pageMargins left="0.75" right="0.75" top="1" bottom="1" header="0.5" footer="0.5"/>
  <pageSetup paperSize="5" scale="67" fitToHeight="3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480</v>
      </c>
      <c r="B1" s="474"/>
      <c r="C1" s="474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E5" s="378">
        <f t="shared" ref="E5:E14" si="0">SUM(F5:AC5)</f>
        <v>0</v>
      </c>
    </row>
    <row r="6" spans="1:29" x14ac:dyDescent="0.2">
      <c r="E6" s="378">
        <f t="shared" si="0"/>
        <v>0</v>
      </c>
    </row>
    <row r="7" spans="1:29" x14ac:dyDescent="0.2">
      <c r="E7" s="378">
        <f t="shared" si="0"/>
        <v>0</v>
      </c>
    </row>
    <row r="8" spans="1:29" x14ac:dyDescent="0.2">
      <c r="E8" s="378">
        <f t="shared" si="0"/>
        <v>0</v>
      </c>
    </row>
    <row r="9" spans="1:29" x14ac:dyDescent="0.2">
      <c r="E9" s="378">
        <f t="shared" si="0"/>
        <v>0</v>
      </c>
    </row>
    <row r="10" spans="1:29" x14ac:dyDescent="0.2">
      <c r="E10" s="378">
        <f t="shared" si="0"/>
        <v>0</v>
      </c>
    </row>
    <row r="11" spans="1:29" x14ac:dyDescent="0.2">
      <c r="E11" s="378">
        <f t="shared" si="0"/>
        <v>0</v>
      </c>
    </row>
    <row r="12" spans="1:29" x14ac:dyDescent="0.2">
      <c r="E12" s="378">
        <f t="shared" si="0"/>
        <v>0</v>
      </c>
    </row>
    <row r="13" spans="1:29" x14ac:dyDescent="0.2">
      <c r="E13" s="378">
        <f t="shared" si="0"/>
        <v>0</v>
      </c>
    </row>
    <row r="14" spans="1:29" x14ac:dyDescent="0.2">
      <c r="E14" s="378">
        <f t="shared" si="0"/>
        <v>0</v>
      </c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E19" s="378">
        <f t="shared" ref="E19:E28" si="2">SUM(F19:AC19)</f>
        <v>0</v>
      </c>
    </row>
    <row r="20" spans="1:29" x14ac:dyDescent="0.2">
      <c r="E20" s="378">
        <f t="shared" si="2"/>
        <v>0</v>
      </c>
    </row>
    <row r="21" spans="1:29" x14ac:dyDescent="0.2">
      <c r="E21" s="378">
        <f t="shared" si="2"/>
        <v>0</v>
      </c>
    </row>
    <row r="22" spans="1:29" x14ac:dyDescent="0.2">
      <c r="E22" s="378">
        <f t="shared" si="2"/>
        <v>0</v>
      </c>
    </row>
    <row r="23" spans="1:29" x14ac:dyDescent="0.2">
      <c r="E23" s="378">
        <f t="shared" si="2"/>
        <v>0</v>
      </c>
    </row>
    <row r="24" spans="1:29" x14ac:dyDescent="0.2">
      <c r="E24" s="378">
        <f t="shared" si="2"/>
        <v>0</v>
      </c>
    </row>
    <row r="25" spans="1:29" x14ac:dyDescent="0.2">
      <c r="E25" s="378">
        <f t="shared" si="2"/>
        <v>0</v>
      </c>
    </row>
    <row r="26" spans="1:29" x14ac:dyDescent="0.2">
      <c r="E26" s="378">
        <f t="shared" si="2"/>
        <v>0</v>
      </c>
    </row>
    <row r="27" spans="1:29" x14ac:dyDescent="0.2">
      <c r="E27" s="378">
        <f t="shared" si="2"/>
        <v>0</v>
      </c>
    </row>
    <row r="28" spans="1:29" x14ac:dyDescent="0.2">
      <c r="E28" s="378">
        <f t="shared" si="2"/>
        <v>0</v>
      </c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487</v>
      </c>
      <c r="B1" s="474"/>
      <c r="C1" s="474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E5" s="378">
        <f t="shared" ref="E5:E14" si="0">SUM(F5:AC5)</f>
        <v>0</v>
      </c>
    </row>
    <row r="6" spans="1:29" x14ac:dyDescent="0.2">
      <c r="E6" s="378">
        <f t="shared" si="0"/>
        <v>0</v>
      </c>
    </row>
    <row r="7" spans="1:29" x14ac:dyDescent="0.2">
      <c r="E7" s="378">
        <f t="shared" si="0"/>
        <v>0</v>
      </c>
    </row>
    <row r="8" spans="1:29" x14ac:dyDescent="0.2">
      <c r="E8" s="378">
        <f t="shared" si="0"/>
        <v>0</v>
      </c>
    </row>
    <row r="9" spans="1:29" x14ac:dyDescent="0.2">
      <c r="E9" s="378">
        <f t="shared" si="0"/>
        <v>0</v>
      </c>
    </row>
    <row r="10" spans="1:29" x14ac:dyDescent="0.2">
      <c r="E10" s="378">
        <f t="shared" si="0"/>
        <v>0</v>
      </c>
    </row>
    <row r="11" spans="1:29" x14ac:dyDescent="0.2">
      <c r="E11" s="378">
        <f t="shared" si="0"/>
        <v>0</v>
      </c>
    </row>
    <row r="12" spans="1:29" x14ac:dyDescent="0.2">
      <c r="E12" s="378">
        <f t="shared" si="0"/>
        <v>0</v>
      </c>
    </row>
    <row r="13" spans="1:29" x14ac:dyDescent="0.2">
      <c r="E13" s="378">
        <f t="shared" si="0"/>
        <v>0</v>
      </c>
    </row>
    <row r="14" spans="1:29" x14ac:dyDescent="0.2">
      <c r="E14" s="378">
        <f t="shared" si="0"/>
        <v>0</v>
      </c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E19" s="378">
        <f t="shared" ref="E19:E28" si="2">SUM(F19:AC19)</f>
        <v>0</v>
      </c>
    </row>
    <row r="20" spans="1:29" x14ac:dyDescent="0.2">
      <c r="E20" s="378">
        <f t="shared" si="2"/>
        <v>0</v>
      </c>
    </row>
    <row r="21" spans="1:29" x14ac:dyDescent="0.2">
      <c r="E21" s="378">
        <f t="shared" si="2"/>
        <v>0</v>
      </c>
    </row>
    <row r="22" spans="1:29" x14ac:dyDescent="0.2">
      <c r="E22" s="378">
        <f t="shared" si="2"/>
        <v>0</v>
      </c>
    </row>
    <row r="23" spans="1:29" x14ac:dyDescent="0.2">
      <c r="E23" s="378">
        <f t="shared" si="2"/>
        <v>0</v>
      </c>
    </row>
    <row r="24" spans="1:29" x14ac:dyDescent="0.2">
      <c r="E24" s="378">
        <f t="shared" si="2"/>
        <v>0</v>
      </c>
    </row>
    <row r="25" spans="1:29" x14ac:dyDescent="0.2">
      <c r="E25" s="378">
        <f t="shared" si="2"/>
        <v>0</v>
      </c>
    </row>
    <row r="26" spans="1:29" x14ac:dyDescent="0.2">
      <c r="E26" s="378">
        <f t="shared" si="2"/>
        <v>0</v>
      </c>
    </row>
    <row r="27" spans="1:29" x14ac:dyDescent="0.2">
      <c r="E27" s="378">
        <f t="shared" si="2"/>
        <v>0</v>
      </c>
    </row>
    <row r="28" spans="1:29" x14ac:dyDescent="0.2">
      <c r="E28" s="378">
        <f t="shared" si="2"/>
        <v>0</v>
      </c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488</v>
      </c>
      <c r="B1" s="474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E5" s="378">
        <f t="shared" ref="E5:E14" si="0">SUM(F5:AC5)</f>
        <v>0</v>
      </c>
    </row>
    <row r="6" spans="1:29" x14ac:dyDescent="0.2">
      <c r="E6" s="378">
        <f t="shared" si="0"/>
        <v>0</v>
      </c>
    </row>
    <row r="7" spans="1:29" x14ac:dyDescent="0.2">
      <c r="E7" s="378">
        <f t="shared" si="0"/>
        <v>0</v>
      </c>
    </row>
    <row r="8" spans="1:29" x14ac:dyDescent="0.2">
      <c r="E8" s="378">
        <f t="shared" si="0"/>
        <v>0</v>
      </c>
    </row>
    <row r="9" spans="1:29" x14ac:dyDescent="0.2">
      <c r="E9" s="378">
        <f t="shared" si="0"/>
        <v>0</v>
      </c>
    </row>
    <row r="10" spans="1:29" x14ac:dyDescent="0.2">
      <c r="E10" s="378">
        <f t="shared" si="0"/>
        <v>0</v>
      </c>
    </row>
    <row r="11" spans="1:29" x14ac:dyDescent="0.2">
      <c r="E11" s="378">
        <f t="shared" si="0"/>
        <v>0</v>
      </c>
    </row>
    <row r="12" spans="1:29" x14ac:dyDescent="0.2">
      <c r="E12" s="378">
        <f t="shared" si="0"/>
        <v>0</v>
      </c>
    </row>
    <row r="13" spans="1:29" x14ac:dyDescent="0.2">
      <c r="E13" s="378">
        <f t="shared" si="0"/>
        <v>0</v>
      </c>
    </row>
    <row r="14" spans="1:29" x14ac:dyDescent="0.2">
      <c r="E14" s="378">
        <f t="shared" si="0"/>
        <v>0</v>
      </c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E19" s="378">
        <f t="shared" ref="E19:E28" si="2">SUM(F19:AC19)</f>
        <v>0</v>
      </c>
    </row>
    <row r="20" spans="1:29" x14ac:dyDescent="0.2">
      <c r="E20" s="378">
        <f t="shared" si="2"/>
        <v>0</v>
      </c>
    </row>
    <row r="21" spans="1:29" x14ac:dyDescent="0.2">
      <c r="E21" s="378">
        <f t="shared" si="2"/>
        <v>0</v>
      </c>
    </row>
    <row r="22" spans="1:29" x14ac:dyDescent="0.2">
      <c r="E22" s="378">
        <f t="shared" si="2"/>
        <v>0</v>
      </c>
    </row>
    <row r="23" spans="1:29" x14ac:dyDescent="0.2">
      <c r="E23" s="378">
        <f t="shared" si="2"/>
        <v>0</v>
      </c>
    </row>
    <row r="24" spans="1:29" x14ac:dyDescent="0.2">
      <c r="E24" s="378">
        <f t="shared" si="2"/>
        <v>0</v>
      </c>
    </row>
    <row r="25" spans="1:29" x14ac:dyDescent="0.2">
      <c r="E25" s="378">
        <f t="shared" si="2"/>
        <v>0</v>
      </c>
    </row>
    <row r="26" spans="1:29" x14ac:dyDescent="0.2">
      <c r="E26" s="378">
        <f t="shared" si="2"/>
        <v>0</v>
      </c>
    </row>
    <row r="27" spans="1:29" x14ac:dyDescent="0.2">
      <c r="E27" s="378">
        <f t="shared" si="2"/>
        <v>0</v>
      </c>
    </row>
    <row r="28" spans="1:29" x14ac:dyDescent="0.2">
      <c r="E28" s="378">
        <f t="shared" si="2"/>
        <v>0</v>
      </c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5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33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E5" s="378">
        <f t="shared" ref="E5:E14" si="0">SUM(F5:AC5)</f>
        <v>0</v>
      </c>
    </row>
    <row r="6" spans="1:29" x14ac:dyDescent="0.2">
      <c r="E6" s="378">
        <f t="shared" si="0"/>
        <v>0</v>
      </c>
    </row>
    <row r="7" spans="1:29" x14ac:dyDescent="0.2">
      <c r="E7" s="378">
        <f t="shared" si="0"/>
        <v>0</v>
      </c>
    </row>
    <row r="8" spans="1:29" x14ac:dyDescent="0.2">
      <c r="E8" s="378">
        <f t="shared" si="0"/>
        <v>0</v>
      </c>
    </row>
    <row r="9" spans="1:29" x14ac:dyDescent="0.2">
      <c r="E9" s="378">
        <f t="shared" si="0"/>
        <v>0</v>
      </c>
    </row>
    <row r="10" spans="1:29" x14ac:dyDescent="0.2">
      <c r="E10" s="378">
        <f t="shared" si="0"/>
        <v>0</v>
      </c>
    </row>
    <row r="11" spans="1:29" x14ac:dyDescent="0.2">
      <c r="E11" s="378">
        <f t="shared" si="0"/>
        <v>0</v>
      </c>
    </row>
    <row r="12" spans="1:29" x14ac:dyDescent="0.2">
      <c r="E12" s="378">
        <f t="shared" si="0"/>
        <v>0</v>
      </c>
    </row>
    <row r="13" spans="1:29" x14ac:dyDescent="0.2">
      <c r="E13" s="378">
        <f t="shared" si="0"/>
        <v>0</v>
      </c>
    </row>
    <row r="14" spans="1:29" x14ac:dyDescent="0.2">
      <c r="E14" s="378">
        <f t="shared" si="0"/>
        <v>0</v>
      </c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E19" s="378">
        <f t="shared" ref="E19:E28" si="2">SUM(F19:AC19)</f>
        <v>0</v>
      </c>
    </row>
    <row r="20" spans="1:29" x14ac:dyDescent="0.2">
      <c r="E20" s="378">
        <f t="shared" si="2"/>
        <v>0</v>
      </c>
    </row>
    <row r="21" spans="1:29" x14ac:dyDescent="0.2">
      <c r="E21" s="378">
        <f t="shared" si="2"/>
        <v>0</v>
      </c>
    </row>
    <row r="22" spans="1:29" x14ac:dyDescent="0.2">
      <c r="E22" s="378">
        <f t="shared" si="2"/>
        <v>0</v>
      </c>
    </row>
    <row r="23" spans="1:29" x14ac:dyDescent="0.2">
      <c r="E23" s="378">
        <f t="shared" si="2"/>
        <v>0</v>
      </c>
    </row>
    <row r="24" spans="1:29" x14ac:dyDescent="0.2">
      <c r="E24" s="378">
        <f t="shared" si="2"/>
        <v>0</v>
      </c>
    </row>
    <row r="25" spans="1:29" x14ac:dyDescent="0.2">
      <c r="E25" s="378">
        <f t="shared" si="2"/>
        <v>0</v>
      </c>
    </row>
    <row r="26" spans="1:29" x14ac:dyDescent="0.2">
      <c r="E26" s="378">
        <f t="shared" si="2"/>
        <v>0</v>
      </c>
    </row>
    <row r="27" spans="1:29" x14ac:dyDescent="0.2">
      <c r="E27" s="378">
        <f t="shared" si="2"/>
        <v>0</v>
      </c>
    </row>
    <row r="28" spans="1:29" x14ac:dyDescent="0.2">
      <c r="E28" s="378">
        <f t="shared" si="2"/>
        <v>0</v>
      </c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  <row r="55" spans="5:5" x14ac:dyDescent="0.2">
      <c r="E55" s="489"/>
    </row>
  </sheetData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489</v>
      </c>
      <c r="B1" s="474"/>
      <c r="C1" s="474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E5" s="378">
        <f t="shared" ref="E5:E14" si="0">SUM(F5:AC5)</f>
        <v>0</v>
      </c>
    </row>
    <row r="6" spans="1:29" x14ac:dyDescent="0.2">
      <c r="E6" s="378">
        <f t="shared" si="0"/>
        <v>0</v>
      </c>
    </row>
    <row r="7" spans="1:29" x14ac:dyDescent="0.2">
      <c r="E7" s="378">
        <f t="shared" si="0"/>
        <v>0</v>
      </c>
    </row>
    <row r="8" spans="1:29" x14ac:dyDescent="0.2">
      <c r="E8" s="378">
        <f t="shared" si="0"/>
        <v>0</v>
      </c>
    </row>
    <row r="9" spans="1:29" x14ac:dyDescent="0.2">
      <c r="E9" s="378">
        <f t="shared" si="0"/>
        <v>0</v>
      </c>
    </row>
    <row r="10" spans="1:29" x14ac:dyDescent="0.2">
      <c r="E10" s="378">
        <f t="shared" si="0"/>
        <v>0</v>
      </c>
    </row>
    <row r="11" spans="1:29" x14ac:dyDescent="0.2">
      <c r="E11" s="378">
        <f t="shared" si="0"/>
        <v>0</v>
      </c>
    </row>
    <row r="12" spans="1:29" x14ac:dyDescent="0.2">
      <c r="E12" s="378">
        <f t="shared" si="0"/>
        <v>0</v>
      </c>
    </row>
    <row r="13" spans="1:29" x14ac:dyDescent="0.2">
      <c r="E13" s="378">
        <f t="shared" si="0"/>
        <v>0</v>
      </c>
    </row>
    <row r="14" spans="1:29" x14ac:dyDescent="0.2">
      <c r="E14" s="378">
        <f t="shared" si="0"/>
        <v>0</v>
      </c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E19" s="378">
        <f t="shared" ref="E19:E28" si="2">SUM(F19:AC19)</f>
        <v>0</v>
      </c>
    </row>
    <row r="20" spans="1:29" x14ac:dyDescent="0.2">
      <c r="E20" s="378">
        <f t="shared" si="2"/>
        <v>0</v>
      </c>
    </row>
    <row r="21" spans="1:29" x14ac:dyDescent="0.2">
      <c r="E21" s="378">
        <f t="shared" si="2"/>
        <v>0</v>
      </c>
    </row>
    <row r="22" spans="1:29" x14ac:dyDescent="0.2">
      <c r="E22" s="378">
        <f t="shared" si="2"/>
        <v>0</v>
      </c>
    </row>
    <row r="23" spans="1:29" x14ac:dyDescent="0.2">
      <c r="E23" s="378">
        <f t="shared" si="2"/>
        <v>0</v>
      </c>
    </row>
    <row r="24" spans="1:29" x14ac:dyDescent="0.2">
      <c r="E24" s="378">
        <f t="shared" si="2"/>
        <v>0</v>
      </c>
    </row>
    <row r="25" spans="1:29" x14ac:dyDescent="0.2">
      <c r="E25" s="378">
        <f t="shared" si="2"/>
        <v>0</v>
      </c>
    </row>
    <row r="26" spans="1:29" x14ac:dyDescent="0.2">
      <c r="E26" s="378">
        <f t="shared" si="2"/>
        <v>0</v>
      </c>
    </row>
    <row r="27" spans="1:29" x14ac:dyDescent="0.2">
      <c r="E27" s="378">
        <f t="shared" si="2"/>
        <v>0</v>
      </c>
    </row>
    <row r="28" spans="1:29" x14ac:dyDescent="0.2">
      <c r="E28" s="378">
        <f t="shared" si="2"/>
        <v>0</v>
      </c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490</v>
      </c>
      <c r="B1" s="474"/>
      <c r="C1" s="474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E5" s="378">
        <f t="shared" ref="E5:E14" si="0">SUM(F5:AC5)</f>
        <v>0</v>
      </c>
    </row>
    <row r="6" spans="1:29" x14ac:dyDescent="0.2">
      <c r="E6" s="378">
        <f t="shared" si="0"/>
        <v>0</v>
      </c>
    </row>
    <row r="7" spans="1:29" x14ac:dyDescent="0.2">
      <c r="E7" s="378">
        <f t="shared" si="0"/>
        <v>0</v>
      </c>
    </row>
    <row r="8" spans="1:29" x14ac:dyDescent="0.2">
      <c r="E8" s="378">
        <f t="shared" si="0"/>
        <v>0</v>
      </c>
    </row>
    <row r="9" spans="1:29" x14ac:dyDescent="0.2">
      <c r="E9" s="378">
        <f t="shared" si="0"/>
        <v>0</v>
      </c>
    </row>
    <row r="10" spans="1:29" x14ac:dyDescent="0.2">
      <c r="E10" s="378">
        <f t="shared" si="0"/>
        <v>0</v>
      </c>
    </row>
    <row r="11" spans="1:29" x14ac:dyDescent="0.2">
      <c r="E11" s="378">
        <f t="shared" si="0"/>
        <v>0</v>
      </c>
    </row>
    <row r="12" spans="1:29" x14ac:dyDescent="0.2">
      <c r="E12" s="378">
        <f t="shared" si="0"/>
        <v>0</v>
      </c>
    </row>
    <row r="13" spans="1:29" x14ac:dyDescent="0.2">
      <c r="E13" s="378">
        <f t="shared" si="0"/>
        <v>0</v>
      </c>
    </row>
    <row r="14" spans="1:29" x14ac:dyDescent="0.2">
      <c r="E14" s="378">
        <f t="shared" si="0"/>
        <v>0</v>
      </c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E19" s="378">
        <f t="shared" ref="E19:E28" si="2">SUM(F19:AC19)</f>
        <v>0</v>
      </c>
    </row>
    <row r="20" spans="1:29" x14ac:dyDescent="0.2">
      <c r="E20" s="378">
        <f t="shared" si="2"/>
        <v>0</v>
      </c>
    </row>
    <row r="21" spans="1:29" x14ac:dyDescent="0.2">
      <c r="E21" s="378">
        <f t="shared" si="2"/>
        <v>0</v>
      </c>
    </row>
    <row r="22" spans="1:29" x14ac:dyDescent="0.2">
      <c r="E22" s="378">
        <f t="shared" si="2"/>
        <v>0</v>
      </c>
    </row>
    <row r="23" spans="1:29" x14ac:dyDescent="0.2">
      <c r="E23" s="378">
        <f t="shared" si="2"/>
        <v>0</v>
      </c>
    </row>
    <row r="24" spans="1:29" x14ac:dyDescent="0.2">
      <c r="E24" s="378">
        <f t="shared" si="2"/>
        <v>0</v>
      </c>
    </row>
    <row r="25" spans="1:29" x14ac:dyDescent="0.2">
      <c r="E25" s="378">
        <f t="shared" si="2"/>
        <v>0</v>
      </c>
    </row>
    <row r="26" spans="1:29" x14ac:dyDescent="0.2">
      <c r="E26" s="378">
        <f t="shared" si="2"/>
        <v>0</v>
      </c>
    </row>
    <row r="27" spans="1:29" x14ac:dyDescent="0.2">
      <c r="E27" s="378">
        <f t="shared" si="2"/>
        <v>0</v>
      </c>
    </row>
    <row r="28" spans="1:29" x14ac:dyDescent="0.2">
      <c r="E28" s="378">
        <f t="shared" si="2"/>
        <v>0</v>
      </c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07"/>
  <sheetViews>
    <sheetView zoomScale="75" workbookViewId="0">
      <selection activeCell="J30" sqref="J30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474" t="s">
        <v>16</v>
      </c>
      <c r="C1" s="378"/>
      <c r="D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</row>
    <row r="3" spans="1:25" ht="26.25" x14ac:dyDescent="0.4">
      <c r="A3" s="475" t="s">
        <v>197</v>
      </c>
    </row>
    <row r="5" spans="1:25" x14ac:dyDescent="0.2">
      <c r="A5" s="381" t="s">
        <v>491</v>
      </c>
      <c r="B5" s="381">
        <v>100</v>
      </c>
      <c r="C5" s="381">
        <v>200</v>
      </c>
      <c r="D5" s="381">
        <v>300</v>
      </c>
      <c r="E5" s="381">
        <v>400</v>
      </c>
      <c r="F5" s="381">
        <v>500</v>
      </c>
      <c r="G5" s="381">
        <v>600</v>
      </c>
      <c r="H5" s="381">
        <v>700</v>
      </c>
      <c r="I5" s="381">
        <v>800</v>
      </c>
      <c r="J5" s="381">
        <v>900</v>
      </c>
      <c r="K5" s="381">
        <v>1000</v>
      </c>
      <c r="L5" s="381">
        <v>1100</v>
      </c>
      <c r="M5" s="381">
        <v>1200</v>
      </c>
      <c r="N5" s="381">
        <v>1300</v>
      </c>
      <c r="O5" s="381">
        <v>1400</v>
      </c>
      <c r="P5" s="381">
        <v>1500</v>
      </c>
      <c r="Q5" s="381">
        <v>1600</v>
      </c>
      <c r="R5" s="381">
        <v>1700</v>
      </c>
      <c r="S5" s="381">
        <v>1800</v>
      </c>
      <c r="T5" s="381">
        <v>1900</v>
      </c>
      <c r="U5" s="381">
        <v>2000</v>
      </c>
      <c r="V5" s="381">
        <v>2100</v>
      </c>
      <c r="W5" s="381">
        <v>2200</v>
      </c>
      <c r="X5" s="381">
        <v>2300</v>
      </c>
      <c r="Y5" s="381">
        <v>2400</v>
      </c>
    </row>
    <row r="6" spans="1:25" x14ac:dyDescent="0.2">
      <c r="A6" t="s">
        <v>492</v>
      </c>
      <c r="B6" s="378"/>
      <c r="C6" s="378"/>
      <c r="D6" s="378"/>
      <c r="E6" s="378"/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  <c r="X6" s="378"/>
      <c r="Y6" s="378"/>
    </row>
    <row r="7" spans="1:25" x14ac:dyDescent="0.2">
      <c r="A7" t="s">
        <v>492</v>
      </c>
      <c r="B7" s="378"/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  <c r="X7" s="378"/>
      <c r="Y7" s="378"/>
    </row>
    <row r="8" spans="1:25" x14ac:dyDescent="0.2">
      <c r="A8" t="s">
        <v>492</v>
      </c>
      <c r="B8" s="378"/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  <c r="X8" s="378"/>
      <c r="Y8" s="378"/>
    </row>
    <row r="9" spans="1:25" x14ac:dyDescent="0.2">
      <c r="A9" t="s">
        <v>492</v>
      </c>
      <c r="B9" s="378"/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</row>
    <row r="10" spans="1:25" x14ac:dyDescent="0.2">
      <c r="A10" t="s">
        <v>492</v>
      </c>
      <c r="B10" s="378"/>
      <c r="C10" s="378"/>
      <c r="D10" s="378"/>
      <c r="E10" s="378"/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</row>
    <row r="11" spans="1:25" x14ac:dyDescent="0.2">
      <c r="A11" t="s">
        <v>492</v>
      </c>
      <c r="B11" s="378"/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</row>
    <row r="12" spans="1:25" x14ac:dyDescent="0.2">
      <c r="A12" t="s">
        <v>492</v>
      </c>
      <c r="B12" s="378"/>
      <c r="C12" s="378"/>
      <c r="D12" s="378"/>
      <c r="E12" s="378"/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</row>
    <row r="13" spans="1:25" x14ac:dyDescent="0.2">
      <c r="A13" t="s">
        <v>492</v>
      </c>
      <c r="B13" s="378"/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</row>
    <row r="14" spans="1:25" x14ac:dyDescent="0.2">
      <c r="A14" t="s">
        <v>492</v>
      </c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</row>
    <row r="15" spans="1:25" x14ac:dyDescent="0.2">
      <c r="A15" t="s">
        <v>492</v>
      </c>
      <c r="B15" s="378"/>
      <c r="C15" s="378"/>
      <c r="D15" s="378"/>
      <c r="E15" s="378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</row>
    <row r="16" spans="1:25" x14ac:dyDescent="0.2">
      <c r="A16" s="488">
        <f>SUM(B16:Y16)</f>
        <v>0</v>
      </c>
      <c r="B16" s="488">
        <f t="shared" ref="B16:Y16" si="0">SUM(B6:B14)</f>
        <v>0</v>
      </c>
      <c r="C16" s="488">
        <f t="shared" si="0"/>
        <v>0</v>
      </c>
      <c r="D16" s="488">
        <f t="shared" si="0"/>
        <v>0</v>
      </c>
      <c r="E16" s="488">
        <f t="shared" si="0"/>
        <v>0</v>
      </c>
      <c r="F16" s="488">
        <f t="shared" si="0"/>
        <v>0</v>
      </c>
      <c r="G16" s="488">
        <f t="shared" si="0"/>
        <v>0</v>
      </c>
      <c r="H16" s="488">
        <f t="shared" si="0"/>
        <v>0</v>
      </c>
      <c r="I16" s="488">
        <f t="shared" si="0"/>
        <v>0</v>
      </c>
      <c r="J16" s="488">
        <f t="shared" si="0"/>
        <v>0</v>
      </c>
      <c r="K16" s="488">
        <f t="shared" si="0"/>
        <v>0</v>
      </c>
      <c r="L16" s="488">
        <f t="shared" si="0"/>
        <v>0</v>
      </c>
      <c r="M16" s="488">
        <f t="shared" si="0"/>
        <v>0</v>
      </c>
      <c r="N16" s="488">
        <f t="shared" si="0"/>
        <v>0</v>
      </c>
      <c r="O16" s="488">
        <f t="shared" si="0"/>
        <v>0</v>
      </c>
      <c r="P16" s="488">
        <f t="shared" si="0"/>
        <v>0</v>
      </c>
      <c r="Q16" s="488">
        <f t="shared" si="0"/>
        <v>0</v>
      </c>
      <c r="R16" s="488">
        <f t="shared" si="0"/>
        <v>0</v>
      </c>
      <c r="S16" s="488">
        <f t="shared" si="0"/>
        <v>0</v>
      </c>
      <c r="T16" s="488">
        <f t="shared" si="0"/>
        <v>0</v>
      </c>
      <c r="U16" s="488">
        <f t="shared" si="0"/>
        <v>0</v>
      </c>
      <c r="V16" s="488">
        <f t="shared" si="0"/>
        <v>0</v>
      </c>
      <c r="W16" s="488">
        <f t="shared" si="0"/>
        <v>0</v>
      </c>
      <c r="X16" s="488">
        <f t="shared" si="0"/>
        <v>0</v>
      </c>
      <c r="Y16" s="488">
        <f t="shared" si="0"/>
        <v>0</v>
      </c>
    </row>
    <row r="18" spans="1:25" x14ac:dyDescent="0.2">
      <c r="A18" s="381" t="s">
        <v>493</v>
      </c>
      <c r="B18" s="381">
        <v>100</v>
      </c>
      <c r="C18" s="381">
        <v>200</v>
      </c>
      <c r="D18" s="381">
        <v>300</v>
      </c>
      <c r="E18" s="381">
        <v>400</v>
      </c>
      <c r="F18" s="381">
        <v>500</v>
      </c>
      <c r="G18" s="381">
        <v>600</v>
      </c>
      <c r="H18" s="381">
        <v>700</v>
      </c>
      <c r="I18" s="381">
        <v>800</v>
      </c>
      <c r="J18" s="381">
        <v>900</v>
      </c>
      <c r="K18" s="381">
        <v>1000</v>
      </c>
      <c r="L18" s="381">
        <v>1100</v>
      </c>
      <c r="M18" s="381">
        <v>1200</v>
      </c>
      <c r="N18" s="381">
        <v>1300</v>
      </c>
      <c r="O18" s="381">
        <v>1400</v>
      </c>
      <c r="P18" s="381">
        <v>1500</v>
      </c>
      <c r="Q18" s="381">
        <v>1600</v>
      </c>
      <c r="R18" s="381">
        <v>1700</v>
      </c>
      <c r="S18" s="381">
        <v>1800</v>
      </c>
      <c r="T18" s="381">
        <v>1900</v>
      </c>
      <c r="U18" s="381">
        <v>2000</v>
      </c>
      <c r="V18" s="381">
        <v>2100</v>
      </c>
      <c r="W18" s="381">
        <v>2200</v>
      </c>
      <c r="X18" s="381">
        <v>2300</v>
      </c>
      <c r="Y18" s="381">
        <v>2400</v>
      </c>
    </row>
    <row r="19" spans="1:25" x14ac:dyDescent="0.2">
      <c r="A19" t="s">
        <v>492</v>
      </c>
      <c r="B19" s="378"/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</row>
    <row r="20" spans="1:25" x14ac:dyDescent="0.2">
      <c r="A20" t="s">
        <v>492</v>
      </c>
      <c r="B20" s="378"/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</row>
    <row r="21" spans="1:25" x14ac:dyDescent="0.2">
      <c r="A21" t="s">
        <v>492</v>
      </c>
      <c r="B21" s="378"/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</row>
    <row r="22" spans="1:25" x14ac:dyDescent="0.2">
      <c r="A22" t="s">
        <v>492</v>
      </c>
      <c r="B22" s="378"/>
      <c r="C22" s="378"/>
      <c r="D22" s="378"/>
      <c r="E22" s="378"/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</row>
    <row r="23" spans="1:25" x14ac:dyDescent="0.2">
      <c r="A23" t="s">
        <v>492</v>
      </c>
      <c r="B23" s="378"/>
      <c r="C23" s="378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</row>
    <row r="24" spans="1:25" x14ac:dyDescent="0.2">
      <c r="A24" t="s">
        <v>492</v>
      </c>
      <c r="B24" s="378"/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</row>
    <row r="25" spans="1:25" x14ac:dyDescent="0.2">
      <c r="A25" t="s">
        <v>492</v>
      </c>
      <c r="B25" s="378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  <c r="X25" s="378"/>
      <c r="Y25" s="378"/>
    </row>
    <row r="26" spans="1:25" x14ac:dyDescent="0.2">
      <c r="A26" t="s">
        <v>492</v>
      </c>
      <c r="B26" s="378"/>
      <c r="C26" s="378"/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378"/>
    </row>
    <row r="27" spans="1:25" x14ac:dyDescent="0.2">
      <c r="A27" t="s">
        <v>492</v>
      </c>
      <c r="B27" s="378"/>
      <c r="C27" s="378"/>
      <c r="D27" s="378"/>
      <c r="E27" s="378"/>
      <c r="F27" s="378"/>
      <c r="G27" s="378"/>
      <c r="H27" s="378"/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  <c r="U27" s="378"/>
      <c r="V27" s="378"/>
      <c r="W27" s="378"/>
      <c r="X27" s="378"/>
      <c r="Y27" s="378"/>
    </row>
    <row r="28" spans="1:25" x14ac:dyDescent="0.2">
      <c r="A28" t="s">
        <v>492</v>
      </c>
      <c r="B28" s="378"/>
      <c r="C28" s="378"/>
      <c r="D28" s="378"/>
      <c r="E28" s="378"/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8"/>
      <c r="W28" s="378"/>
      <c r="X28" s="378"/>
      <c r="Y28" s="378"/>
    </row>
    <row r="29" spans="1:25" x14ac:dyDescent="0.2">
      <c r="A29" s="488">
        <f>SUM(B29:Y29)</f>
        <v>0</v>
      </c>
      <c r="B29" s="488">
        <f t="shared" ref="B29:Y29" si="1">SUM(B19:B27)</f>
        <v>0</v>
      </c>
      <c r="C29" s="488">
        <f t="shared" si="1"/>
        <v>0</v>
      </c>
      <c r="D29" s="488">
        <f t="shared" si="1"/>
        <v>0</v>
      </c>
      <c r="E29" s="488">
        <f t="shared" si="1"/>
        <v>0</v>
      </c>
      <c r="F29" s="488">
        <f t="shared" si="1"/>
        <v>0</v>
      </c>
      <c r="G29" s="488">
        <f t="shared" si="1"/>
        <v>0</v>
      </c>
      <c r="H29" s="488">
        <f t="shared" si="1"/>
        <v>0</v>
      </c>
      <c r="I29" s="488">
        <f t="shared" si="1"/>
        <v>0</v>
      </c>
      <c r="J29" s="488">
        <f t="shared" si="1"/>
        <v>0</v>
      </c>
      <c r="K29" s="488">
        <f t="shared" si="1"/>
        <v>0</v>
      </c>
      <c r="L29" s="488">
        <f t="shared" si="1"/>
        <v>0</v>
      </c>
      <c r="M29" s="488">
        <f t="shared" si="1"/>
        <v>0</v>
      </c>
      <c r="N29" s="488">
        <f t="shared" si="1"/>
        <v>0</v>
      </c>
      <c r="O29" s="488">
        <f t="shared" si="1"/>
        <v>0</v>
      </c>
      <c r="P29" s="488">
        <f t="shared" si="1"/>
        <v>0</v>
      </c>
      <c r="Q29" s="488">
        <f t="shared" si="1"/>
        <v>0</v>
      </c>
      <c r="R29" s="488">
        <f t="shared" si="1"/>
        <v>0</v>
      </c>
      <c r="S29" s="488">
        <f t="shared" si="1"/>
        <v>0</v>
      </c>
      <c r="T29" s="488">
        <f t="shared" si="1"/>
        <v>0</v>
      </c>
      <c r="U29" s="488">
        <f t="shared" si="1"/>
        <v>0</v>
      </c>
      <c r="V29" s="488">
        <f t="shared" si="1"/>
        <v>0</v>
      </c>
      <c r="W29" s="488">
        <f t="shared" si="1"/>
        <v>0</v>
      </c>
      <c r="X29" s="488">
        <f t="shared" si="1"/>
        <v>0</v>
      </c>
      <c r="Y29" s="488">
        <f t="shared" si="1"/>
        <v>0</v>
      </c>
    </row>
    <row r="31" spans="1:25" x14ac:dyDescent="0.2">
      <c r="A31" s="381" t="s">
        <v>494</v>
      </c>
      <c r="B31" s="381">
        <v>100</v>
      </c>
      <c r="C31" s="381">
        <v>200</v>
      </c>
      <c r="D31" s="381">
        <v>300</v>
      </c>
      <c r="E31" s="381">
        <v>400</v>
      </c>
      <c r="F31" s="381">
        <v>500</v>
      </c>
      <c r="G31" s="381">
        <v>600</v>
      </c>
      <c r="H31" s="381">
        <v>700</v>
      </c>
      <c r="I31" s="381">
        <v>800</v>
      </c>
      <c r="J31" s="381">
        <v>900</v>
      </c>
      <c r="K31" s="381">
        <v>1000</v>
      </c>
      <c r="L31" s="381">
        <v>1100</v>
      </c>
      <c r="M31" s="381">
        <v>1200</v>
      </c>
      <c r="N31" s="381">
        <v>1300</v>
      </c>
      <c r="O31" s="381">
        <v>1400</v>
      </c>
      <c r="P31" s="381">
        <v>1500</v>
      </c>
      <c r="Q31" s="381">
        <v>1600</v>
      </c>
      <c r="R31" s="381">
        <v>1700</v>
      </c>
      <c r="S31" s="381">
        <v>1800</v>
      </c>
      <c r="T31" s="381">
        <v>1900</v>
      </c>
      <c r="U31" s="381">
        <v>2000</v>
      </c>
      <c r="V31" s="381">
        <v>2100</v>
      </c>
      <c r="W31" s="381">
        <v>2200</v>
      </c>
      <c r="X31" s="381">
        <v>2300</v>
      </c>
      <c r="Y31" s="381">
        <v>2400</v>
      </c>
    </row>
    <row r="32" spans="1:25" x14ac:dyDescent="0.2">
      <c r="A32" t="s">
        <v>492</v>
      </c>
      <c r="B32" s="378"/>
      <c r="C32" s="378"/>
      <c r="D32" s="378"/>
      <c r="E32" s="378"/>
      <c r="F32" s="378"/>
      <c r="G32" s="378"/>
      <c r="H32" s="378"/>
      <c r="I32" s="378"/>
      <c r="J32" s="378"/>
      <c r="K32" s="378"/>
      <c r="L32" s="378"/>
      <c r="M32" s="378"/>
      <c r="N32" s="378"/>
      <c r="O32" s="378"/>
      <c r="P32" s="378"/>
      <c r="Q32" s="378"/>
      <c r="R32" s="378"/>
      <c r="S32" s="378"/>
      <c r="T32" s="378"/>
      <c r="U32" s="378"/>
      <c r="V32" s="378"/>
      <c r="W32" s="378"/>
      <c r="X32" s="378"/>
      <c r="Y32" s="378"/>
    </row>
    <row r="33" spans="1:25" x14ac:dyDescent="0.2">
      <c r="A33" t="s">
        <v>492</v>
      </c>
      <c r="B33" s="378"/>
      <c r="C33" s="378"/>
      <c r="D33" s="378"/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8"/>
      <c r="P33" s="378"/>
      <c r="Q33" s="378"/>
      <c r="R33" s="378"/>
      <c r="S33" s="378"/>
      <c r="T33" s="378"/>
      <c r="U33" s="378"/>
      <c r="V33" s="378"/>
      <c r="W33" s="378"/>
      <c r="X33" s="378"/>
      <c r="Y33" s="378"/>
    </row>
    <row r="34" spans="1:25" x14ac:dyDescent="0.2">
      <c r="A34" t="s">
        <v>492</v>
      </c>
      <c r="B34" s="378"/>
      <c r="C34" s="378"/>
      <c r="D34" s="378"/>
      <c r="E34" s="378"/>
      <c r="F34" s="378"/>
      <c r="G34" s="378"/>
      <c r="H34" s="378"/>
      <c r="I34" s="378"/>
      <c r="J34" s="378"/>
      <c r="K34" s="378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8"/>
    </row>
    <row r="35" spans="1:25" x14ac:dyDescent="0.2">
      <c r="A35" t="s">
        <v>492</v>
      </c>
      <c r="B35" s="378"/>
      <c r="C35" s="378"/>
      <c r="D35" s="378"/>
      <c r="E35" s="378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  <c r="X35" s="378"/>
      <c r="Y35" s="378"/>
    </row>
    <row r="36" spans="1:25" x14ac:dyDescent="0.2">
      <c r="A36" t="s">
        <v>492</v>
      </c>
      <c r="B36" s="378"/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  <c r="X36" s="378"/>
      <c r="Y36" s="378"/>
    </row>
    <row r="37" spans="1:25" x14ac:dyDescent="0.2">
      <c r="A37" t="s">
        <v>492</v>
      </c>
      <c r="B37" s="378"/>
      <c r="C37" s="378"/>
      <c r="D37" s="378"/>
      <c r="E37" s="378"/>
      <c r="F37" s="378"/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  <c r="S37" s="378"/>
      <c r="T37" s="378"/>
      <c r="U37" s="378"/>
      <c r="V37" s="378"/>
      <c r="W37" s="378"/>
      <c r="X37" s="378"/>
      <c r="Y37" s="378"/>
    </row>
    <row r="38" spans="1:25" x14ac:dyDescent="0.2">
      <c r="A38" t="s">
        <v>492</v>
      </c>
      <c r="B38" s="378"/>
      <c r="C38" s="378"/>
      <c r="D38" s="378"/>
      <c r="E38" s="378"/>
      <c r="F38" s="378"/>
      <c r="G38" s="378"/>
      <c r="H38" s="378"/>
      <c r="I38" s="378"/>
      <c r="J38" s="378"/>
      <c r="K38" s="378"/>
      <c r="L38" s="378"/>
      <c r="M38" s="378"/>
      <c r="N38" s="378"/>
      <c r="O38" s="378"/>
      <c r="P38" s="378"/>
      <c r="Q38" s="378"/>
      <c r="R38" s="378"/>
      <c r="S38" s="378"/>
      <c r="T38" s="378"/>
      <c r="U38" s="378"/>
      <c r="V38" s="378"/>
      <c r="W38" s="378"/>
      <c r="X38" s="378"/>
      <c r="Y38" s="378"/>
    </row>
    <row r="39" spans="1:25" x14ac:dyDescent="0.2">
      <c r="A39" t="s">
        <v>492</v>
      </c>
      <c r="B39" s="378"/>
      <c r="C39" s="378"/>
      <c r="D39" s="378"/>
      <c r="E39" s="378"/>
      <c r="F39" s="378"/>
      <c r="G39" s="378"/>
      <c r="H39" s="378"/>
      <c r="I39" s="378"/>
      <c r="J39" s="378"/>
      <c r="K39" s="378"/>
      <c r="L39" s="378"/>
      <c r="M39" s="378"/>
      <c r="N39" s="378"/>
      <c r="O39" s="378"/>
      <c r="P39" s="378"/>
      <c r="Q39" s="378"/>
      <c r="R39" s="378"/>
      <c r="S39" s="378"/>
      <c r="T39" s="378"/>
      <c r="U39" s="378"/>
      <c r="V39" s="378"/>
      <c r="W39" s="378"/>
      <c r="X39" s="378"/>
      <c r="Y39" s="378"/>
    </row>
    <row r="40" spans="1:25" x14ac:dyDescent="0.2">
      <c r="A40" t="s">
        <v>492</v>
      </c>
      <c r="B40" s="378"/>
      <c r="C40" s="378"/>
      <c r="D40" s="378"/>
      <c r="E40" s="378"/>
      <c r="F40" s="378"/>
      <c r="G40" s="378"/>
      <c r="H40" s="378"/>
      <c r="I40" s="378"/>
      <c r="J40" s="378"/>
      <c r="K40" s="378"/>
      <c r="L40" s="378"/>
      <c r="M40" s="378"/>
      <c r="N40" s="378"/>
      <c r="O40" s="378"/>
      <c r="P40" s="378"/>
      <c r="Q40" s="378"/>
      <c r="R40" s="378"/>
      <c r="S40" s="378"/>
      <c r="T40" s="378"/>
      <c r="U40" s="378"/>
      <c r="V40" s="378"/>
      <c r="W40" s="378"/>
      <c r="X40" s="378"/>
      <c r="Y40" s="378"/>
    </row>
    <row r="41" spans="1:25" x14ac:dyDescent="0.2">
      <c r="A41" t="s">
        <v>492</v>
      </c>
      <c r="B41" s="378"/>
      <c r="C41" s="378"/>
      <c r="D41" s="378"/>
      <c r="E41" s="378"/>
      <c r="F41" s="378"/>
      <c r="G41" s="378"/>
      <c r="H41" s="378"/>
      <c r="I41" s="378"/>
      <c r="J41" s="378"/>
      <c r="K41" s="378"/>
      <c r="L41" s="378"/>
      <c r="M41" s="378"/>
      <c r="N41" s="378"/>
      <c r="O41" s="378"/>
      <c r="P41" s="378"/>
      <c r="Q41" s="378"/>
      <c r="R41" s="378"/>
      <c r="S41" s="378"/>
      <c r="T41" s="378"/>
      <c r="U41" s="378"/>
      <c r="V41" s="378"/>
      <c r="W41" s="378"/>
      <c r="X41" s="378"/>
      <c r="Y41" s="378"/>
    </row>
    <row r="42" spans="1:25" x14ac:dyDescent="0.2">
      <c r="A42" s="488">
        <f>SUM(B42:Y42)</f>
        <v>0</v>
      </c>
      <c r="B42" s="488">
        <f t="shared" ref="B42:Y42" si="2">SUM(B32:B40)</f>
        <v>0</v>
      </c>
      <c r="C42" s="488">
        <f t="shared" si="2"/>
        <v>0</v>
      </c>
      <c r="D42" s="488">
        <f t="shared" si="2"/>
        <v>0</v>
      </c>
      <c r="E42" s="488">
        <f t="shared" si="2"/>
        <v>0</v>
      </c>
      <c r="F42" s="488">
        <f t="shared" si="2"/>
        <v>0</v>
      </c>
      <c r="G42" s="488">
        <f t="shared" si="2"/>
        <v>0</v>
      </c>
      <c r="H42" s="488">
        <f t="shared" si="2"/>
        <v>0</v>
      </c>
      <c r="I42" s="488">
        <f t="shared" si="2"/>
        <v>0</v>
      </c>
      <c r="J42" s="488">
        <f t="shared" si="2"/>
        <v>0</v>
      </c>
      <c r="K42" s="488">
        <f t="shared" si="2"/>
        <v>0</v>
      </c>
      <c r="L42" s="488">
        <f t="shared" si="2"/>
        <v>0</v>
      </c>
      <c r="M42" s="488">
        <f t="shared" si="2"/>
        <v>0</v>
      </c>
      <c r="N42" s="488">
        <f t="shared" si="2"/>
        <v>0</v>
      </c>
      <c r="O42" s="488">
        <f t="shared" si="2"/>
        <v>0</v>
      </c>
      <c r="P42" s="488">
        <f t="shared" si="2"/>
        <v>0</v>
      </c>
      <c r="Q42" s="488">
        <f t="shared" si="2"/>
        <v>0</v>
      </c>
      <c r="R42" s="488">
        <f t="shared" si="2"/>
        <v>0</v>
      </c>
      <c r="S42" s="488">
        <f t="shared" si="2"/>
        <v>0</v>
      </c>
      <c r="T42" s="488">
        <f t="shared" si="2"/>
        <v>0</v>
      </c>
      <c r="U42" s="488">
        <f t="shared" si="2"/>
        <v>0</v>
      </c>
      <c r="V42" s="488">
        <f t="shared" si="2"/>
        <v>0</v>
      </c>
      <c r="W42" s="488">
        <f t="shared" si="2"/>
        <v>0</v>
      </c>
      <c r="X42" s="488">
        <f t="shared" si="2"/>
        <v>0</v>
      </c>
      <c r="Y42" s="488">
        <f t="shared" si="2"/>
        <v>0</v>
      </c>
    </row>
    <row r="44" spans="1:25" x14ac:dyDescent="0.2">
      <c r="A44" s="381" t="s">
        <v>495</v>
      </c>
      <c r="B44" s="381">
        <v>100</v>
      </c>
      <c r="C44" s="381">
        <v>200</v>
      </c>
      <c r="D44" s="381">
        <v>300</v>
      </c>
      <c r="E44" s="381">
        <v>400</v>
      </c>
      <c r="F44" s="381">
        <v>500</v>
      </c>
      <c r="G44" s="381">
        <v>600</v>
      </c>
      <c r="H44" s="381">
        <v>700</v>
      </c>
      <c r="I44" s="381">
        <v>800</v>
      </c>
      <c r="J44" s="381">
        <v>900</v>
      </c>
      <c r="K44" s="381">
        <v>1000</v>
      </c>
      <c r="L44" s="381">
        <v>1100</v>
      </c>
      <c r="M44" s="381">
        <v>1200</v>
      </c>
      <c r="N44" s="381">
        <v>1300</v>
      </c>
      <c r="O44" s="381">
        <v>1400</v>
      </c>
      <c r="P44" s="381">
        <v>1500</v>
      </c>
      <c r="Q44" s="381">
        <v>1600</v>
      </c>
      <c r="R44" s="381">
        <v>1700</v>
      </c>
      <c r="S44" s="381">
        <v>1800</v>
      </c>
      <c r="T44" s="381">
        <v>1900</v>
      </c>
      <c r="U44" s="381">
        <v>2000</v>
      </c>
      <c r="V44" s="381">
        <v>2100</v>
      </c>
      <c r="W44" s="381">
        <v>2200</v>
      </c>
      <c r="X44" s="381">
        <v>2300</v>
      </c>
      <c r="Y44" s="381">
        <v>2400</v>
      </c>
    </row>
    <row r="45" spans="1:25" x14ac:dyDescent="0.2">
      <c r="A45" t="s">
        <v>492</v>
      </c>
      <c r="B45" s="378"/>
      <c r="C45" s="378"/>
      <c r="D45" s="378"/>
      <c r="E45" s="378"/>
      <c r="F45" s="378"/>
      <c r="G45" s="378"/>
      <c r="H45" s="378"/>
      <c r="I45" s="378"/>
      <c r="J45" s="378"/>
      <c r="K45" s="378"/>
      <c r="L45" s="378"/>
      <c r="M45" s="378"/>
      <c r="N45" s="378"/>
      <c r="O45" s="378"/>
      <c r="P45" s="378"/>
      <c r="Q45" s="378"/>
      <c r="R45" s="378"/>
      <c r="S45" s="378"/>
      <c r="T45" s="378"/>
      <c r="U45" s="378"/>
      <c r="V45" s="378"/>
      <c r="W45" s="378"/>
      <c r="X45" s="378"/>
      <c r="Y45" s="378"/>
    </row>
    <row r="46" spans="1:25" x14ac:dyDescent="0.2">
      <c r="A46" t="s">
        <v>492</v>
      </c>
      <c r="B46" s="378"/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378"/>
      <c r="N46" s="378"/>
      <c r="O46" s="378"/>
      <c r="P46" s="378"/>
      <c r="Q46" s="378"/>
      <c r="R46" s="378"/>
      <c r="S46" s="378"/>
      <c r="T46" s="378"/>
      <c r="U46" s="378"/>
      <c r="V46" s="378"/>
      <c r="W46" s="378"/>
      <c r="X46" s="378"/>
      <c r="Y46" s="378"/>
    </row>
    <row r="47" spans="1:25" x14ac:dyDescent="0.2">
      <c r="A47" t="s">
        <v>492</v>
      </c>
      <c r="B47" s="378"/>
      <c r="C47" s="378"/>
      <c r="D47" s="378"/>
      <c r="E47" s="378"/>
      <c r="F47" s="378"/>
      <c r="G47" s="378"/>
      <c r="H47" s="378"/>
      <c r="I47" s="378"/>
      <c r="J47" s="378"/>
      <c r="K47" s="378"/>
      <c r="L47" s="378"/>
      <c r="M47" s="378"/>
      <c r="N47" s="378"/>
      <c r="O47" s="378"/>
      <c r="P47" s="378"/>
      <c r="Q47" s="378"/>
      <c r="R47" s="378"/>
      <c r="S47" s="378"/>
      <c r="T47" s="378"/>
      <c r="U47" s="378"/>
      <c r="V47" s="378"/>
      <c r="W47" s="378"/>
      <c r="X47" s="378"/>
      <c r="Y47" s="378"/>
    </row>
    <row r="48" spans="1:25" x14ac:dyDescent="0.2">
      <c r="A48" t="s">
        <v>492</v>
      </c>
      <c r="B48" s="378"/>
      <c r="C48" s="378"/>
      <c r="D48" s="378"/>
      <c r="E48" s="378"/>
      <c r="F48" s="378"/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  <c r="X48" s="378"/>
      <c r="Y48" s="378"/>
    </row>
    <row r="49" spans="1:25" x14ac:dyDescent="0.2">
      <c r="A49" t="s">
        <v>492</v>
      </c>
      <c r="B49" s="378"/>
      <c r="C49" s="378"/>
      <c r="D49" s="378"/>
      <c r="E49" s="378"/>
      <c r="F49" s="378"/>
      <c r="G49" s="378"/>
      <c r="H49" s="378"/>
      <c r="I49" s="378"/>
      <c r="J49" s="378"/>
      <c r="K49" s="378"/>
      <c r="L49" s="378"/>
      <c r="M49" s="378"/>
      <c r="N49" s="378"/>
      <c r="O49" s="378"/>
      <c r="P49" s="378"/>
      <c r="Q49" s="378"/>
      <c r="R49" s="378"/>
      <c r="S49" s="378"/>
      <c r="T49" s="378"/>
      <c r="U49" s="378"/>
      <c r="V49" s="378"/>
      <c r="W49" s="378"/>
      <c r="X49" s="378"/>
      <c r="Y49" s="378"/>
    </row>
    <row r="50" spans="1:25" x14ac:dyDescent="0.2">
      <c r="A50" t="s">
        <v>492</v>
      </c>
      <c r="B50" s="378"/>
      <c r="C50" s="378"/>
      <c r="D50" s="378"/>
      <c r="E50" s="378"/>
      <c r="F50" s="378"/>
      <c r="G50" s="378"/>
      <c r="H50" s="378"/>
      <c r="I50" s="378"/>
      <c r="J50" s="378"/>
      <c r="K50" s="378"/>
      <c r="L50" s="378"/>
      <c r="M50" s="378"/>
      <c r="N50" s="378"/>
      <c r="O50" s="378"/>
      <c r="P50" s="378"/>
      <c r="Q50" s="378"/>
      <c r="R50" s="378"/>
      <c r="S50" s="378"/>
      <c r="T50" s="378"/>
      <c r="U50" s="378"/>
      <c r="V50" s="378"/>
      <c r="W50" s="378"/>
      <c r="X50" s="378"/>
      <c r="Y50" s="378"/>
    </row>
    <row r="51" spans="1:25" x14ac:dyDescent="0.2">
      <c r="A51" t="s">
        <v>492</v>
      </c>
      <c r="B51" s="378"/>
      <c r="C51" s="378"/>
      <c r="D51" s="378"/>
      <c r="E51" s="378"/>
      <c r="F51" s="378"/>
      <c r="G51" s="378"/>
      <c r="H51" s="378"/>
      <c r="I51" s="378"/>
      <c r="J51" s="378"/>
      <c r="K51" s="378"/>
      <c r="L51" s="378"/>
      <c r="M51" s="378"/>
      <c r="N51" s="378"/>
      <c r="O51" s="378"/>
      <c r="P51" s="378"/>
      <c r="Q51" s="378"/>
      <c r="R51" s="378"/>
      <c r="S51" s="378"/>
      <c r="T51" s="378"/>
      <c r="U51" s="378"/>
      <c r="V51" s="378"/>
      <c r="W51" s="378"/>
      <c r="X51" s="378"/>
      <c r="Y51" s="378"/>
    </row>
    <row r="52" spans="1:25" x14ac:dyDescent="0.2">
      <c r="A52" t="s">
        <v>492</v>
      </c>
      <c r="B52" s="378"/>
      <c r="C52" s="378"/>
      <c r="D52" s="378"/>
      <c r="E52" s="378"/>
      <c r="F52" s="378"/>
      <c r="G52" s="378"/>
      <c r="H52" s="378"/>
      <c r="I52" s="378"/>
      <c r="J52" s="378"/>
      <c r="K52" s="378"/>
      <c r="L52" s="378"/>
      <c r="M52" s="378"/>
      <c r="N52" s="378"/>
      <c r="O52" s="378"/>
      <c r="P52" s="378"/>
      <c r="Q52" s="378"/>
      <c r="R52" s="378"/>
      <c r="S52" s="378"/>
      <c r="T52" s="378"/>
      <c r="U52" s="378"/>
      <c r="V52" s="378"/>
      <c r="W52" s="378"/>
      <c r="X52" s="378"/>
      <c r="Y52" s="378"/>
    </row>
    <row r="53" spans="1:25" x14ac:dyDescent="0.2">
      <c r="A53" t="s">
        <v>492</v>
      </c>
      <c r="B53" s="378"/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378"/>
      <c r="N53" s="378"/>
      <c r="O53" s="378"/>
      <c r="P53" s="378"/>
      <c r="Q53" s="378"/>
      <c r="R53" s="378"/>
      <c r="S53" s="378"/>
      <c r="T53" s="378"/>
      <c r="U53" s="378"/>
      <c r="V53" s="378"/>
      <c r="W53" s="378"/>
      <c r="X53" s="378"/>
      <c r="Y53" s="378"/>
    </row>
    <row r="54" spans="1:25" x14ac:dyDescent="0.2">
      <c r="A54" t="s">
        <v>492</v>
      </c>
      <c r="B54" s="378"/>
      <c r="C54" s="378"/>
      <c r="D54" s="378"/>
      <c r="E54" s="378"/>
      <c r="F54" s="378"/>
      <c r="G54" s="378"/>
      <c r="H54" s="378"/>
      <c r="I54" s="378"/>
      <c r="J54" s="378"/>
      <c r="K54" s="378"/>
      <c r="L54" s="378"/>
      <c r="M54" s="378"/>
      <c r="N54" s="378"/>
      <c r="O54" s="378"/>
      <c r="P54" s="378"/>
      <c r="Q54" s="378"/>
      <c r="R54" s="378"/>
      <c r="S54" s="378"/>
      <c r="T54" s="378"/>
      <c r="U54" s="378"/>
      <c r="V54" s="378"/>
      <c r="W54" s="378"/>
      <c r="X54" s="378"/>
      <c r="Y54" s="378"/>
    </row>
    <row r="55" spans="1:25" x14ac:dyDescent="0.2">
      <c r="A55" s="488">
        <f>SUM(B55:Y55)</f>
        <v>0</v>
      </c>
      <c r="B55" s="488">
        <f t="shared" ref="B55:Y55" si="3">SUM(B45:B53)</f>
        <v>0</v>
      </c>
      <c r="C55" s="488">
        <f t="shared" si="3"/>
        <v>0</v>
      </c>
      <c r="D55" s="488">
        <f t="shared" si="3"/>
        <v>0</v>
      </c>
      <c r="E55" s="488">
        <f t="shared" si="3"/>
        <v>0</v>
      </c>
      <c r="F55" s="488">
        <f t="shared" si="3"/>
        <v>0</v>
      </c>
      <c r="G55" s="488">
        <f t="shared" si="3"/>
        <v>0</v>
      </c>
      <c r="H55" s="488">
        <f t="shared" si="3"/>
        <v>0</v>
      </c>
      <c r="I55" s="488">
        <f t="shared" si="3"/>
        <v>0</v>
      </c>
      <c r="J55" s="488">
        <f t="shared" si="3"/>
        <v>0</v>
      </c>
      <c r="K55" s="488">
        <f t="shared" si="3"/>
        <v>0</v>
      </c>
      <c r="L55" s="488">
        <f t="shared" si="3"/>
        <v>0</v>
      </c>
      <c r="M55" s="488">
        <f t="shared" si="3"/>
        <v>0</v>
      </c>
      <c r="N55" s="488">
        <f t="shared" si="3"/>
        <v>0</v>
      </c>
      <c r="O55" s="488">
        <f t="shared" si="3"/>
        <v>0</v>
      </c>
      <c r="P55" s="488">
        <f t="shared" si="3"/>
        <v>0</v>
      </c>
      <c r="Q55" s="488">
        <f t="shared" si="3"/>
        <v>0</v>
      </c>
      <c r="R55" s="488">
        <f t="shared" si="3"/>
        <v>0</v>
      </c>
      <c r="S55" s="488">
        <f t="shared" si="3"/>
        <v>0</v>
      </c>
      <c r="T55" s="488">
        <f t="shared" si="3"/>
        <v>0</v>
      </c>
      <c r="U55" s="488">
        <f t="shared" si="3"/>
        <v>0</v>
      </c>
      <c r="V55" s="488">
        <f t="shared" si="3"/>
        <v>0</v>
      </c>
      <c r="W55" s="488">
        <f t="shared" si="3"/>
        <v>0</v>
      </c>
      <c r="X55" s="488">
        <f t="shared" si="3"/>
        <v>0</v>
      </c>
      <c r="Y55" s="488">
        <f t="shared" si="3"/>
        <v>0</v>
      </c>
    </row>
    <row r="57" spans="1:25" x14ac:dyDescent="0.2">
      <c r="A57" s="381" t="s">
        <v>496</v>
      </c>
      <c r="B57" s="381">
        <v>100</v>
      </c>
      <c r="C57" s="381">
        <v>200</v>
      </c>
      <c r="D57" s="381">
        <v>300</v>
      </c>
      <c r="E57" s="381">
        <v>400</v>
      </c>
      <c r="F57" s="381">
        <v>500</v>
      </c>
      <c r="G57" s="381">
        <v>600</v>
      </c>
      <c r="H57" s="381">
        <v>700</v>
      </c>
      <c r="I57" s="381">
        <v>800</v>
      </c>
      <c r="J57" s="381">
        <v>900</v>
      </c>
      <c r="K57" s="381">
        <v>1000</v>
      </c>
      <c r="L57" s="381">
        <v>1100</v>
      </c>
      <c r="M57" s="381">
        <v>1200</v>
      </c>
      <c r="N57" s="381">
        <v>1300</v>
      </c>
      <c r="O57" s="381">
        <v>1400</v>
      </c>
      <c r="P57" s="381">
        <v>1500</v>
      </c>
      <c r="Q57" s="381">
        <v>1600</v>
      </c>
      <c r="R57" s="381">
        <v>1700</v>
      </c>
      <c r="S57" s="381">
        <v>1800</v>
      </c>
      <c r="T57" s="381">
        <v>1900</v>
      </c>
      <c r="U57" s="381">
        <v>2000</v>
      </c>
      <c r="V57" s="381">
        <v>2100</v>
      </c>
      <c r="W57" s="381">
        <v>2200</v>
      </c>
      <c r="X57" s="381">
        <v>2300</v>
      </c>
      <c r="Y57" s="381">
        <v>2400</v>
      </c>
    </row>
    <row r="58" spans="1:25" x14ac:dyDescent="0.2">
      <c r="A58" t="s">
        <v>492</v>
      </c>
      <c r="B58" s="378"/>
      <c r="C58" s="378"/>
      <c r="D58" s="378"/>
      <c r="E58" s="378"/>
      <c r="F58" s="378"/>
      <c r="G58" s="378"/>
      <c r="H58" s="378"/>
      <c r="I58" s="378"/>
      <c r="J58" s="378"/>
      <c r="K58" s="378"/>
      <c r="L58" s="378"/>
      <c r="M58" s="378"/>
      <c r="N58" s="378"/>
      <c r="O58" s="378"/>
      <c r="P58" s="378"/>
      <c r="Q58" s="378"/>
      <c r="R58" s="378"/>
      <c r="S58" s="378"/>
      <c r="T58" s="378"/>
      <c r="U58" s="378"/>
      <c r="V58" s="378"/>
      <c r="W58" s="378"/>
      <c r="X58" s="378"/>
      <c r="Y58" s="378"/>
    </row>
    <row r="59" spans="1:25" x14ac:dyDescent="0.2">
      <c r="A59" t="s">
        <v>492</v>
      </c>
      <c r="B59" s="378"/>
      <c r="C59" s="378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</row>
    <row r="60" spans="1:25" x14ac:dyDescent="0.2">
      <c r="A60" t="s">
        <v>492</v>
      </c>
      <c r="B60" s="378"/>
      <c r="C60" s="378"/>
      <c r="D60" s="378"/>
      <c r="E60" s="378"/>
      <c r="F60" s="378"/>
      <c r="G60" s="378"/>
      <c r="H60" s="378"/>
      <c r="I60" s="378"/>
      <c r="J60" s="378"/>
      <c r="K60" s="378"/>
      <c r="L60" s="378"/>
      <c r="M60" s="378"/>
      <c r="N60" s="378"/>
      <c r="O60" s="378"/>
      <c r="P60" s="378"/>
      <c r="Q60" s="378"/>
      <c r="R60" s="378"/>
      <c r="S60" s="378"/>
      <c r="T60" s="378"/>
      <c r="U60" s="378"/>
      <c r="V60" s="378"/>
      <c r="W60" s="378"/>
      <c r="X60" s="378"/>
      <c r="Y60" s="378"/>
    </row>
    <row r="61" spans="1:25" x14ac:dyDescent="0.2">
      <c r="A61" t="s">
        <v>492</v>
      </c>
      <c r="B61" s="378"/>
      <c r="C61" s="378"/>
      <c r="D61" s="378"/>
      <c r="E61" s="378"/>
      <c r="F61" s="378"/>
      <c r="G61" s="378"/>
      <c r="H61" s="378"/>
      <c r="I61" s="378"/>
      <c r="J61" s="378"/>
      <c r="K61" s="378"/>
      <c r="L61" s="378"/>
      <c r="M61" s="378"/>
      <c r="N61" s="378"/>
      <c r="O61" s="378"/>
      <c r="P61" s="378"/>
      <c r="Q61" s="378"/>
      <c r="R61" s="378"/>
      <c r="S61" s="378"/>
      <c r="T61" s="378"/>
      <c r="U61" s="378"/>
      <c r="V61" s="378"/>
      <c r="W61" s="378"/>
      <c r="X61" s="378"/>
      <c r="Y61" s="378"/>
    </row>
    <row r="62" spans="1:25" x14ac:dyDescent="0.2">
      <c r="A62" t="s">
        <v>492</v>
      </c>
      <c r="B62" s="378"/>
      <c r="C62" s="378"/>
      <c r="D62" s="378"/>
      <c r="E62" s="378"/>
      <c r="F62" s="378"/>
      <c r="G62" s="378"/>
      <c r="H62" s="378"/>
      <c r="I62" s="378"/>
      <c r="J62" s="378"/>
      <c r="K62" s="378"/>
      <c r="L62" s="378"/>
      <c r="M62" s="378"/>
      <c r="N62" s="378"/>
      <c r="O62" s="378"/>
      <c r="P62" s="378"/>
      <c r="Q62" s="378"/>
      <c r="R62" s="378"/>
      <c r="S62" s="378"/>
      <c r="T62" s="378"/>
      <c r="U62" s="378"/>
      <c r="V62" s="378"/>
      <c r="W62" s="378"/>
      <c r="X62" s="378"/>
      <c r="Y62" s="378"/>
    </row>
    <row r="63" spans="1:25" x14ac:dyDescent="0.2">
      <c r="A63" t="s">
        <v>492</v>
      </c>
      <c r="B63" s="378"/>
      <c r="C63" s="378"/>
      <c r="D63" s="378"/>
      <c r="E63" s="378"/>
      <c r="F63" s="378"/>
      <c r="G63" s="378"/>
      <c r="H63" s="378"/>
      <c r="I63" s="378"/>
      <c r="J63" s="378"/>
      <c r="K63" s="378"/>
      <c r="L63" s="378"/>
      <c r="M63" s="378"/>
      <c r="N63" s="378"/>
      <c r="O63" s="378"/>
      <c r="P63" s="378"/>
      <c r="Q63" s="378"/>
      <c r="R63" s="378"/>
      <c r="S63" s="378"/>
      <c r="T63" s="378"/>
      <c r="U63" s="378"/>
      <c r="V63" s="378"/>
      <c r="W63" s="378"/>
      <c r="X63" s="378"/>
      <c r="Y63" s="378"/>
    </row>
    <row r="64" spans="1:25" x14ac:dyDescent="0.2">
      <c r="A64" t="s">
        <v>492</v>
      </c>
      <c r="B64" s="378"/>
      <c r="C64" s="378"/>
      <c r="D64" s="378"/>
      <c r="E64" s="378"/>
      <c r="F64" s="378"/>
      <c r="G64" s="378"/>
      <c r="H64" s="378"/>
      <c r="I64" s="378"/>
      <c r="J64" s="378"/>
      <c r="K64" s="378"/>
      <c r="L64" s="378"/>
      <c r="M64" s="378"/>
      <c r="N64" s="378"/>
      <c r="O64" s="378"/>
      <c r="P64" s="378"/>
      <c r="Q64" s="378"/>
      <c r="R64" s="378"/>
      <c r="S64" s="378"/>
      <c r="T64" s="378"/>
      <c r="U64" s="378"/>
      <c r="V64" s="378"/>
      <c r="W64" s="378"/>
      <c r="X64" s="378"/>
      <c r="Y64" s="378"/>
    </row>
    <row r="65" spans="1:25" x14ac:dyDescent="0.2">
      <c r="A65" t="s">
        <v>492</v>
      </c>
      <c r="B65" s="378"/>
      <c r="C65" s="378"/>
      <c r="D65" s="378"/>
      <c r="E65" s="378"/>
      <c r="F65" s="378"/>
      <c r="G65" s="378"/>
      <c r="H65" s="378"/>
      <c r="I65" s="378"/>
      <c r="J65" s="378"/>
      <c r="K65" s="378"/>
      <c r="L65" s="378"/>
      <c r="M65" s="378"/>
      <c r="N65" s="378"/>
      <c r="O65" s="378"/>
      <c r="P65" s="378"/>
      <c r="Q65" s="378"/>
      <c r="R65" s="378"/>
      <c r="S65" s="378"/>
      <c r="T65" s="378"/>
      <c r="U65" s="378"/>
      <c r="V65" s="378"/>
      <c r="W65" s="378"/>
      <c r="X65" s="378"/>
      <c r="Y65" s="378"/>
    </row>
    <row r="66" spans="1:25" x14ac:dyDescent="0.2">
      <c r="A66" t="s">
        <v>492</v>
      </c>
      <c r="B66" s="378"/>
      <c r="C66" s="378"/>
      <c r="D66" s="378"/>
      <c r="E66" s="378"/>
      <c r="F66" s="378"/>
      <c r="G66" s="378"/>
      <c r="H66" s="378"/>
      <c r="I66" s="378"/>
      <c r="J66" s="378"/>
      <c r="K66" s="378"/>
      <c r="L66" s="378"/>
      <c r="M66" s="378"/>
      <c r="N66" s="378"/>
      <c r="O66" s="378"/>
      <c r="P66" s="378"/>
      <c r="Q66" s="378"/>
      <c r="R66" s="378"/>
      <c r="S66" s="378"/>
      <c r="T66" s="378"/>
      <c r="U66" s="378"/>
      <c r="V66" s="378"/>
      <c r="W66" s="378"/>
      <c r="X66" s="378"/>
      <c r="Y66" s="378"/>
    </row>
    <row r="67" spans="1:25" x14ac:dyDescent="0.2">
      <c r="A67" t="s">
        <v>492</v>
      </c>
      <c r="B67" s="378"/>
      <c r="C67" s="378"/>
      <c r="D67" s="378"/>
      <c r="E67" s="378"/>
      <c r="F67" s="378"/>
      <c r="G67" s="378"/>
      <c r="H67" s="378"/>
      <c r="I67" s="378"/>
      <c r="J67" s="378"/>
      <c r="K67" s="378"/>
      <c r="L67" s="378"/>
      <c r="M67" s="378"/>
      <c r="N67" s="378"/>
      <c r="O67" s="378"/>
      <c r="P67" s="378"/>
      <c r="Q67" s="378"/>
      <c r="R67" s="378"/>
      <c r="S67" s="378"/>
      <c r="T67" s="378"/>
      <c r="U67" s="378"/>
      <c r="V67" s="378"/>
      <c r="W67" s="378"/>
      <c r="X67" s="378"/>
      <c r="Y67" s="378"/>
    </row>
    <row r="68" spans="1:25" x14ac:dyDescent="0.2">
      <c r="A68" s="488">
        <f>SUM(B68:Y68)</f>
        <v>0</v>
      </c>
      <c r="B68" s="488">
        <f t="shared" ref="B68:Y68" si="4">SUM(B58:B66)</f>
        <v>0</v>
      </c>
      <c r="C68" s="488">
        <f t="shared" si="4"/>
        <v>0</v>
      </c>
      <c r="D68" s="488">
        <f t="shared" si="4"/>
        <v>0</v>
      </c>
      <c r="E68" s="488">
        <f t="shared" si="4"/>
        <v>0</v>
      </c>
      <c r="F68" s="488">
        <f t="shared" si="4"/>
        <v>0</v>
      </c>
      <c r="G68" s="488">
        <f t="shared" si="4"/>
        <v>0</v>
      </c>
      <c r="H68" s="488">
        <f t="shared" si="4"/>
        <v>0</v>
      </c>
      <c r="I68" s="488">
        <f t="shared" si="4"/>
        <v>0</v>
      </c>
      <c r="J68" s="488">
        <f t="shared" si="4"/>
        <v>0</v>
      </c>
      <c r="K68" s="488">
        <f t="shared" si="4"/>
        <v>0</v>
      </c>
      <c r="L68" s="488">
        <f t="shared" si="4"/>
        <v>0</v>
      </c>
      <c r="M68" s="488">
        <f t="shared" si="4"/>
        <v>0</v>
      </c>
      <c r="N68" s="488">
        <f t="shared" si="4"/>
        <v>0</v>
      </c>
      <c r="O68" s="488">
        <f t="shared" si="4"/>
        <v>0</v>
      </c>
      <c r="P68" s="488">
        <f t="shared" si="4"/>
        <v>0</v>
      </c>
      <c r="Q68" s="488">
        <f t="shared" si="4"/>
        <v>0</v>
      </c>
      <c r="R68" s="488">
        <f t="shared" si="4"/>
        <v>0</v>
      </c>
      <c r="S68" s="488">
        <f t="shared" si="4"/>
        <v>0</v>
      </c>
      <c r="T68" s="488">
        <f t="shared" si="4"/>
        <v>0</v>
      </c>
      <c r="U68" s="488">
        <f t="shared" si="4"/>
        <v>0</v>
      </c>
      <c r="V68" s="488">
        <f t="shared" si="4"/>
        <v>0</v>
      </c>
      <c r="W68" s="488">
        <f t="shared" si="4"/>
        <v>0</v>
      </c>
      <c r="X68" s="488">
        <f t="shared" si="4"/>
        <v>0</v>
      </c>
      <c r="Y68" s="488">
        <f t="shared" si="4"/>
        <v>0</v>
      </c>
    </row>
    <row r="70" spans="1:25" x14ac:dyDescent="0.2">
      <c r="A70" s="381" t="s">
        <v>497</v>
      </c>
      <c r="B70" s="381">
        <v>100</v>
      </c>
      <c r="C70" s="381">
        <v>200</v>
      </c>
      <c r="D70" s="381">
        <v>300</v>
      </c>
      <c r="E70" s="381">
        <v>400</v>
      </c>
      <c r="F70" s="381">
        <v>500</v>
      </c>
      <c r="G70" s="381">
        <v>600</v>
      </c>
      <c r="H70" s="381">
        <v>700</v>
      </c>
      <c r="I70" s="381">
        <v>800</v>
      </c>
      <c r="J70" s="381">
        <v>900</v>
      </c>
      <c r="K70" s="381">
        <v>1000</v>
      </c>
      <c r="L70" s="381">
        <v>1100</v>
      </c>
      <c r="M70" s="381">
        <v>1200</v>
      </c>
      <c r="N70" s="381">
        <v>1300</v>
      </c>
      <c r="O70" s="381">
        <v>1400</v>
      </c>
      <c r="P70" s="381">
        <v>1500</v>
      </c>
      <c r="Q70" s="381">
        <v>1600</v>
      </c>
      <c r="R70" s="381">
        <v>1700</v>
      </c>
      <c r="S70" s="381">
        <v>1800</v>
      </c>
      <c r="T70" s="381">
        <v>1900</v>
      </c>
      <c r="U70" s="381">
        <v>2000</v>
      </c>
      <c r="V70" s="381">
        <v>2100</v>
      </c>
      <c r="W70" s="381">
        <v>2200</v>
      </c>
      <c r="X70" s="381">
        <v>2300</v>
      </c>
      <c r="Y70" s="381">
        <v>2400</v>
      </c>
    </row>
    <row r="71" spans="1:25" x14ac:dyDescent="0.2">
      <c r="A71" t="s">
        <v>492</v>
      </c>
      <c r="B71" s="378"/>
      <c r="C71" s="378"/>
      <c r="D71" s="378"/>
      <c r="E71" s="378"/>
      <c r="F71" s="378"/>
      <c r="G71" s="378"/>
      <c r="H71" s="378"/>
      <c r="I71" s="378"/>
      <c r="J71" s="378"/>
      <c r="K71" s="378"/>
      <c r="L71" s="378"/>
      <c r="M71" s="378"/>
      <c r="N71" s="378"/>
      <c r="O71" s="378"/>
      <c r="P71" s="378"/>
      <c r="Q71" s="378"/>
      <c r="R71" s="378"/>
      <c r="S71" s="378"/>
      <c r="T71" s="378"/>
      <c r="U71" s="378"/>
      <c r="V71" s="378"/>
      <c r="W71" s="378"/>
      <c r="X71" s="378"/>
      <c r="Y71" s="378"/>
    </row>
    <row r="72" spans="1:25" x14ac:dyDescent="0.2">
      <c r="A72" t="s">
        <v>492</v>
      </c>
      <c r="B72" s="378"/>
      <c r="C72" s="378"/>
      <c r="D72" s="378"/>
      <c r="E72" s="378"/>
      <c r="F72" s="378"/>
      <c r="G72" s="378"/>
      <c r="H72" s="378"/>
      <c r="I72" s="378"/>
      <c r="J72" s="378"/>
      <c r="K72" s="378"/>
      <c r="L72" s="378"/>
      <c r="M72" s="378"/>
      <c r="N72" s="378"/>
      <c r="O72" s="378"/>
      <c r="P72" s="378"/>
      <c r="Q72" s="378"/>
      <c r="R72" s="378"/>
      <c r="S72" s="378"/>
      <c r="T72" s="378"/>
      <c r="U72" s="378"/>
      <c r="V72" s="378"/>
      <c r="W72" s="378"/>
      <c r="X72" s="378"/>
      <c r="Y72" s="378"/>
    </row>
    <row r="73" spans="1:25" x14ac:dyDescent="0.2">
      <c r="A73" t="s">
        <v>492</v>
      </c>
      <c r="B73" s="378"/>
      <c r="C73" s="378"/>
      <c r="D73" s="378"/>
      <c r="E73" s="378"/>
      <c r="F73" s="378"/>
      <c r="G73" s="378"/>
      <c r="H73" s="378"/>
      <c r="I73" s="378"/>
      <c r="J73" s="378"/>
      <c r="K73" s="378"/>
      <c r="L73" s="378"/>
      <c r="M73" s="378"/>
      <c r="N73" s="378"/>
      <c r="O73" s="378"/>
      <c r="P73" s="378"/>
      <c r="Q73" s="378"/>
      <c r="R73" s="378"/>
      <c r="S73" s="378"/>
      <c r="T73" s="378"/>
      <c r="U73" s="378"/>
      <c r="V73" s="378"/>
      <c r="W73" s="378"/>
      <c r="X73" s="378"/>
      <c r="Y73" s="378"/>
    </row>
    <row r="74" spans="1:25" x14ac:dyDescent="0.2">
      <c r="A74" t="s">
        <v>492</v>
      </c>
      <c r="B74" s="378"/>
      <c r="C74" s="378"/>
      <c r="D74" s="378"/>
      <c r="E74" s="378"/>
      <c r="F74" s="378"/>
      <c r="G74" s="378"/>
      <c r="H74" s="378"/>
      <c r="I74" s="378"/>
      <c r="J74" s="378"/>
      <c r="K74" s="378"/>
      <c r="L74" s="378"/>
      <c r="M74" s="378"/>
      <c r="N74" s="378"/>
      <c r="O74" s="378"/>
      <c r="P74" s="378"/>
      <c r="Q74" s="378"/>
      <c r="R74" s="378"/>
      <c r="S74" s="378"/>
      <c r="T74" s="378"/>
      <c r="U74" s="378"/>
      <c r="V74" s="378"/>
      <c r="W74" s="378"/>
      <c r="X74" s="378"/>
      <c r="Y74" s="378"/>
    </row>
    <row r="75" spans="1:25" x14ac:dyDescent="0.2">
      <c r="A75" t="s">
        <v>492</v>
      </c>
      <c r="B75" s="378"/>
      <c r="C75" s="378"/>
      <c r="D75" s="378"/>
      <c r="E75" s="378"/>
      <c r="F75" s="378"/>
      <c r="G75" s="378"/>
      <c r="H75" s="378"/>
      <c r="I75" s="378"/>
      <c r="J75" s="378"/>
      <c r="K75" s="378"/>
      <c r="L75" s="378"/>
      <c r="M75" s="378"/>
      <c r="N75" s="378"/>
      <c r="O75" s="378"/>
      <c r="P75" s="378"/>
      <c r="Q75" s="378"/>
      <c r="R75" s="378"/>
      <c r="S75" s="378"/>
      <c r="T75" s="378"/>
      <c r="U75" s="378"/>
      <c r="V75" s="378"/>
      <c r="W75" s="378"/>
      <c r="X75" s="378"/>
      <c r="Y75" s="378"/>
    </row>
    <row r="76" spans="1:25" x14ac:dyDescent="0.2">
      <c r="A76" t="s">
        <v>492</v>
      </c>
      <c r="B76" s="378"/>
      <c r="C76" s="378"/>
      <c r="D76" s="378"/>
      <c r="E76" s="378"/>
      <c r="F76" s="378"/>
      <c r="G76" s="378"/>
      <c r="H76" s="378"/>
      <c r="I76" s="378"/>
      <c r="J76" s="378"/>
      <c r="K76" s="378"/>
      <c r="L76" s="378"/>
      <c r="M76" s="378"/>
      <c r="N76" s="378"/>
      <c r="O76" s="378"/>
      <c r="P76" s="378"/>
      <c r="Q76" s="378"/>
      <c r="R76" s="378"/>
      <c r="S76" s="378"/>
      <c r="T76" s="378"/>
      <c r="U76" s="378"/>
      <c r="V76" s="378"/>
      <c r="W76" s="378"/>
      <c r="X76" s="378"/>
      <c r="Y76" s="378"/>
    </row>
    <row r="77" spans="1:25" x14ac:dyDescent="0.2">
      <c r="A77" t="s">
        <v>492</v>
      </c>
      <c r="B77" s="378"/>
      <c r="C77" s="378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</row>
    <row r="78" spans="1:25" x14ac:dyDescent="0.2">
      <c r="A78" t="s">
        <v>492</v>
      </c>
      <c r="B78" s="378"/>
      <c r="C78" s="378"/>
      <c r="D78" s="378"/>
      <c r="E78" s="378"/>
      <c r="F78" s="378"/>
      <c r="G78" s="378"/>
      <c r="H78" s="378"/>
      <c r="I78" s="378"/>
      <c r="J78" s="378"/>
      <c r="K78" s="378"/>
      <c r="L78" s="378"/>
      <c r="M78" s="378"/>
      <c r="N78" s="378"/>
      <c r="O78" s="378"/>
      <c r="P78" s="378"/>
      <c r="Q78" s="378"/>
      <c r="R78" s="378"/>
      <c r="S78" s="378"/>
      <c r="T78" s="378"/>
      <c r="U78" s="378"/>
      <c r="V78" s="378"/>
      <c r="W78" s="378"/>
      <c r="X78" s="378"/>
      <c r="Y78" s="378"/>
    </row>
    <row r="79" spans="1:25" x14ac:dyDescent="0.2">
      <c r="A79" t="s">
        <v>492</v>
      </c>
      <c r="B79" s="378"/>
      <c r="C79" s="378"/>
      <c r="D79" s="378"/>
      <c r="E79" s="378"/>
      <c r="F79" s="378"/>
      <c r="G79" s="378"/>
      <c r="H79" s="378"/>
      <c r="I79" s="378"/>
      <c r="J79" s="378"/>
      <c r="K79" s="378"/>
      <c r="L79" s="378"/>
      <c r="M79" s="378"/>
      <c r="N79" s="378"/>
      <c r="O79" s="378"/>
      <c r="P79" s="378"/>
      <c r="Q79" s="378"/>
      <c r="R79" s="378"/>
      <c r="S79" s="378"/>
      <c r="T79" s="378"/>
      <c r="U79" s="378"/>
      <c r="V79" s="378"/>
      <c r="W79" s="378"/>
      <c r="X79" s="378"/>
      <c r="Y79" s="378"/>
    </row>
    <row r="80" spans="1:25" x14ac:dyDescent="0.2">
      <c r="A80" t="s">
        <v>492</v>
      </c>
      <c r="B80" s="378"/>
      <c r="C80" s="378"/>
      <c r="D80" s="378"/>
      <c r="E80" s="378"/>
      <c r="F80" s="378"/>
      <c r="G80" s="378"/>
      <c r="H80" s="378"/>
      <c r="I80" s="378"/>
      <c r="J80" s="378"/>
      <c r="K80" s="378"/>
      <c r="L80" s="378"/>
      <c r="M80" s="378"/>
      <c r="N80" s="378"/>
      <c r="O80" s="378"/>
      <c r="P80" s="378"/>
      <c r="Q80" s="378"/>
      <c r="R80" s="378"/>
      <c r="S80" s="378"/>
      <c r="T80" s="378"/>
      <c r="U80" s="378"/>
      <c r="V80" s="378"/>
      <c r="W80" s="378"/>
      <c r="X80" s="378"/>
      <c r="Y80" s="378"/>
    </row>
    <row r="81" spans="1:25" x14ac:dyDescent="0.2">
      <c r="A81" s="488">
        <f>SUM(B81:Y81)</f>
        <v>0</v>
      </c>
      <c r="B81" s="488">
        <f t="shared" ref="B81:Y81" si="5">SUM(B71:B79)</f>
        <v>0</v>
      </c>
      <c r="C81" s="488">
        <f t="shared" si="5"/>
        <v>0</v>
      </c>
      <c r="D81" s="488">
        <f t="shared" si="5"/>
        <v>0</v>
      </c>
      <c r="E81" s="488">
        <f t="shared" si="5"/>
        <v>0</v>
      </c>
      <c r="F81" s="488">
        <f t="shared" si="5"/>
        <v>0</v>
      </c>
      <c r="G81" s="488">
        <f t="shared" si="5"/>
        <v>0</v>
      </c>
      <c r="H81" s="488">
        <f t="shared" si="5"/>
        <v>0</v>
      </c>
      <c r="I81" s="488">
        <f t="shared" si="5"/>
        <v>0</v>
      </c>
      <c r="J81" s="488">
        <f t="shared" si="5"/>
        <v>0</v>
      </c>
      <c r="K81" s="488">
        <f t="shared" si="5"/>
        <v>0</v>
      </c>
      <c r="L81" s="488">
        <f t="shared" si="5"/>
        <v>0</v>
      </c>
      <c r="M81" s="488">
        <f t="shared" si="5"/>
        <v>0</v>
      </c>
      <c r="N81" s="488">
        <f t="shared" si="5"/>
        <v>0</v>
      </c>
      <c r="O81" s="488">
        <f t="shared" si="5"/>
        <v>0</v>
      </c>
      <c r="P81" s="488">
        <f t="shared" si="5"/>
        <v>0</v>
      </c>
      <c r="Q81" s="488">
        <f t="shared" si="5"/>
        <v>0</v>
      </c>
      <c r="R81" s="488">
        <f t="shared" si="5"/>
        <v>0</v>
      </c>
      <c r="S81" s="488">
        <f t="shared" si="5"/>
        <v>0</v>
      </c>
      <c r="T81" s="488">
        <f t="shared" si="5"/>
        <v>0</v>
      </c>
      <c r="U81" s="488">
        <f t="shared" si="5"/>
        <v>0</v>
      </c>
      <c r="V81" s="488">
        <f t="shared" si="5"/>
        <v>0</v>
      </c>
      <c r="W81" s="488">
        <f t="shared" si="5"/>
        <v>0</v>
      </c>
      <c r="X81" s="488">
        <f t="shared" si="5"/>
        <v>0</v>
      </c>
      <c r="Y81" s="488">
        <f t="shared" si="5"/>
        <v>0</v>
      </c>
    </row>
    <row r="83" spans="1:25" x14ac:dyDescent="0.2">
      <c r="A83" s="381" t="s">
        <v>498</v>
      </c>
      <c r="B83" s="381">
        <v>100</v>
      </c>
      <c r="C83" s="381">
        <v>200</v>
      </c>
      <c r="D83" s="381">
        <v>300</v>
      </c>
      <c r="E83" s="381">
        <v>400</v>
      </c>
      <c r="F83" s="381">
        <v>500</v>
      </c>
      <c r="G83" s="381">
        <v>600</v>
      </c>
      <c r="H83" s="381">
        <v>700</v>
      </c>
      <c r="I83" s="381">
        <v>800</v>
      </c>
      <c r="J83" s="381">
        <v>900</v>
      </c>
      <c r="K83" s="381">
        <v>1000</v>
      </c>
      <c r="L83" s="381">
        <v>1100</v>
      </c>
      <c r="M83" s="381">
        <v>1200</v>
      </c>
      <c r="N83" s="381">
        <v>1300</v>
      </c>
      <c r="O83" s="381">
        <v>1400</v>
      </c>
      <c r="P83" s="381">
        <v>1500</v>
      </c>
      <c r="Q83" s="381">
        <v>1600</v>
      </c>
      <c r="R83" s="381">
        <v>1700</v>
      </c>
      <c r="S83" s="381">
        <v>1800</v>
      </c>
      <c r="T83" s="381">
        <v>1900</v>
      </c>
      <c r="U83" s="381">
        <v>2000</v>
      </c>
      <c r="V83" s="381">
        <v>2100</v>
      </c>
      <c r="W83" s="381">
        <v>2200</v>
      </c>
      <c r="X83" s="381">
        <v>2300</v>
      </c>
      <c r="Y83" s="381">
        <v>2400</v>
      </c>
    </row>
    <row r="84" spans="1:25" x14ac:dyDescent="0.2">
      <c r="A84" t="s">
        <v>492</v>
      </c>
      <c r="B84" s="378"/>
      <c r="C84" s="378"/>
      <c r="D84" s="378"/>
      <c r="E84" s="378"/>
      <c r="F84" s="378"/>
      <c r="G84" s="378"/>
      <c r="H84" s="378"/>
      <c r="I84" s="378"/>
      <c r="J84" s="378"/>
      <c r="K84" s="378"/>
      <c r="L84" s="378"/>
      <c r="M84" s="378"/>
      <c r="N84" s="378"/>
      <c r="O84" s="378"/>
      <c r="P84" s="378"/>
      <c r="Q84" s="378"/>
      <c r="R84" s="378"/>
      <c r="S84" s="378"/>
      <c r="T84" s="378"/>
      <c r="U84" s="378"/>
      <c r="V84" s="378"/>
      <c r="W84" s="378"/>
      <c r="X84" s="378"/>
      <c r="Y84" s="378"/>
    </row>
    <row r="85" spans="1:25" x14ac:dyDescent="0.2">
      <c r="A85" t="s">
        <v>492</v>
      </c>
      <c r="B85" s="378"/>
      <c r="C85" s="378"/>
      <c r="D85" s="378"/>
      <c r="E85" s="378"/>
      <c r="F85" s="378"/>
      <c r="G85" s="378"/>
      <c r="H85" s="378"/>
      <c r="I85" s="378"/>
      <c r="J85" s="378"/>
      <c r="K85" s="378"/>
      <c r="L85" s="378"/>
      <c r="M85" s="378"/>
      <c r="N85" s="378"/>
      <c r="O85" s="378"/>
      <c r="P85" s="378"/>
      <c r="Q85" s="378"/>
      <c r="R85" s="378"/>
      <c r="S85" s="378"/>
      <c r="T85" s="378"/>
      <c r="U85" s="378"/>
      <c r="V85" s="378"/>
      <c r="W85" s="378"/>
      <c r="X85" s="378"/>
      <c r="Y85" s="378"/>
    </row>
    <row r="86" spans="1:25" x14ac:dyDescent="0.2">
      <c r="A86" t="s">
        <v>492</v>
      </c>
      <c r="B86" s="378"/>
      <c r="C86" s="378"/>
      <c r="D86" s="378"/>
      <c r="E86" s="378"/>
      <c r="F86" s="378"/>
      <c r="G86" s="378"/>
      <c r="H86" s="378"/>
      <c r="I86" s="378"/>
      <c r="J86" s="378"/>
      <c r="K86" s="378"/>
      <c r="L86" s="378"/>
      <c r="M86" s="378"/>
      <c r="N86" s="378"/>
      <c r="O86" s="378"/>
      <c r="P86" s="378"/>
      <c r="Q86" s="378"/>
      <c r="R86" s="378"/>
      <c r="S86" s="378"/>
      <c r="T86" s="378"/>
      <c r="U86" s="378"/>
      <c r="V86" s="378"/>
      <c r="W86" s="378"/>
      <c r="X86" s="378"/>
      <c r="Y86" s="378"/>
    </row>
    <row r="87" spans="1:25" x14ac:dyDescent="0.2">
      <c r="A87" t="s">
        <v>492</v>
      </c>
      <c r="B87" s="378"/>
      <c r="C87" s="378"/>
      <c r="D87" s="378"/>
      <c r="E87" s="378"/>
      <c r="F87" s="378"/>
      <c r="G87" s="378"/>
      <c r="H87" s="378"/>
      <c r="I87" s="378"/>
      <c r="J87" s="378"/>
      <c r="K87" s="378"/>
      <c r="L87" s="378"/>
      <c r="M87" s="378"/>
      <c r="N87" s="378"/>
      <c r="O87" s="378"/>
      <c r="P87" s="378"/>
      <c r="Q87" s="378"/>
      <c r="R87" s="378"/>
      <c r="S87" s="378"/>
      <c r="T87" s="378"/>
      <c r="U87" s="378"/>
      <c r="V87" s="378"/>
      <c r="W87" s="378"/>
      <c r="X87" s="378"/>
      <c r="Y87" s="378"/>
    </row>
    <row r="88" spans="1:25" x14ac:dyDescent="0.2">
      <c r="A88" t="s">
        <v>492</v>
      </c>
      <c r="B88" s="378"/>
      <c r="C88" s="378"/>
      <c r="D88" s="378"/>
      <c r="E88" s="378"/>
      <c r="F88" s="378"/>
      <c r="G88" s="378"/>
      <c r="H88" s="378"/>
      <c r="I88" s="378"/>
      <c r="J88" s="378"/>
      <c r="K88" s="378"/>
      <c r="L88" s="378"/>
      <c r="M88" s="378"/>
      <c r="N88" s="378"/>
      <c r="O88" s="378"/>
      <c r="P88" s="378"/>
      <c r="Q88" s="378"/>
      <c r="R88" s="378"/>
      <c r="S88" s="378"/>
      <c r="T88" s="378"/>
      <c r="U88" s="378"/>
      <c r="V88" s="378"/>
      <c r="W88" s="378"/>
      <c r="X88" s="378"/>
      <c r="Y88" s="378"/>
    </row>
    <row r="89" spans="1:25" x14ac:dyDescent="0.2">
      <c r="A89" t="s">
        <v>492</v>
      </c>
      <c r="B89" s="378"/>
      <c r="C89" s="378"/>
      <c r="D89" s="378"/>
      <c r="E89" s="378"/>
      <c r="F89" s="378"/>
      <c r="G89" s="378"/>
      <c r="H89" s="378"/>
      <c r="I89" s="378"/>
      <c r="J89" s="378"/>
      <c r="K89" s="378"/>
      <c r="L89" s="378"/>
      <c r="M89" s="378"/>
      <c r="N89" s="378"/>
      <c r="O89" s="378"/>
      <c r="P89" s="378"/>
      <c r="Q89" s="378"/>
      <c r="R89" s="378"/>
      <c r="S89" s="378"/>
      <c r="T89" s="378"/>
      <c r="U89" s="378"/>
      <c r="V89" s="378"/>
      <c r="W89" s="378"/>
      <c r="X89" s="378"/>
      <c r="Y89" s="378"/>
    </row>
    <row r="90" spans="1:25" x14ac:dyDescent="0.2">
      <c r="A90" t="s">
        <v>492</v>
      </c>
      <c r="B90" s="378"/>
      <c r="C90" s="378"/>
      <c r="D90" s="378"/>
      <c r="E90" s="378"/>
      <c r="F90" s="378"/>
      <c r="G90" s="378"/>
      <c r="H90" s="378"/>
      <c r="I90" s="378"/>
      <c r="J90" s="378"/>
      <c r="K90" s="378"/>
      <c r="L90" s="378"/>
      <c r="M90" s="378"/>
      <c r="N90" s="378"/>
      <c r="O90" s="378"/>
      <c r="P90" s="378"/>
      <c r="Q90" s="378"/>
      <c r="R90" s="378"/>
      <c r="S90" s="378"/>
      <c r="T90" s="378"/>
      <c r="U90" s="378"/>
      <c r="V90" s="378"/>
      <c r="W90" s="378"/>
      <c r="X90" s="378"/>
      <c r="Y90" s="378"/>
    </row>
    <row r="91" spans="1:25" x14ac:dyDescent="0.2">
      <c r="A91" t="s">
        <v>492</v>
      </c>
      <c r="B91" s="378"/>
      <c r="C91" s="378"/>
      <c r="D91" s="378"/>
      <c r="E91" s="378"/>
      <c r="F91" s="378"/>
      <c r="G91" s="378"/>
      <c r="H91" s="378"/>
      <c r="I91" s="378"/>
      <c r="J91" s="378"/>
      <c r="K91" s="378"/>
      <c r="L91" s="378"/>
      <c r="M91" s="378"/>
      <c r="N91" s="378"/>
      <c r="O91" s="378"/>
      <c r="P91" s="378"/>
      <c r="Q91" s="378"/>
      <c r="R91" s="378"/>
      <c r="S91" s="378"/>
      <c r="T91" s="378"/>
      <c r="U91" s="378"/>
      <c r="V91" s="378"/>
      <c r="W91" s="378"/>
      <c r="X91" s="378"/>
      <c r="Y91" s="378"/>
    </row>
    <row r="92" spans="1:25" x14ac:dyDescent="0.2">
      <c r="A92" t="s">
        <v>492</v>
      </c>
      <c r="B92" s="378"/>
      <c r="C92" s="378"/>
      <c r="D92" s="378"/>
      <c r="E92" s="378"/>
      <c r="F92" s="378"/>
      <c r="G92" s="378"/>
      <c r="H92" s="378"/>
      <c r="I92" s="378"/>
      <c r="J92" s="378"/>
      <c r="K92" s="378"/>
      <c r="L92" s="378"/>
      <c r="M92" s="378"/>
      <c r="N92" s="378"/>
      <c r="O92" s="378"/>
      <c r="P92" s="378"/>
      <c r="Q92" s="378"/>
      <c r="R92" s="378"/>
      <c r="S92" s="378"/>
      <c r="T92" s="378"/>
      <c r="U92" s="378"/>
      <c r="V92" s="378"/>
      <c r="W92" s="378"/>
      <c r="X92" s="378"/>
      <c r="Y92" s="378"/>
    </row>
    <row r="93" spans="1:25" x14ac:dyDescent="0.2">
      <c r="A93" t="s">
        <v>492</v>
      </c>
      <c r="B93" s="378"/>
      <c r="C93" s="378"/>
      <c r="D93" s="378"/>
      <c r="E93" s="378"/>
      <c r="F93" s="378"/>
      <c r="G93" s="378"/>
      <c r="H93" s="378"/>
      <c r="I93" s="378"/>
      <c r="J93" s="378"/>
      <c r="K93" s="378"/>
      <c r="L93" s="378"/>
      <c r="M93" s="378"/>
      <c r="N93" s="378"/>
      <c r="O93" s="378"/>
      <c r="P93" s="378"/>
      <c r="Q93" s="378"/>
      <c r="R93" s="378"/>
      <c r="S93" s="378"/>
      <c r="T93" s="378"/>
      <c r="U93" s="378"/>
      <c r="V93" s="378"/>
      <c r="W93" s="378"/>
      <c r="X93" s="378"/>
      <c r="Y93" s="378"/>
    </row>
    <row r="94" spans="1:25" x14ac:dyDescent="0.2">
      <c r="A94" s="488">
        <f>SUM(B94:Y94)</f>
        <v>0</v>
      </c>
      <c r="B94" s="488">
        <f t="shared" ref="B94:Y94" si="6">SUM(B84:B92)</f>
        <v>0</v>
      </c>
      <c r="C94" s="488">
        <f t="shared" si="6"/>
        <v>0</v>
      </c>
      <c r="D94" s="488">
        <f t="shared" si="6"/>
        <v>0</v>
      </c>
      <c r="E94" s="488">
        <f t="shared" si="6"/>
        <v>0</v>
      </c>
      <c r="F94" s="488">
        <f t="shared" si="6"/>
        <v>0</v>
      </c>
      <c r="G94" s="488">
        <f t="shared" si="6"/>
        <v>0</v>
      </c>
      <c r="H94" s="488">
        <f t="shared" si="6"/>
        <v>0</v>
      </c>
      <c r="I94" s="488">
        <f t="shared" si="6"/>
        <v>0</v>
      </c>
      <c r="J94" s="488">
        <f t="shared" si="6"/>
        <v>0</v>
      </c>
      <c r="K94" s="488">
        <f t="shared" si="6"/>
        <v>0</v>
      </c>
      <c r="L94" s="488">
        <f t="shared" si="6"/>
        <v>0</v>
      </c>
      <c r="M94" s="488">
        <f t="shared" si="6"/>
        <v>0</v>
      </c>
      <c r="N94" s="488">
        <f t="shared" si="6"/>
        <v>0</v>
      </c>
      <c r="O94" s="488">
        <f t="shared" si="6"/>
        <v>0</v>
      </c>
      <c r="P94" s="488">
        <f t="shared" si="6"/>
        <v>0</v>
      </c>
      <c r="Q94" s="488">
        <f t="shared" si="6"/>
        <v>0</v>
      </c>
      <c r="R94" s="488">
        <f t="shared" si="6"/>
        <v>0</v>
      </c>
      <c r="S94" s="488">
        <f t="shared" si="6"/>
        <v>0</v>
      </c>
      <c r="T94" s="488">
        <f t="shared" si="6"/>
        <v>0</v>
      </c>
      <c r="U94" s="488">
        <f t="shared" si="6"/>
        <v>0</v>
      </c>
      <c r="V94" s="488">
        <f t="shared" si="6"/>
        <v>0</v>
      </c>
      <c r="W94" s="488">
        <f t="shared" si="6"/>
        <v>0</v>
      </c>
      <c r="X94" s="488">
        <f t="shared" si="6"/>
        <v>0</v>
      </c>
      <c r="Y94" s="488">
        <f t="shared" si="6"/>
        <v>0</v>
      </c>
    </row>
    <row r="96" spans="1:25" x14ac:dyDescent="0.2">
      <c r="A96" s="381" t="s">
        <v>499</v>
      </c>
      <c r="B96" s="381">
        <v>100</v>
      </c>
      <c r="C96" s="381">
        <v>200</v>
      </c>
      <c r="D96" s="381">
        <v>300</v>
      </c>
      <c r="E96" s="381">
        <v>400</v>
      </c>
      <c r="F96" s="381">
        <v>500</v>
      </c>
      <c r="G96" s="381">
        <v>600</v>
      </c>
      <c r="H96" s="381">
        <v>700</v>
      </c>
      <c r="I96" s="381">
        <v>800</v>
      </c>
      <c r="J96" s="381">
        <v>900</v>
      </c>
      <c r="K96" s="381">
        <v>1000</v>
      </c>
      <c r="L96" s="381">
        <v>1100</v>
      </c>
      <c r="M96" s="381">
        <v>1200</v>
      </c>
      <c r="N96" s="381">
        <v>1300</v>
      </c>
      <c r="O96" s="381">
        <v>1400</v>
      </c>
      <c r="P96" s="381">
        <v>1500</v>
      </c>
      <c r="Q96" s="381">
        <v>1600</v>
      </c>
      <c r="R96" s="381">
        <v>1700</v>
      </c>
      <c r="S96" s="381">
        <v>1800</v>
      </c>
      <c r="T96" s="381">
        <v>1900</v>
      </c>
      <c r="U96" s="381">
        <v>2000</v>
      </c>
      <c r="V96" s="381">
        <v>2100</v>
      </c>
      <c r="W96" s="381">
        <v>2200</v>
      </c>
      <c r="X96" s="381">
        <v>2300</v>
      </c>
      <c r="Y96" s="381">
        <v>2400</v>
      </c>
    </row>
    <row r="97" spans="1:25" x14ac:dyDescent="0.2">
      <c r="A97" t="s">
        <v>492</v>
      </c>
      <c r="B97" s="378"/>
      <c r="C97" s="378"/>
      <c r="D97" s="378"/>
      <c r="E97" s="378"/>
      <c r="F97" s="378"/>
      <c r="G97" s="378"/>
      <c r="H97" s="378"/>
      <c r="I97" s="378"/>
      <c r="J97" s="378"/>
      <c r="K97" s="378"/>
      <c r="L97" s="378"/>
      <c r="M97" s="378"/>
      <c r="N97" s="378"/>
      <c r="O97" s="378"/>
      <c r="P97" s="378"/>
      <c r="Q97" s="378"/>
      <c r="R97" s="378"/>
      <c r="S97" s="378"/>
      <c r="T97" s="378"/>
      <c r="U97" s="378"/>
      <c r="V97" s="378"/>
      <c r="W97" s="378"/>
      <c r="X97" s="378"/>
      <c r="Y97" s="378"/>
    </row>
    <row r="98" spans="1:25" x14ac:dyDescent="0.2">
      <c r="A98" t="s">
        <v>492</v>
      </c>
      <c r="B98" s="378"/>
      <c r="C98" s="378"/>
      <c r="D98" s="378"/>
      <c r="E98" s="378"/>
      <c r="F98" s="378"/>
      <c r="G98" s="378"/>
      <c r="H98" s="378"/>
      <c r="I98" s="378"/>
      <c r="J98" s="378"/>
      <c r="K98" s="378"/>
      <c r="L98" s="378"/>
      <c r="M98" s="378"/>
      <c r="N98" s="378"/>
      <c r="O98" s="378"/>
      <c r="P98" s="378"/>
      <c r="Q98" s="378"/>
      <c r="R98" s="378"/>
      <c r="S98" s="378"/>
      <c r="T98" s="378"/>
      <c r="U98" s="378"/>
      <c r="V98" s="378"/>
      <c r="W98" s="378"/>
      <c r="X98" s="378"/>
      <c r="Y98" s="378"/>
    </row>
    <row r="99" spans="1:25" x14ac:dyDescent="0.2">
      <c r="A99" t="s">
        <v>492</v>
      </c>
      <c r="B99" s="378"/>
      <c r="C99" s="378"/>
      <c r="D99" s="378"/>
      <c r="E99" s="378"/>
      <c r="F99" s="378"/>
      <c r="G99" s="378"/>
      <c r="H99" s="378"/>
      <c r="I99" s="378"/>
      <c r="J99" s="378"/>
      <c r="K99" s="378"/>
      <c r="L99" s="378"/>
      <c r="M99" s="378"/>
      <c r="N99" s="378"/>
      <c r="O99" s="378"/>
      <c r="P99" s="378"/>
      <c r="Q99" s="378"/>
      <c r="R99" s="378"/>
      <c r="S99" s="378"/>
      <c r="T99" s="378"/>
      <c r="U99" s="378"/>
      <c r="V99" s="378"/>
      <c r="W99" s="378"/>
      <c r="X99" s="378"/>
      <c r="Y99" s="378"/>
    </row>
    <row r="100" spans="1:25" x14ac:dyDescent="0.2">
      <c r="A100" t="s">
        <v>492</v>
      </c>
      <c r="B100" s="378"/>
      <c r="C100" s="378"/>
      <c r="D100" s="378"/>
      <c r="E100" s="378"/>
      <c r="F100" s="378"/>
      <c r="G100" s="378"/>
      <c r="H100" s="378"/>
      <c r="I100" s="378"/>
      <c r="J100" s="378"/>
      <c r="K100" s="378"/>
      <c r="L100" s="378"/>
      <c r="M100" s="378"/>
      <c r="N100" s="378"/>
      <c r="O100" s="378"/>
      <c r="P100" s="378"/>
      <c r="Q100" s="378"/>
      <c r="R100" s="378"/>
      <c r="S100" s="378"/>
      <c r="T100" s="378"/>
      <c r="U100" s="378"/>
      <c r="V100" s="378"/>
      <c r="W100" s="378"/>
      <c r="X100" s="378"/>
      <c r="Y100" s="378"/>
    </row>
    <row r="101" spans="1:25" x14ac:dyDescent="0.2">
      <c r="A101" t="s">
        <v>492</v>
      </c>
      <c r="B101" s="378"/>
      <c r="C101" s="378"/>
      <c r="D101" s="378"/>
      <c r="E101" s="378"/>
      <c r="F101" s="378"/>
      <c r="G101" s="378"/>
      <c r="H101" s="378"/>
      <c r="I101" s="378"/>
      <c r="J101" s="378"/>
      <c r="K101" s="378"/>
      <c r="L101" s="378"/>
      <c r="M101" s="378"/>
      <c r="N101" s="378"/>
      <c r="O101" s="378"/>
      <c r="P101" s="378"/>
      <c r="Q101" s="378"/>
      <c r="R101" s="378"/>
      <c r="S101" s="378"/>
      <c r="T101" s="378"/>
      <c r="U101" s="378"/>
      <c r="V101" s="378"/>
      <c r="W101" s="378"/>
      <c r="X101" s="378"/>
      <c r="Y101" s="378"/>
    </row>
    <row r="102" spans="1:25" x14ac:dyDescent="0.2">
      <c r="A102" t="s">
        <v>492</v>
      </c>
      <c r="B102" s="378"/>
      <c r="C102" s="378"/>
      <c r="D102" s="378"/>
      <c r="E102" s="378"/>
      <c r="F102" s="378"/>
      <c r="G102" s="378"/>
      <c r="H102" s="378"/>
      <c r="I102" s="378"/>
      <c r="J102" s="378"/>
      <c r="K102" s="378"/>
      <c r="L102" s="378"/>
      <c r="M102" s="378"/>
      <c r="N102" s="378"/>
      <c r="O102" s="378"/>
      <c r="P102" s="378"/>
      <c r="Q102" s="378"/>
      <c r="R102" s="378"/>
      <c r="S102" s="378"/>
      <c r="T102" s="378"/>
      <c r="U102" s="378"/>
      <c r="V102" s="378"/>
      <c r="W102" s="378"/>
      <c r="X102" s="378"/>
      <c r="Y102" s="378"/>
    </row>
    <row r="103" spans="1:25" x14ac:dyDescent="0.2">
      <c r="A103" t="s">
        <v>492</v>
      </c>
      <c r="B103" s="378"/>
      <c r="C103" s="378"/>
      <c r="D103" s="378"/>
      <c r="E103" s="378"/>
      <c r="F103" s="378"/>
      <c r="G103" s="378"/>
      <c r="H103" s="378"/>
      <c r="I103" s="378"/>
      <c r="J103" s="378"/>
      <c r="K103" s="378"/>
      <c r="L103" s="378"/>
      <c r="M103" s="378"/>
      <c r="N103" s="378"/>
      <c r="O103" s="378"/>
      <c r="P103" s="378"/>
      <c r="Q103" s="378"/>
      <c r="R103" s="378"/>
      <c r="S103" s="378"/>
      <c r="T103" s="378"/>
      <c r="U103" s="378"/>
      <c r="V103" s="378"/>
      <c r="W103" s="378"/>
      <c r="X103" s="378"/>
      <c r="Y103" s="378"/>
    </row>
    <row r="104" spans="1:25" x14ac:dyDescent="0.2">
      <c r="A104" t="s">
        <v>492</v>
      </c>
      <c r="B104" s="378"/>
      <c r="C104" s="378"/>
      <c r="D104" s="378"/>
      <c r="E104" s="378"/>
      <c r="F104" s="378"/>
      <c r="G104" s="378"/>
      <c r="H104" s="378"/>
      <c r="I104" s="378"/>
      <c r="J104" s="378"/>
      <c r="K104" s="378"/>
      <c r="L104" s="378"/>
      <c r="M104" s="378"/>
      <c r="N104" s="378"/>
      <c r="O104" s="378"/>
      <c r="P104" s="378"/>
      <c r="Q104" s="378"/>
      <c r="R104" s="378"/>
      <c r="S104" s="378"/>
      <c r="T104" s="378"/>
      <c r="U104" s="378"/>
      <c r="V104" s="378"/>
      <c r="W104" s="378"/>
      <c r="X104" s="378"/>
      <c r="Y104" s="378"/>
    </row>
    <row r="105" spans="1:25" x14ac:dyDescent="0.2">
      <c r="A105" t="s">
        <v>492</v>
      </c>
      <c r="B105" s="378"/>
      <c r="C105" s="378"/>
      <c r="D105" s="378"/>
      <c r="E105" s="378"/>
      <c r="F105" s="378"/>
      <c r="G105" s="378"/>
      <c r="H105" s="378"/>
      <c r="I105" s="378"/>
      <c r="J105" s="378"/>
      <c r="K105" s="378"/>
      <c r="L105" s="378"/>
      <c r="M105" s="378"/>
      <c r="N105" s="378"/>
      <c r="O105" s="378"/>
      <c r="P105" s="378"/>
      <c r="Q105" s="378"/>
      <c r="R105" s="378"/>
      <c r="S105" s="378"/>
      <c r="T105" s="378"/>
      <c r="U105" s="378"/>
      <c r="V105" s="378"/>
      <c r="W105" s="378"/>
      <c r="X105" s="378"/>
      <c r="Y105" s="378"/>
    </row>
    <row r="106" spans="1:25" x14ac:dyDescent="0.2">
      <c r="A106" t="s">
        <v>492</v>
      </c>
      <c r="B106" s="378"/>
      <c r="C106" s="378"/>
      <c r="D106" s="378"/>
      <c r="E106" s="378"/>
      <c r="F106" s="378"/>
      <c r="G106" s="378"/>
      <c r="H106" s="378"/>
      <c r="I106" s="378"/>
      <c r="J106" s="378"/>
      <c r="K106" s="378"/>
      <c r="L106" s="378"/>
      <c r="M106" s="378"/>
      <c r="N106" s="378"/>
      <c r="O106" s="378"/>
      <c r="P106" s="378"/>
      <c r="Q106" s="378"/>
      <c r="R106" s="378"/>
      <c r="S106" s="378"/>
      <c r="T106" s="378"/>
      <c r="U106" s="378"/>
      <c r="V106" s="378"/>
      <c r="W106" s="378"/>
      <c r="X106" s="378"/>
      <c r="Y106" s="378"/>
    </row>
    <row r="107" spans="1:25" x14ac:dyDescent="0.2">
      <c r="A107" s="488">
        <f>SUM(B107:Y107)</f>
        <v>0</v>
      </c>
      <c r="B107" s="488">
        <f t="shared" ref="B107:Y107" si="7">SUM(B97:B105)</f>
        <v>0</v>
      </c>
      <c r="C107" s="488">
        <f t="shared" si="7"/>
        <v>0</v>
      </c>
      <c r="D107" s="488">
        <f t="shared" si="7"/>
        <v>0</v>
      </c>
      <c r="E107" s="488">
        <f t="shared" si="7"/>
        <v>0</v>
      </c>
      <c r="F107" s="488">
        <f t="shared" si="7"/>
        <v>0</v>
      </c>
      <c r="G107" s="488">
        <f t="shared" si="7"/>
        <v>0</v>
      </c>
      <c r="H107" s="488">
        <f t="shared" si="7"/>
        <v>0</v>
      </c>
      <c r="I107" s="488">
        <f t="shared" si="7"/>
        <v>0</v>
      </c>
      <c r="J107" s="488">
        <f t="shared" si="7"/>
        <v>0</v>
      </c>
      <c r="K107" s="488">
        <f t="shared" si="7"/>
        <v>0</v>
      </c>
      <c r="L107" s="488">
        <f t="shared" si="7"/>
        <v>0</v>
      </c>
      <c r="M107" s="488">
        <f t="shared" si="7"/>
        <v>0</v>
      </c>
      <c r="N107" s="488">
        <f t="shared" si="7"/>
        <v>0</v>
      </c>
      <c r="O107" s="488">
        <f t="shared" si="7"/>
        <v>0</v>
      </c>
      <c r="P107" s="488">
        <f t="shared" si="7"/>
        <v>0</v>
      </c>
      <c r="Q107" s="488">
        <f t="shared" si="7"/>
        <v>0</v>
      </c>
      <c r="R107" s="488">
        <f t="shared" si="7"/>
        <v>0</v>
      </c>
      <c r="S107" s="488">
        <f t="shared" si="7"/>
        <v>0</v>
      </c>
      <c r="T107" s="488">
        <f t="shared" si="7"/>
        <v>0</v>
      </c>
      <c r="U107" s="488">
        <f t="shared" si="7"/>
        <v>0</v>
      </c>
      <c r="V107" s="488">
        <f t="shared" si="7"/>
        <v>0</v>
      </c>
      <c r="W107" s="488">
        <f t="shared" si="7"/>
        <v>0</v>
      </c>
      <c r="X107" s="488">
        <f t="shared" si="7"/>
        <v>0</v>
      </c>
      <c r="Y107" s="488">
        <f t="shared" si="7"/>
        <v>0</v>
      </c>
    </row>
    <row r="109" spans="1:25" x14ac:dyDescent="0.2">
      <c r="A109" s="381" t="s">
        <v>500</v>
      </c>
      <c r="B109" s="381">
        <v>100</v>
      </c>
      <c r="C109" s="381">
        <v>200</v>
      </c>
      <c r="D109" s="381">
        <v>300</v>
      </c>
      <c r="E109" s="381">
        <v>400</v>
      </c>
      <c r="F109" s="381">
        <v>500</v>
      </c>
      <c r="G109" s="381">
        <v>600</v>
      </c>
      <c r="H109" s="381">
        <v>700</v>
      </c>
      <c r="I109" s="381">
        <v>800</v>
      </c>
      <c r="J109" s="381">
        <v>900</v>
      </c>
      <c r="K109" s="381">
        <v>1000</v>
      </c>
      <c r="L109" s="381">
        <v>1100</v>
      </c>
      <c r="M109" s="381">
        <v>1200</v>
      </c>
      <c r="N109" s="381">
        <v>1300</v>
      </c>
      <c r="O109" s="381">
        <v>1400</v>
      </c>
      <c r="P109" s="381">
        <v>1500</v>
      </c>
      <c r="Q109" s="381">
        <v>1600</v>
      </c>
      <c r="R109" s="381">
        <v>1700</v>
      </c>
      <c r="S109" s="381">
        <v>1800</v>
      </c>
      <c r="T109" s="381">
        <v>1900</v>
      </c>
      <c r="U109" s="381">
        <v>2000</v>
      </c>
      <c r="V109" s="381">
        <v>2100</v>
      </c>
      <c r="W109" s="381">
        <v>2200</v>
      </c>
      <c r="X109" s="381">
        <v>2300</v>
      </c>
      <c r="Y109" s="381">
        <v>2400</v>
      </c>
    </row>
    <row r="110" spans="1:25" x14ac:dyDescent="0.2">
      <c r="A110" t="s">
        <v>492</v>
      </c>
      <c r="B110" s="378"/>
      <c r="C110" s="378"/>
      <c r="D110" s="378"/>
      <c r="E110" s="378"/>
      <c r="F110" s="378"/>
      <c r="G110" s="378"/>
      <c r="H110" s="378"/>
      <c r="I110" s="378"/>
      <c r="J110" s="378"/>
      <c r="K110" s="378"/>
      <c r="L110" s="378"/>
      <c r="M110" s="378"/>
      <c r="N110" s="378"/>
      <c r="O110" s="378"/>
      <c r="P110" s="378"/>
      <c r="Q110" s="378"/>
      <c r="R110" s="378"/>
      <c r="S110" s="378"/>
      <c r="T110" s="378"/>
      <c r="U110" s="378"/>
      <c r="V110" s="378"/>
      <c r="W110" s="378"/>
      <c r="X110" s="378"/>
      <c r="Y110" s="378"/>
    </row>
    <row r="111" spans="1:25" x14ac:dyDescent="0.2">
      <c r="A111" t="s">
        <v>492</v>
      </c>
      <c r="B111" s="378"/>
      <c r="C111" s="378"/>
      <c r="D111" s="378"/>
      <c r="E111" s="378"/>
      <c r="F111" s="378"/>
      <c r="G111" s="378"/>
      <c r="H111" s="378"/>
      <c r="I111" s="378"/>
      <c r="J111" s="378"/>
      <c r="K111" s="378"/>
      <c r="L111" s="378"/>
      <c r="M111" s="378"/>
      <c r="N111" s="378"/>
      <c r="O111" s="378"/>
      <c r="P111" s="378"/>
      <c r="Q111" s="378"/>
      <c r="R111" s="378"/>
      <c r="S111" s="378"/>
      <c r="T111" s="378"/>
      <c r="U111" s="378"/>
      <c r="V111" s="378"/>
      <c r="W111" s="378"/>
      <c r="X111" s="378"/>
      <c r="Y111" s="378"/>
    </row>
    <row r="112" spans="1:25" x14ac:dyDescent="0.2">
      <c r="A112" t="s">
        <v>492</v>
      </c>
      <c r="B112" s="378"/>
      <c r="C112" s="378"/>
      <c r="D112" s="378"/>
      <c r="E112" s="378"/>
      <c r="F112" s="378"/>
      <c r="G112" s="378"/>
      <c r="H112" s="378"/>
      <c r="I112" s="378"/>
      <c r="J112" s="378"/>
      <c r="K112" s="378"/>
      <c r="L112" s="378"/>
      <c r="M112" s="378"/>
      <c r="N112" s="378"/>
      <c r="O112" s="378"/>
      <c r="P112" s="378"/>
      <c r="Q112" s="378"/>
      <c r="R112" s="378"/>
      <c r="S112" s="378"/>
      <c r="T112" s="378"/>
      <c r="U112" s="378"/>
      <c r="V112" s="378"/>
      <c r="W112" s="378"/>
      <c r="X112" s="378"/>
      <c r="Y112" s="378"/>
    </row>
    <row r="113" spans="1:25" x14ac:dyDescent="0.2">
      <c r="A113" t="s">
        <v>492</v>
      </c>
      <c r="B113" s="378"/>
      <c r="C113" s="378"/>
      <c r="D113" s="378"/>
      <c r="E113" s="378"/>
      <c r="F113" s="378"/>
      <c r="G113" s="378"/>
      <c r="H113" s="378"/>
      <c r="I113" s="378"/>
      <c r="J113" s="378"/>
      <c r="K113" s="378"/>
      <c r="L113" s="378"/>
      <c r="M113" s="378"/>
      <c r="N113" s="378"/>
      <c r="O113" s="378"/>
      <c r="P113" s="378"/>
      <c r="Q113" s="378"/>
      <c r="R113" s="378"/>
      <c r="S113" s="378"/>
      <c r="T113" s="378"/>
      <c r="U113" s="378"/>
      <c r="V113" s="378"/>
      <c r="W113" s="378"/>
      <c r="X113" s="378"/>
      <c r="Y113" s="378"/>
    </row>
    <row r="114" spans="1:25" x14ac:dyDescent="0.2">
      <c r="A114" t="s">
        <v>492</v>
      </c>
      <c r="B114" s="378"/>
      <c r="C114" s="378"/>
      <c r="D114" s="378"/>
      <c r="E114" s="378"/>
      <c r="F114" s="378"/>
      <c r="G114" s="378"/>
      <c r="H114" s="378"/>
      <c r="I114" s="378"/>
      <c r="J114" s="378"/>
      <c r="K114" s="378"/>
      <c r="L114" s="378"/>
      <c r="M114" s="378"/>
      <c r="N114" s="378"/>
      <c r="O114" s="378"/>
      <c r="P114" s="378"/>
      <c r="Q114" s="378"/>
      <c r="R114" s="378"/>
      <c r="S114" s="378"/>
      <c r="T114" s="378"/>
      <c r="U114" s="378"/>
      <c r="V114" s="378"/>
      <c r="W114" s="378"/>
      <c r="X114" s="378"/>
      <c r="Y114" s="378"/>
    </row>
    <row r="115" spans="1:25" x14ac:dyDescent="0.2">
      <c r="A115" t="s">
        <v>492</v>
      </c>
      <c r="B115" s="378"/>
      <c r="C115" s="378"/>
      <c r="D115" s="378"/>
      <c r="E115" s="378"/>
      <c r="F115" s="378"/>
      <c r="G115" s="378"/>
      <c r="H115" s="378"/>
      <c r="I115" s="378"/>
      <c r="J115" s="378"/>
      <c r="K115" s="378"/>
      <c r="L115" s="378"/>
      <c r="M115" s="378"/>
      <c r="N115" s="378"/>
      <c r="O115" s="378"/>
      <c r="P115" s="378"/>
      <c r="Q115" s="378"/>
      <c r="R115" s="378"/>
      <c r="S115" s="378"/>
      <c r="T115" s="378"/>
      <c r="U115" s="378"/>
      <c r="V115" s="378"/>
      <c r="W115" s="378"/>
      <c r="X115" s="378"/>
      <c r="Y115" s="378"/>
    </row>
    <row r="116" spans="1:25" x14ac:dyDescent="0.2">
      <c r="A116" t="s">
        <v>492</v>
      </c>
      <c r="B116" s="378"/>
      <c r="C116" s="378"/>
      <c r="D116" s="378"/>
      <c r="E116" s="378"/>
      <c r="F116" s="378"/>
      <c r="G116" s="378"/>
      <c r="H116" s="378"/>
      <c r="I116" s="378"/>
      <c r="J116" s="378"/>
      <c r="K116" s="378"/>
      <c r="L116" s="378"/>
      <c r="M116" s="378"/>
      <c r="N116" s="378"/>
      <c r="O116" s="378"/>
      <c r="P116" s="378"/>
      <c r="Q116" s="378"/>
      <c r="R116" s="378"/>
      <c r="S116" s="378"/>
      <c r="T116" s="378"/>
      <c r="U116" s="378"/>
      <c r="V116" s="378"/>
      <c r="W116" s="378"/>
      <c r="X116" s="378"/>
      <c r="Y116" s="378"/>
    </row>
    <row r="117" spans="1:25" x14ac:dyDescent="0.2">
      <c r="A117" t="s">
        <v>492</v>
      </c>
      <c r="B117" s="378"/>
      <c r="C117" s="378"/>
      <c r="D117" s="378"/>
      <c r="E117" s="378"/>
      <c r="F117" s="378"/>
      <c r="G117" s="378"/>
      <c r="H117" s="378"/>
      <c r="I117" s="378"/>
      <c r="J117" s="378"/>
      <c r="K117" s="378"/>
      <c r="L117" s="378"/>
      <c r="M117" s="378"/>
      <c r="N117" s="378"/>
      <c r="O117" s="378"/>
      <c r="P117" s="378"/>
      <c r="Q117" s="378"/>
      <c r="R117" s="378"/>
      <c r="S117" s="378"/>
      <c r="T117" s="378"/>
      <c r="U117" s="378"/>
      <c r="V117" s="378"/>
      <c r="W117" s="378"/>
      <c r="X117" s="378"/>
      <c r="Y117" s="378"/>
    </row>
    <row r="118" spans="1:25" x14ac:dyDescent="0.2">
      <c r="A118" t="s">
        <v>492</v>
      </c>
      <c r="B118" s="378"/>
      <c r="C118" s="378"/>
      <c r="D118" s="378"/>
      <c r="E118" s="378"/>
      <c r="F118" s="378"/>
      <c r="G118" s="378"/>
      <c r="H118" s="378"/>
      <c r="I118" s="378"/>
      <c r="J118" s="378"/>
      <c r="K118" s="378"/>
      <c r="L118" s="378"/>
      <c r="M118" s="378"/>
      <c r="N118" s="378"/>
      <c r="O118" s="378"/>
      <c r="P118" s="378"/>
      <c r="Q118" s="378"/>
      <c r="R118" s="378"/>
      <c r="S118" s="378"/>
      <c r="T118" s="378"/>
      <c r="U118" s="378"/>
      <c r="V118" s="378"/>
      <c r="W118" s="378"/>
      <c r="X118" s="378"/>
      <c r="Y118" s="378"/>
    </row>
    <row r="119" spans="1:25" x14ac:dyDescent="0.2">
      <c r="A119" t="s">
        <v>492</v>
      </c>
      <c r="B119" s="378"/>
      <c r="C119" s="378"/>
      <c r="D119" s="378"/>
      <c r="E119" s="378"/>
      <c r="F119" s="378"/>
      <c r="G119" s="378"/>
      <c r="H119" s="378"/>
      <c r="I119" s="378"/>
      <c r="J119" s="378"/>
      <c r="K119" s="378"/>
      <c r="L119" s="378"/>
      <c r="M119" s="378"/>
      <c r="N119" s="378"/>
      <c r="O119" s="378"/>
      <c r="P119" s="378"/>
      <c r="Q119" s="378"/>
      <c r="R119" s="378"/>
      <c r="S119" s="378"/>
      <c r="T119" s="378"/>
      <c r="U119" s="378"/>
      <c r="V119" s="378"/>
      <c r="W119" s="378"/>
      <c r="X119" s="378"/>
      <c r="Y119" s="378"/>
    </row>
    <row r="120" spans="1:25" x14ac:dyDescent="0.2">
      <c r="A120" s="488">
        <f>SUM(B120:Y120)</f>
        <v>0</v>
      </c>
      <c r="B120" s="488">
        <f t="shared" ref="B120:Y120" si="8">SUM(B110:B118)</f>
        <v>0</v>
      </c>
      <c r="C120" s="488">
        <f t="shared" si="8"/>
        <v>0</v>
      </c>
      <c r="D120" s="488">
        <f t="shared" si="8"/>
        <v>0</v>
      </c>
      <c r="E120" s="488">
        <f t="shared" si="8"/>
        <v>0</v>
      </c>
      <c r="F120" s="488">
        <f t="shared" si="8"/>
        <v>0</v>
      </c>
      <c r="G120" s="488">
        <f t="shared" si="8"/>
        <v>0</v>
      </c>
      <c r="H120" s="488">
        <f t="shared" si="8"/>
        <v>0</v>
      </c>
      <c r="I120" s="488">
        <f t="shared" si="8"/>
        <v>0</v>
      </c>
      <c r="J120" s="488">
        <f t="shared" si="8"/>
        <v>0</v>
      </c>
      <c r="K120" s="488">
        <f t="shared" si="8"/>
        <v>0</v>
      </c>
      <c r="L120" s="488">
        <f t="shared" si="8"/>
        <v>0</v>
      </c>
      <c r="M120" s="488">
        <f t="shared" si="8"/>
        <v>0</v>
      </c>
      <c r="N120" s="488">
        <f t="shared" si="8"/>
        <v>0</v>
      </c>
      <c r="O120" s="488">
        <f t="shared" si="8"/>
        <v>0</v>
      </c>
      <c r="P120" s="488">
        <f t="shared" si="8"/>
        <v>0</v>
      </c>
      <c r="Q120" s="488">
        <f t="shared" si="8"/>
        <v>0</v>
      </c>
      <c r="R120" s="488">
        <f t="shared" si="8"/>
        <v>0</v>
      </c>
      <c r="S120" s="488">
        <f t="shared" si="8"/>
        <v>0</v>
      </c>
      <c r="T120" s="488">
        <f t="shared" si="8"/>
        <v>0</v>
      </c>
      <c r="U120" s="488">
        <f t="shared" si="8"/>
        <v>0</v>
      </c>
      <c r="V120" s="488">
        <f t="shared" si="8"/>
        <v>0</v>
      </c>
      <c r="W120" s="488">
        <f t="shared" si="8"/>
        <v>0</v>
      </c>
      <c r="X120" s="488">
        <f t="shared" si="8"/>
        <v>0</v>
      </c>
      <c r="Y120" s="488">
        <f t="shared" si="8"/>
        <v>0</v>
      </c>
    </row>
    <row r="122" spans="1:25" x14ac:dyDescent="0.2">
      <c r="A122" s="381" t="s">
        <v>501</v>
      </c>
      <c r="B122" s="381">
        <v>100</v>
      </c>
      <c r="C122" s="381">
        <v>200</v>
      </c>
      <c r="D122" s="381">
        <v>300</v>
      </c>
      <c r="E122" s="381">
        <v>400</v>
      </c>
      <c r="F122" s="381">
        <v>500</v>
      </c>
      <c r="G122" s="381">
        <v>600</v>
      </c>
      <c r="H122" s="381">
        <v>700</v>
      </c>
      <c r="I122" s="381">
        <v>800</v>
      </c>
      <c r="J122" s="381">
        <v>900</v>
      </c>
      <c r="K122" s="381">
        <v>1000</v>
      </c>
      <c r="L122" s="381">
        <v>1100</v>
      </c>
      <c r="M122" s="381">
        <v>1200</v>
      </c>
      <c r="N122" s="381">
        <v>1300</v>
      </c>
      <c r="O122" s="381">
        <v>1400</v>
      </c>
      <c r="P122" s="381">
        <v>1500</v>
      </c>
      <c r="Q122" s="381">
        <v>1600</v>
      </c>
      <c r="R122" s="381">
        <v>1700</v>
      </c>
      <c r="S122" s="381">
        <v>1800</v>
      </c>
      <c r="T122" s="381">
        <v>1900</v>
      </c>
      <c r="U122" s="381">
        <v>2000</v>
      </c>
      <c r="V122" s="381">
        <v>2100</v>
      </c>
      <c r="W122" s="381">
        <v>2200</v>
      </c>
      <c r="X122" s="381">
        <v>2300</v>
      </c>
      <c r="Y122" s="381">
        <v>2400</v>
      </c>
    </row>
    <row r="123" spans="1:25" x14ac:dyDescent="0.2">
      <c r="A123" t="s">
        <v>492</v>
      </c>
      <c r="B123" s="378"/>
      <c r="C123" s="378"/>
      <c r="D123" s="378"/>
      <c r="E123" s="378"/>
      <c r="F123" s="378"/>
      <c r="G123" s="378"/>
      <c r="H123" s="378"/>
      <c r="I123" s="378"/>
      <c r="J123" s="378"/>
      <c r="K123" s="378"/>
      <c r="L123" s="378"/>
      <c r="M123" s="378"/>
      <c r="N123" s="378"/>
      <c r="O123" s="378"/>
      <c r="P123" s="378"/>
      <c r="Q123" s="378"/>
      <c r="R123" s="378"/>
      <c r="S123" s="378"/>
      <c r="T123" s="378"/>
      <c r="U123" s="378"/>
      <c r="V123" s="378"/>
      <c r="W123" s="378"/>
      <c r="X123" s="378"/>
      <c r="Y123" s="378"/>
    </row>
    <row r="124" spans="1:25" x14ac:dyDescent="0.2">
      <c r="A124" t="s">
        <v>492</v>
      </c>
      <c r="B124" s="378"/>
      <c r="C124" s="378"/>
      <c r="D124" s="378"/>
      <c r="E124" s="378"/>
      <c r="F124" s="378"/>
      <c r="G124" s="378"/>
      <c r="H124" s="378"/>
      <c r="I124" s="378"/>
      <c r="J124" s="378"/>
      <c r="K124" s="378"/>
      <c r="L124" s="378"/>
      <c r="M124" s="378"/>
      <c r="N124" s="378"/>
      <c r="O124" s="378"/>
      <c r="P124" s="378"/>
      <c r="Q124" s="378"/>
      <c r="R124" s="378"/>
      <c r="S124" s="378"/>
      <c r="T124" s="378"/>
      <c r="U124" s="378"/>
      <c r="V124" s="378"/>
      <c r="W124" s="378"/>
      <c r="X124" s="378"/>
      <c r="Y124" s="378"/>
    </row>
    <row r="125" spans="1:25" x14ac:dyDescent="0.2">
      <c r="A125" t="s">
        <v>492</v>
      </c>
      <c r="B125" s="378"/>
      <c r="C125" s="378"/>
      <c r="D125" s="378"/>
      <c r="E125" s="378"/>
      <c r="F125" s="378"/>
      <c r="G125" s="378"/>
      <c r="H125" s="378"/>
      <c r="I125" s="378"/>
      <c r="J125" s="378"/>
      <c r="K125" s="378"/>
      <c r="L125" s="378"/>
      <c r="M125" s="378"/>
      <c r="N125" s="378"/>
      <c r="O125" s="378"/>
      <c r="P125" s="378"/>
      <c r="Q125" s="378"/>
      <c r="R125" s="378"/>
      <c r="S125" s="378"/>
      <c r="T125" s="378"/>
      <c r="U125" s="378"/>
      <c r="V125" s="378"/>
      <c r="W125" s="378"/>
      <c r="X125" s="378"/>
      <c r="Y125" s="378"/>
    </row>
    <row r="126" spans="1:25" x14ac:dyDescent="0.2">
      <c r="A126" t="s">
        <v>492</v>
      </c>
      <c r="B126" s="378"/>
      <c r="C126" s="378"/>
      <c r="D126" s="378"/>
      <c r="E126" s="378"/>
      <c r="F126" s="378"/>
      <c r="G126" s="378"/>
      <c r="H126" s="378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8"/>
      <c r="X126" s="378"/>
      <c r="Y126" s="378"/>
    </row>
    <row r="127" spans="1:25" x14ac:dyDescent="0.2">
      <c r="A127" t="s">
        <v>492</v>
      </c>
      <c r="B127" s="378"/>
      <c r="C127" s="378"/>
      <c r="D127" s="378"/>
      <c r="E127" s="378"/>
      <c r="F127" s="378"/>
      <c r="G127" s="378"/>
      <c r="H127" s="378"/>
      <c r="I127" s="378"/>
      <c r="J127" s="378"/>
      <c r="K127" s="378"/>
      <c r="L127" s="378"/>
      <c r="M127" s="378"/>
      <c r="N127" s="378"/>
      <c r="O127" s="378"/>
      <c r="P127" s="378"/>
      <c r="Q127" s="378"/>
      <c r="R127" s="378"/>
      <c r="S127" s="378"/>
      <c r="T127" s="378"/>
      <c r="U127" s="378"/>
      <c r="V127" s="378"/>
      <c r="W127" s="378"/>
      <c r="X127" s="378"/>
      <c r="Y127" s="378"/>
    </row>
    <row r="128" spans="1:25" x14ac:dyDescent="0.2">
      <c r="A128" t="s">
        <v>492</v>
      </c>
      <c r="B128" s="378"/>
      <c r="C128" s="378"/>
      <c r="D128" s="378"/>
      <c r="E128" s="378"/>
      <c r="F128" s="378"/>
      <c r="G128" s="378"/>
      <c r="H128" s="378"/>
      <c r="I128" s="378"/>
      <c r="J128" s="378"/>
      <c r="K128" s="378"/>
      <c r="L128" s="378"/>
      <c r="M128" s="378"/>
      <c r="N128" s="378"/>
      <c r="O128" s="378"/>
      <c r="P128" s="378"/>
      <c r="Q128" s="378"/>
      <c r="R128" s="378"/>
      <c r="S128" s="378"/>
      <c r="T128" s="378"/>
      <c r="U128" s="378"/>
      <c r="V128" s="378"/>
      <c r="W128" s="378"/>
      <c r="X128" s="378"/>
      <c r="Y128" s="378"/>
    </row>
    <row r="129" spans="1:25" x14ac:dyDescent="0.2">
      <c r="A129" t="s">
        <v>492</v>
      </c>
      <c r="B129" s="378"/>
      <c r="C129" s="378"/>
      <c r="D129" s="378"/>
      <c r="E129" s="378"/>
      <c r="F129" s="378"/>
      <c r="G129" s="378"/>
      <c r="H129" s="378"/>
      <c r="I129" s="378"/>
      <c r="J129" s="378"/>
      <c r="K129" s="378"/>
      <c r="L129" s="378"/>
      <c r="M129" s="378"/>
      <c r="N129" s="378"/>
      <c r="O129" s="378"/>
      <c r="P129" s="378"/>
      <c r="Q129" s="378"/>
      <c r="R129" s="378"/>
      <c r="S129" s="378"/>
      <c r="T129" s="378"/>
      <c r="U129" s="378"/>
      <c r="V129" s="378"/>
      <c r="W129" s="378"/>
      <c r="X129" s="378"/>
      <c r="Y129" s="378"/>
    </row>
    <row r="130" spans="1:25" x14ac:dyDescent="0.2">
      <c r="A130" t="s">
        <v>492</v>
      </c>
      <c r="B130" s="378"/>
      <c r="C130" s="378"/>
      <c r="D130" s="378"/>
      <c r="E130" s="378"/>
      <c r="F130" s="378"/>
      <c r="G130" s="378"/>
      <c r="H130" s="378"/>
      <c r="I130" s="378"/>
      <c r="J130" s="378"/>
      <c r="K130" s="378"/>
      <c r="L130" s="378"/>
      <c r="M130" s="378"/>
      <c r="N130" s="378"/>
      <c r="O130" s="378"/>
      <c r="P130" s="378"/>
      <c r="Q130" s="378"/>
      <c r="R130" s="378"/>
      <c r="S130" s="378"/>
      <c r="T130" s="378"/>
      <c r="U130" s="378"/>
      <c r="V130" s="378"/>
      <c r="W130" s="378"/>
      <c r="X130" s="378"/>
      <c r="Y130" s="378"/>
    </row>
    <row r="131" spans="1:25" x14ac:dyDescent="0.2">
      <c r="A131" t="s">
        <v>492</v>
      </c>
      <c r="B131" s="378"/>
      <c r="C131" s="378"/>
      <c r="D131" s="378"/>
      <c r="E131" s="378"/>
      <c r="F131" s="378"/>
      <c r="G131" s="378"/>
      <c r="H131" s="378"/>
      <c r="I131" s="378"/>
      <c r="J131" s="378"/>
      <c r="K131" s="378"/>
      <c r="L131" s="378"/>
      <c r="M131" s="378"/>
      <c r="N131" s="378"/>
      <c r="O131" s="378"/>
      <c r="P131" s="378"/>
      <c r="Q131" s="378"/>
      <c r="R131" s="378"/>
      <c r="S131" s="378"/>
      <c r="T131" s="378"/>
      <c r="U131" s="378"/>
      <c r="V131" s="378"/>
      <c r="W131" s="378"/>
      <c r="X131" s="378"/>
      <c r="Y131" s="378"/>
    </row>
    <row r="132" spans="1:25" x14ac:dyDescent="0.2">
      <c r="A132" t="s">
        <v>492</v>
      </c>
      <c r="B132" s="378"/>
      <c r="C132" s="378"/>
      <c r="D132" s="378"/>
      <c r="E132" s="378"/>
      <c r="F132" s="378"/>
      <c r="G132" s="378"/>
      <c r="H132" s="378"/>
      <c r="I132" s="378"/>
      <c r="J132" s="378"/>
      <c r="K132" s="378"/>
      <c r="L132" s="378"/>
      <c r="M132" s="378"/>
      <c r="N132" s="378"/>
      <c r="O132" s="378"/>
      <c r="P132" s="378"/>
      <c r="Q132" s="378"/>
      <c r="R132" s="378"/>
      <c r="S132" s="378"/>
      <c r="T132" s="378"/>
      <c r="U132" s="378"/>
      <c r="V132" s="378"/>
      <c r="W132" s="378"/>
      <c r="X132" s="378"/>
      <c r="Y132" s="378"/>
    </row>
    <row r="133" spans="1:25" x14ac:dyDescent="0.2">
      <c r="A133" s="488">
        <f>SUM(B133:Y133)</f>
        <v>0</v>
      </c>
      <c r="B133" s="488">
        <f t="shared" ref="B133:Y133" si="9">SUM(B123:B131)</f>
        <v>0</v>
      </c>
      <c r="C133" s="488">
        <f t="shared" si="9"/>
        <v>0</v>
      </c>
      <c r="D133" s="488">
        <f t="shared" si="9"/>
        <v>0</v>
      </c>
      <c r="E133" s="488">
        <f t="shared" si="9"/>
        <v>0</v>
      </c>
      <c r="F133" s="488">
        <f t="shared" si="9"/>
        <v>0</v>
      </c>
      <c r="G133" s="488">
        <f t="shared" si="9"/>
        <v>0</v>
      </c>
      <c r="H133" s="488">
        <f t="shared" si="9"/>
        <v>0</v>
      </c>
      <c r="I133" s="488">
        <f t="shared" si="9"/>
        <v>0</v>
      </c>
      <c r="J133" s="488">
        <f t="shared" si="9"/>
        <v>0</v>
      </c>
      <c r="K133" s="488">
        <f t="shared" si="9"/>
        <v>0</v>
      </c>
      <c r="L133" s="488">
        <f t="shared" si="9"/>
        <v>0</v>
      </c>
      <c r="M133" s="488">
        <f t="shared" si="9"/>
        <v>0</v>
      </c>
      <c r="N133" s="488">
        <f t="shared" si="9"/>
        <v>0</v>
      </c>
      <c r="O133" s="488">
        <f t="shared" si="9"/>
        <v>0</v>
      </c>
      <c r="P133" s="488">
        <f t="shared" si="9"/>
        <v>0</v>
      </c>
      <c r="Q133" s="488">
        <f t="shared" si="9"/>
        <v>0</v>
      </c>
      <c r="R133" s="488">
        <f t="shared" si="9"/>
        <v>0</v>
      </c>
      <c r="S133" s="488">
        <f t="shared" si="9"/>
        <v>0</v>
      </c>
      <c r="T133" s="488">
        <f t="shared" si="9"/>
        <v>0</v>
      </c>
      <c r="U133" s="488">
        <f t="shared" si="9"/>
        <v>0</v>
      </c>
      <c r="V133" s="488">
        <f t="shared" si="9"/>
        <v>0</v>
      </c>
      <c r="W133" s="488">
        <f t="shared" si="9"/>
        <v>0</v>
      </c>
      <c r="X133" s="488">
        <f t="shared" si="9"/>
        <v>0</v>
      </c>
      <c r="Y133" s="488">
        <f t="shared" si="9"/>
        <v>0</v>
      </c>
    </row>
    <row r="135" spans="1:25" x14ac:dyDescent="0.2">
      <c r="A135" s="1">
        <f>SUM(B135:Y135)</f>
        <v>0</v>
      </c>
      <c r="B135" s="1">
        <f t="shared" ref="B135:Y135" si="10">B16+B29+B42+B55+B68+B81+B94+B107+B120+B133</f>
        <v>0</v>
      </c>
      <c r="C135" s="1">
        <f t="shared" si="10"/>
        <v>0</v>
      </c>
      <c r="D135" s="1">
        <f t="shared" si="10"/>
        <v>0</v>
      </c>
      <c r="E135" s="1">
        <f t="shared" si="10"/>
        <v>0</v>
      </c>
      <c r="F135" s="1">
        <f t="shared" si="10"/>
        <v>0</v>
      </c>
      <c r="G135" s="1">
        <f t="shared" si="10"/>
        <v>0</v>
      </c>
      <c r="H135" s="1">
        <f t="shared" si="10"/>
        <v>0</v>
      </c>
      <c r="I135" s="1">
        <f t="shared" si="10"/>
        <v>0</v>
      </c>
      <c r="J135" s="1">
        <f t="shared" si="10"/>
        <v>0</v>
      </c>
      <c r="K135" s="1">
        <f t="shared" si="10"/>
        <v>0</v>
      </c>
      <c r="L135" s="1">
        <f t="shared" si="10"/>
        <v>0</v>
      </c>
      <c r="M135" s="1">
        <f t="shared" si="10"/>
        <v>0</v>
      </c>
      <c r="N135" s="1">
        <f t="shared" si="10"/>
        <v>0</v>
      </c>
      <c r="O135" s="1">
        <f t="shared" si="10"/>
        <v>0</v>
      </c>
      <c r="P135" s="1">
        <f t="shared" si="10"/>
        <v>0</v>
      </c>
      <c r="Q135" s="1">
        <f t="shared" si="10"/>
        <v>0</v>
      </c>
      <c r="R135" s="1">
        <f t="shared" si="10"/>
        <v>0</v>
      </c>
      <c r="S135" s="1">
        <f t="shared" si="10"/>
        <v>0</v>
      </c>
      <c r="T135" s="1">
        <f t="shared" si="10"/>
        <v>0</v>
      </c>
      <c r="U135" s="1">
        <f t="shared" si="10"/>
        <v>0</v>
      </c>
      <c r="V135" s="1">
        <f t="shared" si="10"/>
        <v>0</v>
      </c>
      <c r="W135" s="1">
        <f t="shared" si="10"/>
        <v>0</v>
      </c>
      <c r="X135" s="1">
        <f t="shared" si="10"/>
        <v>0</v>
      </c>
      <c r="Y135" s="1">
        <f t="shared" si="10"/>
        <v>0</v>
      </c>
    </row>
    <row r="137" spans="1:25" x14ac:dyDescent="0.2">
      <c r="A137" s="490"/>
      <c r="B137" s="490"/>
      <c r="C137" s="490"/>
      <c r="D137" s="490"/>
      <c r="E137" s="490"/>
      <c r="F137" s="490"/>
      <c r="G137" s="490"/>
      <c r="H137" s="490"/>
      <c r="I137" s="490"/>
      <c r="J137" s="490"/>
      <c r="K137" s="490"/>
      <c r="L137" s="490"/>
      <c r="M137" s="490"/>
      <c r="N137" s="490"/>
      <c r="O137" s="490"/>
      <c r="P137" s="490"/>
      <c r="Q137" s="490"/>
      <c r="R137" s="490"/>
      <c r="S137" s="490"/>
      <c r="T137" s="490"/>
      <c r="U137" s="490"/>
      <c r="V137" s="490"/>
      <c r="W137" s="490"/>
      <c r="X137" s="490"/>
      <c r="Y137" s="490"/>
    </row>
    <row r="139" spans="1:25" ht="26.25" x14ac:dyDescent="0.4">
      <c r="A139" s="475" t="s">
        <v>198</v>
      </c>
    </row>
    <row r="141" spans="1:25" x14ac:dyDescent="0.2">
      <c r="A141" s="381" t="s">
        <v>502</v>
      </c>
      <c r="B141" s="381">
        <v>100</v>
      </c>
      <c r="C141" s="381">
        <v>200</v>
      </c>
      <c r="D141" s="381">
        <v>300</v>
      </c>
      <c r="E141" s="381">
        <v>400</v>
      </c>
      <c r="F141" s="381">
        <v>500</v>
      </c>
      <c r="G141" s="381">
        <v>600</v>
      </c>
      <c r="H141" s="381">
        <v>700</v>
      </c>
      <c r="I141" s="381">
        <v>800</v>
      </c>
      <c r="J141" s="381">
        <v>900</v>
      </c>
      <c r="K141" s="381">
        <v>1000</v>
      </c>
      <c r="L141" s="381">
        <v>1100</v>
      </c>
      <c r="M141" s="381">
        <v>1200</v>
      </c>
      <c r="N141" s="381">
        <v>1300</v>
      </c>
      <c r="O141" s="381">
        <v>1400</v>
      </c>
      <c r="P141" s="381">
        <v>1500</v>
      </c>
      <c r="Q141" s="381">
        <v>1600</v>
      </c>
      <c r="R141" s="381">
        <v>1700</v>
      </c>
      <c r="S141" s="381">
        <v>1800</v>
      </c>
      <c r="T141" s="381">
        <v>1900</v>
      </c>
      <c r="U141" s="381">
        <v>2000</v>
      </c>
      <c r="V141" s="381">
        <v>2100</v>
      </c>
      <c r="W141" s="381">
        <v>2200</v>
      </c>
      <c r="X141" s="381">
        <v>2300</v>
      </c>
      <c r="Y141" s="381">
        <v>2400</v>
      </c>
    </row>
    <row r="142" spans="1:25" x14ac:dyDescent="0.2">
      <c r="A142" t="s">
        <v>503</v>
      </c>
      <c r="B142" s="378"/>
      <c r="C142" s="378"/>
      <c r="D142" s="378"/>
      <c r="E142" s="378"/>
      <c r="F142" s="378"/>
      <c r="G142" s="378"/>
      <c r="H142" s="378"/>
      <c r="I142" s="378"/>
      <c r="J142" s="378"/>
      <c r="K142" s="378"/>
      <c r="L142" s="378"/>
      <c r="M142" s="378"/>
      <c r="N142" s="378"/>
      <c r="O142" s="378"/>
      <c r="P142" s="378"/>
      <c r="Q142" s="378"/>
      <c r="R142" s="378"/>
      <c r="S142" s="378"/>
      <c r="T142" s="378"/>
      <c r="U142" s="378"/>
      <c r="V142" s="378"/>
      <c r="W142" s="378"/>
      <c r="X142" s="378"/>
      <c r="Y142" s="378"/>
    </row>
    <row r="143" spans="1:25" x14ac:dyDescent="0.2">
      <c r="A143" t="s">
        <v>492</v>
      </c>
      <c r="B143" s="378"/>
      <c r="C143" s="378"/>
      <c r="D143" s="378"/>
      <c r="E143" s="378"/>
      <c r="F143" s="378"/>
      <c r="G143" s="378"/>
      <c r="H143" s="378"/>
      <c r="I143" s="378"/>
      <c r="J143" s="378"/>
      <c r="K143" s="378"/>
      <c r="L143" s="378"/>
      <c r="M143" s="378"/>
      <c r="N143" s="378"/>
      <c r="O143" s="378"/>
      <c r="P143" s="378"/>
      <c r="Q143" s="378"/>
      <c r="R143" s="378"/>
      <c r="S143" s="378"/>
      <c r="T143" s="378"/>
      <c r="U143" s="378"/>
      <c r="V143" s="378"/>
      <c r="W143" s="378"/>
      <c r="X143" s="378"/>
      <c r="Y143" s="378"/>
    </row>
    <row r="144" spans="1:25" x14ac:dyDescent="0.2">
      <c r="A144" t="s">
        <v>492</v>
      </c>
      <c r="B144" s="378"/>
      <c r="C144" s="378"/>
      <c r="D144" s="378"/>
      <c r="E144" s="378"/>
      <c r="F144" s="378"/>
      <c r="G144" s="378"/>
      <c r="H144" s="378"/>
      <c r="I144" s="378"/>
      <c r="J144" s="378"/>
      <c r="K144" s="378"/>
      <c r="L144" s="378"/>
      <c r="M144" s="378"/>
      <c r="N144" s="378"/>
      <c r="O144" s="378"/>
      <c r="P144" s="378"/>
      <c r="Q144" s="378"/>
      <c r="R144" s="378"/>
      <c r="S144" s="378"/>
      <c r="T144" s="378"/>
      <c r="U144" s="378"/>
      <c r="V144" s="378"/>
      <c r="W144" s="378"/>
      <c r="X144" s="378"/>
      <c r="Y144" s="378"/>
    </row>
    <row r="145" spans="1:25" x14ac:dyDescent="0.2">
      <c r="A145" t="s">
        <v>492</v>
      </c>
      <c r="B145" s="378"/>
      <c r="C145" s="378"/>
      <c r="D145" s="378"/>
      <c r="E145" s="378"/>
      <c r="F145" s="378"/>
      <c r="G145" s="378"/>
      <c r="H145" s="378"/>
      <c r="I145" s="378"/>
      <c r="J145" s="378"/>
      <c r="K145" s="378"/>
      <c r="L145" s="378"/>
      <c r="M145" s="378"/>
      <c r="N145" s="378"/>
      <c r="O145" s="378"/>
      <c r="P145" s="378"/>
      <c r="Q145" s="378"/>
      <c r="R145" s="378"/>
      <c r="S145" s="378"/>
      <c r="T145" s="378"/>
      <c r="U145" s="378"/>
      <c r="V145" s="378"/>
      <c r="W145" s="378"/>
      <c r="X145" s="378"/>
      <c r="Y145" s="378"/>
    </row>
    <row r="146" spans="1:25" x14ac:dyDescent="0.2">
      <c r="A146" t="s">
        <v>492</v>
      </c>
      <c r="B146" s="378"/>
      <c r="C146" s="378"/>
      <c r="D146" s="378"/>
      <c r="E146" s="378"/>
      <c r="F146" s="378"/>
      <c r="G146" s="378"/>
      <c r="H146" s="378"/>
      <c r="I146" s="378"/>
      <c r="J146" s="378"/>
      <c r="K146" s="378"/>
      <c r="L146" s="378"/>
      <c r="M146" s="378"/>
      <c r="N146" s="378"/>
      <c r="O146" s="378"/>
      <c r="P146" s="378"/>
      <c r="Q146" s="378"/>
      <c r="R146" s="378"/>
      <c r="S146" s="378"/>
      <c r="T146" s="378"/>
      <c r="U146" s="378"/>
      <c r="V146" s="378"/>
      <c r="W146" s="378"/>
      <c r="X146" s="378"/>
      <c r="Y146" s="378"/>
    </row>
    <row r="147" spans="1:25" x14ac:dyDescent="0.2">
      <c r="A147" t="s">
        <v>492</v>
      </c>
      <c r="B147" s="378"/>
      <c r="C147" s="378"/>
      <c r="D147" s="378"/>
      <c r="E147" s="378"/>
      <c r="F147" s="378"/>
      <c r="G147" s="378"/>
      <c r="H147" s="378"/>
      <c r="I147" s="378"/>
      <c r="J147" s="378"/>
      <c r="K147" s="378"/>
      <c r="L147" s="378"/>
      <c r="M147" s="378"/>
      <c r="N147" s="378"/>
      <c r="O147" s="378"/>
      <c r="P147" s="378"/>
      <c r="Q147" s="378"/>
      <c r="R147" s="378"/>
      <c r="S147" s="378"/>
      <c r="T147" s="378"/>
      <c r="U147" s="378"/>
      <c r="V147" s="378"/>
      <c r="W147" s="378"/>
      <c r="X147" s="378"/>
      <c r="Y147" s="378"/>
    </row>
    <row r="148" spans="1:25" x14ac:dyDescent="0.2">
      <c r="A148" t="s">
        <v>492</v>
      </c>
      <c r="B148" s="378"/>
      <c r="C148" s="378"/>
      <c r="D148" s="378"/>
      <c r="E148" s="378"/>
      <c r="F148" s="378"/>
      <c r="G148" s="378"/>
      <c r="H148" s="378"/>
      <c r="I148" s="378"/>
      <c r="J148" s="378"/>
      <c r="K148" s="378"/>
      <c r="L148" s="378"/>
      <c r="M148" s="378"/>
      <c r="N148" s="378"/>
      <c r="O148" s="378"/>
      <c r="P148" s="378"/>
      <c r="Q148" s="378"/>
      <c r="R148" s="378"/>
      <c r="S148" s="378"/>
      <c r="T148" s="378"/>
      <c r="U148" s="378"/>
      <c r="V148" s="378"/>
      <c r="W148" s="378"/>
      <c r="X148" s="378"/>
      <c r="Y148" s="378"/>
    </row>
    <row r="149" spans="1:25" x14ac:dyDescent="0.2">
      <c r="A149" t="s">
        <v>492</v>
      </c>
      <c r="B149" s="378"/>
      <c r="C149" s="378"/>
      <c r="D149" s="378"/>
      <c r="E149" s="378"/>
      <c r="F149" s="378"/>
      <c r="G149" s="378"/>
      <c r="H149" s="378"/>
      <c r="I149" s="378"/>
      <c r="J149" s="378"/>
      <c r="K149" s="378"/>
      <c r="L149" s="378"/>
      <c r="M149" s="378"/>
      <c r="N149" s="378"/>
      <c r="O149" s="378"/>
      <c r="P149" s="378"/>
      <c r="Q149" s="378"/>
      <c r="R149" s="378"/>
      <c r="S149" s="378"/>
      <c r="T149" s="378"/>
      <c r="U149" s="378"/>
      <c r="V149" s="378"/>
      <c r="W149" s="378"/>
      <c r="X149" s="378"/>
      <c r="Y149" s="378"/>
    </row>
    <row r="150" spans="1:25" x14ac:dyDescent="0.2">
      <c r="A150" t="s">
        <v>492</v>
      </c>
      <c r="B150" s="378"/>
      <c r="C150" s="378"/>
      <c r="D150" s="378"/>
      <c r="E150" s="378"/>
      <c r="F150" s="378"/>
      <c r="G150" s="378"/>
      <c r="H150" s="378"/>
      <c r="I150" s="378"/>
      <c r="J150" s="378"/>
      <c r="K150" s="378"/>
      <c r="L150" s="378"/>
      <c r="M150" s="378"/>
      <c r="N150" s="378"/>
      <c r="O150" s="378"/>
      <c r="P150" s="378"/>
      <c r="Q150" s="378"/>
      <c r="R150" s="378"/>
      <c r="S150" s="378"/>
      <c r="T150" s="378"/>
      <c r="U150" s="378"/>
      <c r="V150" s="378"/>
      <c r="W150" s="378"/>
      <c r="X150" s="378"/>
      <c r="Y150" s="378"/>
    </row>
    <row r="151" spans="1:25" x14ac:dyDescent="0.2">
      <c r="A151" t="s">
        <v>492</v>
      </c>
      <c r="B151" s="378"/>
      <c r="C151" s="378"/>
      <c r="D151" s="378"/>
      <c r="E151" s="378"/>
      <c r="F151" s="378"/>
      <c r="G151" s="378"/>
      <c r="H151" s="378"/>
      <c r="I151" s="378"/>
      <c r="J151" s="378"/>
      <c r="K151" s="378"/>
      <c r="L151" s="378"/>
      <c r="M151" s="378"/>
      <c r="N151" s="378"/>
      <c r="O151" s="378"/>
      <c r="P151" s="378"/>
      <c r="Q151" s="378"/>
      <c r="R151" s="378"/>
      <c r="S151" s="378"/>
      <c r="T151" s="378"/>
      <c r="U151" s="378"/>
      <c r="V151" s="378"/>
      <c r="W151" s="378"/>
      <c r="X151" s="378"/>
      <c r="Y151" s="378"/>
    </row>
    <row r="152" spans="1:25" x14ac:dyDescent="0.2">
      <c r="A152" s="488">
        <f>SUM(B152:Y152)</f>
        <v>0</v>
      </c>
      <c r="B152" s="488">
        <f t="shared" ref="B152:Y152" si="11">SUM(B142:B150)</f>
        <v>0</v>
      </c>
      <c r="C152" s="488">
        <f t="shared" si="11"/>
        <v>0</v>
      </c>
      <c r="D152" s="488">
        <f t="shared" si="11"/>
        <v>0</v>
      </c>
      <c r="E152" s="488">
        <f t="shared" si="11"/>
        <v>0</v>
      </c>
      <c r="F152" s="488">
        <f t="shared" si="11"/>
        <v>0</v>
      </c>
      <c r="G152" s="488">
        <f t="shared" si="11"/>
        <v>0</v>
      </c>
      <c r="H152" s="488">
        <f t="shared" si="11"/>
        <v>0</v>
      </c>
      <c r="I152" s="488">
        <f t="shared" si="11"/>
        <v>0</v>
      </c>
      <c r="J152" s="488">
        <f t="shared" si="11"/>
        <v>0</v>
      </c>
      <c r="K152" s="488">
        <f t="shared" si="11"/>
        <v>0</v>
      </c>
      <c r="L152" s="488">
        <f t="shared" si="11"/>
        <v>0</v>
      </c>
      <c r="M152" s="488">
        <f t="shared" si="11"/>
        <v>0</v>
      </c>
      <c r="N152" s="488">
        <f t="shared" si="11"/>
        <v>0</v>
      </c>
      <c r="O152" s="488">
        <f t="shared" si="11"/>
        <v>0</v>
      </c>
      <c r="P152" s="488">
        <f t="shared" si="11"/>
        <v>0</v>
      </c>
      <c r="Q152" s="488">
        <f t="shared" si="11"/>
        <v>0</v>
      </c>
      <c r="R152" s="488">
        <f t="shared" si="11"/>
        <v>0</v>
      </c>
      <c r="S152" s="488">
        <f t="shared" si="11"/>
        <v>0</v>
      </c>
      <c r="T152" s="488">
        <f t="shared" si="11"/>
        <v>0</v>
      </c>
      <c r="U152" s="488">
        <f t="shared" si="11"/>
        <v>0</v>
      </c>
      <c r="V152" s="488">
        <f t="shared" si="11"/>
        <v>0</v>
      </c>
      <c r="W152" s="488">
        <f t="shared" si="11"/>
        <v>0</v>
      </c>
      <c r="X152" s="488">
        <f t="shared" si="11"/>
        <v>0</v>
      </c>
      <c r="Y152" s="488">
        <f t="shared" si="11"/>
        <v>0</v>
      </c>
    </row>
    <row r="154" spans="1:25" x14ac:dyDescent="0.2">
      <c r="A154" s="381" t="s">
        <v>504</v>
      </c>
      <c r="B154" s="381">
        <v>100</v>
      </c>
      <c r="C154" s="381">
        <v>200</v>
      </c>
      <c r="D154" s="381">
        <v>300</v>
      </c>
      <c r="E154" s="381">
        <v>400</v>
      </c>
      <c r="F154" s="381">
        <v>500</v>
      </c>
      <c r="G154" s="381">
        <v>600</v>
      </c>
      <c r="H154" s="381">
        <v>700</v>
      </c>
      <c r="I154" s="381">
        <v>800</v>
      </c>
      <c r="J154" s="381">
        <v>900</v>
      </c>
      <c r="K154" s="381">
        <v>1000</v>
      </c>
      <c r="L154" s="381">
        <v>1100</v>
      </c>
      <c r="M154" s="381">
        <v>1200</v>
      </c>
      <c r="N154" s="381">
        <v>1300</v>
      </c>
      <c r="O154" s="381">
        <v>1400</v>
      </c>
      <c r="P154" s="381">
        <v>1500</v>
      </c>
      <c r="Q154" s="381">
        <v>1600</v>
      </c>
      <c r="R154" s="381">
        <v>1700</v>
      </c>
      <c r="S154" s="381">
        <v>1800</v>
      </c>
      <c r="T154" s="381">
        <v>1900</v>
      </c>
      <c r="U154" s="381">
        <v>2000</v>
      </c>
      <c r="V154" s="381">
        <v>2100</v>
      </c>
      <c r="W154" s="381">
        <v>2200</v>
      </c>
      <c r="X154" s="381">
        <v>2300</v>
      </c>
      <c r="Y154" s="381">
        <v>2400</v>
      </c>
    </row>
    <row r="155" spans="1:25" x14ac:dyDescent="0.2">
      <c r="B155" s="378"/>
      <c r="C155" s="378"/>
      <c r="D155" s="378"/>
      <c r="E155" s="378"/>
      <c r="F155" s="378"/>
      <c r="G155" s="378"/>
      <c r="H155" s="378"/>
      <c r="I155" s="378"/>
      <c r="J155" s="378"/>
      <c r="K155" s="378"/>
      <c r="L155" s="378"/>
      <c r="M155" s="378"/>
      <c r="N155" s="378"/>
      <c r="O155" s="378"/>
      <c r="P155" s="378"/>
      <c r="Q155" s="378"/>
      <c r="R155" s="378"/>
      <c r="S155" s="378"/>
      <c r="T155" s="378"/>
      <c r="U155" s="378"/>
      <c r="V155" s="378"/>
      <c r="W155" s="378"/>
      <c r="X155" s="378"/>
      <c r="Y155" s="378"/>
    </row>
    <row r="156" spans="1:25" x14ac:dyDescent="0.2">
      <c r="A156" t="s">
        <v>492</v>
      </c>
      <c r="B156" s="378"/>
      <c r="C156" s="378"/>
      <c r="D156" s="378"/>
      <c r="E156" s="378"/>
      <c r="F156" s="378"/>
      <c r="G156" s="378"/>
      <c r="H156" s="378"/>
      <c r="I156" s="378"/>
      <c r="J156" s="378"/>
      <c r="K156" s="378"/>
      <c r="L156" s="378"/>
      <c r="M156" s="378"/>
      <c r="N156" s="378"/>
      <c r="O156" s="378"/>
      <c r="P156" s="378"/>
      <c r="Q156" s="378"/>
      <c r="R156" s="378"/>
      <c r="S156" s="378"/>
      <c r="T156" s="378"/>
      <c r="U156" s="378"/>
      <c r="V156" s="378"/>
      <c r="W156" s="378"/>
      <c r="X156" s="378"/>
      <c r="Y156" s="378"/>
    </row>
    <row r="157" spans="1:25" x14ac:dyDescent="0.2">
      <c r="A157" t="s">
        <v>492</v>
      </c>
      <c r="B157" s="378"/>
      <c r="C157" s="378"/>
      <c r="D157" s="378"/>
      <c r="E157" s="378"/>
      <c r="F157" s="378"/>
      <c r="G157" s="378"/>
      <c r="H157" s="378"/>
      <c r="I157" s="378"/>
      <c r="J157" s="378"/>
      <c r="K157" s="378"/>
      <c r="L157" s="378"/>
      <c r="M157" s="378"/>
      <c r="N157" s="378"/>
      <c r="O157" s="378"/>
      <c r="P157" s="378"/>
      <c r="Q157" s="378"/>
      <c r="R157" s="378"/>
      <c r="S157" s="378"/>
      <c r="T157" s="378"/>
      <c r="U157" s="378"/>
      <c r="V157" s="378"/>
      <c r="W157" s="378"/>
      <c r="X157" s="378"/>
      <c r="Y157" s="378"/>
    </row>
    <row r="158" spans="1:25" x14ac:dyDescent="0.2">
      <c r="A158" t="s">
        <v>492</v>
      </c>
      <c r="B158" s="378"/>
      <c r="C158" s="378"/>
      <c r="D158" s="378"/>
      <c r="E158" s="378"/>
      <c r="F158" s="378"/>
      <c r="G158" s="378"/>
      <c r="H158" s="378"/>
      <c r="I158" s="378"/>
      <c r="J158" s="378"/>
      <c r="K158" s="378"/>
      <c r="L158" s="378"/>
      <c r="M158" s="378"/>
      <c r="N158" s="378"/>
      <c r="O158" s="378"/>
      <c r="P158" s="378"/>
      <c r="Q158" s="378"/>
      <c r="R158" s="378"/>
      <c r="S158" s="378"/>
      <c r="T158" s="378"/>
      <c r="U158" s="378"/>
      <c r="V158" s="378"/>
      <c r="W158" s="378"/>
      <c r="X158" s="378"/>
      <c r="Y158" s="378"/>
    </row>
    <row r="159" spans="1:25" x14ac:dyDescent="0.2">
      <c r="A159" t="s">
        <v>492</v>
      </c>
      <c r="B159" s="378"/>
      <c r="C159" s="378"/>
      <c r="D159" s="378"/>
      <c r="E159" s="378"/>
      <c r="F159" s="378"/>
      <c r="G159" s="378"/>
      <c r="H159" s="378"/>
      <c r="I159" s="378"/>
      <c r="J159" s="378"/>
      <c r="K159" s="378"/>
      <c r="L159" s="378"/>
      <c r="M159" s="378"/>
      <c r="N159" s="378"/>
      <c r="O159" s="378"/>
      <c r="P159" s="378"/>
      <c r="Q159" s="378"/>
      <c r="R159" s="378"/>
      <c r="S159" s="378"/>
      <c r="T159" s="378"/>
      <c r="U159" s="378"/>
      <c r="V159" s="378"/>
      <c r="W159" s="378"/>
      <c r="X159" s="378"/>
      <c r="Y159" s="378"/>
    </row>
    <row r="160" spans="1:25" x14ac:dyDescent="0.2">
      <c r="A160" t="s">
        <v>492</v>
      </c>
      <c r="B160" s="378"/>
      <c r="C160" s="378"/>
      <c r="D160" s="378"/>
      <c r="E160" s="378"/>
      <c r="F160" s="378"/>
      <c r="G160" s="378"/>
      <c r="H160" s="378"/>
      <c r="I160" s="378"/>
      <c r="J160" s="378"/>
      <c r="K160" s="378"/>
      <c r="L160" s="378"/>
      <c r="M160" s="378"/>
      <c r="N160" s="378"/>
      <c r="O160" s="378"/>
      <c r="P160" s="378"/>
      <c r="Q160" s="378"/>
      <c r="R160" s="378"/>
      <c r="S160" s="378"/>
      <c r="T160" s="378"/>
      <c r="U160" s="378"/>
      <c r="V160" s="378"/>
      <c r="W160" s="378"/>
      <c r="X160" s="378"/>
      <c r="Y160" s="378"/>
    </row>
    <row r="161" spans="1:25" x14ac:dyDescent="0.2">
      <c r="A161" t="s">
        <v>492</v>
      </c>
      <c r="B161" s="378"/>
      <c r="C161" s="378"/>
      <c r="D161" s="378"/>
      <c r="E161" s="378"/>
      <c r="F161" s="378"/>
      <c r="G161" s="378"/>
      <c r="H161" s="378"/>
      <c r="I161" s="378"/>
      <c r="J161" s="378"/>
      <c r="K161" s="378"/>
      <c r="L161" s="378"/>
      <c r="M161" s="378"/>
      <c r="N161" s="378"/>
      <c r="O161" s="378"/>
      <c r="P161" s="378"/>
      <c r="Q161" s="378"/>
      <c r="R161" s="378"/>
      <c r="S161" s="378"/>
      <c r="T161" s="378"/>
      <c r="U161" s="378"/>
      <c r="V161" s="378"/>
      <c r="W161" s="378"/>
      <c r="X161" s="378"/>
      <c r="Y161" s="378"/>
    </row>
    <row r="162" spans="1:25" x14ac:dyDescent="0.2">
      <c r="A162" t="s">
        <v>492</v>
      </c>
      <c r="B162" s="378"/>
      <c r="C162" s="378"/>
      <c r="D162" s="378"/>
      <c r="E162" s="378"/>
      <c r="F162" s="378"/>
      <c r="G162" s="378"/>
      <c r="H162" s="378"/>
      <c r="I162" s="378"/>
      <c r="J162" s="378"/>
      <c r="K162" s="378"/>
      <c r="L162" s="378"/>
      <c r="M162" s="378"/>
      <c r="N162" s="378"/>
      <c r="O162" s="378"/>
      <c r="P162" s="378"/>
      <c r="Q162" s="378"/>
      <c r="R162" s="378"/>
      <c r="S162" s="378"/>
      <c r="T162" s="378"/>
      <c r="U162" s="378"/>
      <c r="V162" s="378"/>
      <c r="W162" s="378"/>
      <c r="X162" s="378"/>
      <c r="Y162" s="378"/>
    </row>
    <row r="163" spans="1:25" x14ac:dyDescent="0.2">
      <c r="A163" t="s">
        <v>492</v>
      </c>
      <c r="B163" s="378"/>
      <c r="C163" s="378"/>
      <c r="D163" s="378"/>
      <c r="E163" s="378"/>
      <c r="F163" s="378"/>
      <c r="G163" s="378"/>
      <c r="H163" s="378"/>
      <c r="I163" s="378"/>
      <c r="J163" s="378"/>
      <c r="K163" s="378"/>
      <c r="L163" s="378"/>
      <c r="M163" s="378"/>
      <c r="N163" s="378"/>
      <c r="O163" s="378"/>
      <c r="P163" s="378"/>
      <c r="Q163" s="378"/>
      <c r="R163" s="378"/>
      <c r="S163" s="378"/>
      <c r="T163" s="378"/>
      <c r="U163" s="378"/>
      <c r="V163" s="378"/>
      <c r="W163" s="378"/>
      <c r="X163" s="378"/>
      <c r="Y163" s="378"/>
    </row>
    <row r="164" spans="1:25" x14ac:dyDescent="0.2">
      <c r="A164" t="s">
        <v>492</v>
      </c>
      <c r="B164" s="378"/>
      <c r="C164" s="378"/>
      <c r="D164" s="378"/>
      <c r="E164" s="378"/>
      <c r="F164" s="378"/>
      <c r="G164" s="378"/>
      <c r="H164" s="378"/>
      <c r="I164" s="378"/>
      <c r="J164" s="378"/>
      <c r="K164" s="378"/>
      <c r="L164" s="378"/>
      <c r="M164" s="378"/>
      <c r="N164" s="378"/>
      <c r="O164" s="378"/>
      <c r="P164" s="378"/>
      <c r="Q164" s="378"/>
      <c r="R164" s="378"/>
      <c r="S164" s="378"/>
      <c r="T164" s="378"/>
      <c r="U164" s="378"/>
      <c r="V164" s="378"/>
      <c r="W164" s="378"/>
      <c r="X164" s="378"/>
      <c r="Y164" s="378"/>
    </row>
    <row r="165" spans="1:25" x14ac:dyDescent="0.2">
      <c r="A165" s="488">
        <f>SUM(B165:Y165)</f>
        <v>0</v>
      </c>
      <c r="B165" s="488">
        <f t="shared" ref="B165:Y165" si="12">SUM(B155:B163)</f>
        <v>0</v>
      </c>
      <c r="C165" s="488">
        <f t="shared" si="12"/>
        <v>0</v>
      </c>
      <c r="D165" s="488">
        <f t="shared" si="12"/>
        <v>0</v>
      </c>
      <c r="E165" s="488">
        <f t="shared" si="12"/>
        <v>0</v>
      </c>
      <c r="F165" s="488">
        <f t="shared" si="12"/>
        <v>0</v>
      </c>
      <c r="G165" s="488">
        <f t="shared" si="12"/>
        <v>0</v>
      </c>
      <c r="H165" s="488">
        <f t="shared" si="12"/>
        <v>0</v>
      </c>
      <c r="I165" s="488">
        <f t="shared" si="12"/>
        <v>0</v>
      </c>
      <c r="J165" s="488">
        <f t="shared" si="12"/>
        <v>0</v>
      </c>
      <c r="K165" s="488">
        <f t="shared" si="12"/>
        <v>0</v>
      </c>
      <c r="L165" s="488">
        <f t="shared" si="12"/>
        <v>0</v>
      </c>
      <c r="M165" s="488">
        <f t="shared" si="12"/>
        <v>0</v>
      </c>
      <c r="N165" s="488">
        <f t="shared" si="12"/>
        <v>0</v>
      </c>
      <c r="O165" s="488">
        <f t="shared" si="12"/>
        <v>0</v>
      </c>
      <c r="P165" s="488">
        <f t="shared" si="12"/>
        <v>0</v>
      </c>
      <c r="Q165" s="488">
        <f t="shared" si="12"/>
        <v>0</v>
      </c>
      <c r="R165" s="488">
        <f t="shared" si="12"/>
        <v>0</v>
      </c>
      <c r="S165" s="488">
        <f t="shared" si="12"/>
        <v>0</v>
      </c>
      <c r="T165" s="488">
        <f t="shared" si="12"/>
        <v>0</v>
      </c>
      <c r="U165" s="488">
        <f t="shared" si="12"/>
        <v>0</v>
      </c>
      <c r="V165" s="488">
        <f t="shared" si="12"/>
        <v>0</v>
      </c>
      <c r="W165" s="488">
        <f t="shared" si="12"/>
        <v>0</v>
      </c>
      <c r="X165" s="488">
        <f t="shared" si="12"/>
        <v>0</v>
      </c>
      <c r="Y165" s="488">
        <f t="shared" si="12"/>
        <v>0</v>
      </c>
    </row>
    <row r="167" spans="1:25" x14ac:dyDescent="0.2">
      <c r="A167" s="381" t="s">
        <v>505</v>
      </c>
      <c r="B167" s="381">
        <v>100</v>
      </c>
      <c r="C167" s="381">
        <v>200</v>
      </c>
      <c r="D167" s="381">
        <v>300</v>
      </c>
      <c r="E167" s="381">
        <v>400</v>
      </c>
      <c r="F167" s="381">
        <v>500</v>
      </c>
      <c r="G167" s="381">
        <v>600</v>
      </c>
      <c r="H167" s="381">
        <v>700</v>
      </c>
      <c r="I167" s="381">
        <v>800</v>
      </c>
      <c r="J167" s="381">
        <v>900</v>
      </c>
      <c r="K167" s="381">
        <v>1000</v>
      </c>
      <c r="L167" s="381">
        <v>1100</v>
      </c>
      <c r="M167" s="381">
        <v>1200</v>
      </c>
      <c r="N167" s="381">
        <v>1300</v>
      </c>
      <c r="O167" s="381">
        <v>1400</v>
      </c>
      <c r="P167" s="381">
        <v>1500</v>
      </c>
      <c r="Q167" s="381">
        <v>1600</v>
      </c>
      <c r="R167" s="381">
        <v>1700</v>
      </c>
      <c r="S167" s="381">
        <v>1800</v>
      </c>
      <c r="T167" s="381">
        <v>1900</v>
      </c>
      <c r="U167" s="381">
        <v>2000</v>
      </c>
      <c r="V167" s="381">
        <v>2100</v>
      </c>
      <c r="W167" s="381">
        <v>2200</v>
      </c>
      <c r="X167" s="381">
        <v>2300</v>
      </c>
      <c r="Y167" s="381">
        <v>2400</v>
      </c>
    </row>
    <row r="168" spans="1:25" x14ac:dyDescent="0.2">
      <c r="A168" t="s">
        <v>492</v>
      </c>
      <c r="B168" s="378"/>
      <c r="C168" s="378"/>
      <c r="D168" s="378"/>
      <c r="E168" s="378"/>
      <c r="F168" s="378"/>
      <c r="G168" s="378"/>
      <c r="H168" s="378"/>
      <c r="I168" s="378"/>
      <c r="J168" s="378"/>
      <c r="K168" s="378"/>
      <c r="L168" s="378"/>
      <c r="M168" s="378"/>
      <c r="N168" s="378"/>
      <c r="O168" s="378"/>
      <c r="P168" s="378"/>
      <c r="Q168" s="378"/>
      <c r="R168" s="378"/>
      <c r="S168" s="378"/>
      <c r="T168" s="378"/>
      <c r="U168" s="378"/>
      <c r="V168" s="378"/>
      <c r="W168" s="378"/>
      <c r="X168" s="378"/>
      <c r="Y168" s="378"/>
    </row>
    <row r="169" spans="1:25" x14ac:dyDescent="0.2">
      <c r="A169" t="s">
        <v>492</v>
      </c>
      <c r="B169" s="378"/>
      <c r="C169" s="378"/>
      <c r="D169" s="378"/>
      <c r="E169" s="378"/>
      <c r="F169" s="378"/>
      <c r="G169" s="378"/>
      <c r="H169" s="378"/>
      <c r="I169" s="378"/>
      <c r="J169" s="378"/>
      <c r="K169" s="378"/>
      <c r="L169" s="378"/>
      <c r="M169" s="378"/>
      <c r="N169" s="378"/>
      <c r="O169" s="378"/>
      <c r="P169" s="378"/>
      <c r="Q169" s="378"/>
      <c r="R169" s="378"/>
      <c r="S169" s="378"/>
      <c r="T169" s="378"/>
      <c r="U169" s="378"/>
      <c r="V169" s="378"/>
      <c r="W169" s="378"/>
      <c r="X169" s="378"/>
      <c r="Y169" s="378"/>
    </row>
    <row r="170" spans="1:25" x14ac:dyDescent="0.2">
      <c r="A170" t="s">
        <v>492</v>
      </c>
      <c r="B170" s="378"/>
      <c r="C170" s="378"/>
      <c r="D170" s="378"/>
      <c r="E170" s="378"/>
      <c r="F170" s="378"/>
      <c r="G170" s="378"/>
      <c r="H170" s="378"/>
      <c r="I170" s="378"/>
      <c r="J170" s="378"/>
      <c r="K170" s="378"/>
      <c r="L170" s="378"/>
      <c r="M170" s="378"/>
      <c r="N170" s="378"/>
      <c r="O170" s="378"/>
      <c r="P170" s="378"/>
      <c r="Q170" s="378"/>
      <c r="R170" s="378"/>
      <c r="S170" s="378"/>
      <c r="T170" s="378"/>
      <c r="U170" s="378"/>
      <c r="V170" s="378"/>
      <c r="W170" s="378"/>
      <c r="X170" s="378"/>
      <c r="Y170" s="378"/>
    </row>
    <row r="171" spans="1:25" x14ac:dyDescent="0.2">
      <c r="A171" t="s">
        <v>492</v>
      </c>
      <c r="B171" s="378"/>
      <c r="C171" s="378"/>
      <c r="D171" s="378"/>
      <c r="E171" s="378"/>
      <c r="F171" s="378"/>
      <c r="G171" s="378"/>
      <c r="H171" s="378"/>
      <c r="I171" s="378"/>
      <c r="J171" s="378"/>
      <c r="K171" s="378"/>
      <c r="L171" s="378"/>
      <c r="M171" s="378"/>
      <c r="N171" s="378"/>
      <c r="O171" s="378"/>
      <c r="P171" s="378"/>
      <c r="Q171" s="378"/>
      <c r="R171" s="378"/>
      <c r="S171" s="378"/>
      <c r="T171" s="378"/>
      <c r="U171" s="378"/>
      <c r="V171" s="378"/>
      <c r="W171" s="378"/>
      <c r="X171" s="378"/>
      <c r="Y171" s="378"/>
    </row>
    <row r="172" spans="1:25" x14ac:dyDescent="0.2">
      <c r="A172" t="s">
        <v>492</v>
      </c>
      <c r="B172" s="378"/>
      <c r="C172" s="378"/>
      <c r="D172" s="378"/>
      <c r="E172" s="378"/>
      <c r="F172" s="378"/>
      <c r="G172" s="378"/>
      <c r="H172" s="378"/>
      <c r="I172" s="378"/>
      <c r="J172" s="378"/>
      <c r="K172" s="378"/>
      <c r="L172" s="378"/>
      <c r="M172" s="378"/>
      <c r="N172" s="378"/>
      <c r="O172" s="378"/>
      <c r="P172" s="378"/>
      <c r="Q172" s="378"/>
      <c r="R172" s="378"/>
      <c r="S172" s="378"/>
      <c r="T172" s="378"/>
      <c r="U172" s="378"/>
      <c r="V172" s="378"/>
      <c r="W172" s="378"/>
      <c r="X172" s="378"/>
      <c r="Y172" s="378"/>
    </row>
    <row r="173" spans="1:25" x14ac:dyDescent="0.2">
      <c r="A173" t="s">
        <v>492</v>
      </c>
      <c r="B173" s="378"/>
      <c r="C173" s="378"/>
      <c r="D173" s="378"/>
      <c r="E173" s="378"/>
      <c r="F173" s="378"/>
      <c r="G173" s="378"/>
      <c r="H173" s="378"/>
      <c r="I173" s="378"/>
      <c r="J173" s="378"/>
      <c r="K173" s="378"/>
      <c r="L173" s="378"/>
      <c r="M173" s="378"/>
      <c r="N173" s="378"/>
      <c r="O173" s="378"/>
      <c r="P173" s="378"/>
      <c r="Q173" s="378"/>
      <c r="R173" s="378"/>
      <c r="S173" s="378"/>
      <c r="T173" s="378"/>
      <c r="U173" s="378"/>
      <c r="V173" s="378"/>
      <c r="W173" s="378"/>
      <c r="X173" s="378"/>
      <c r="Y173" s="378"/>
    </row>
    <row r="174" spans="1:25" x14ac:dyDescent="0.2">
      <c r="A174" t="s">
        <v>492</v>
      </c>
      <c r="B174" s="378"/>
      <c r="C174" s="378"/>
      <c r="D174" s="378"/>
      <c r="E174" s="378"/>
      <c r="F174" s="378"/>
      <c r="G174" s="378"/>
      <c r="H174" s="378"/>
      <c r="I174" s="378"/>
      <c r="J174" s="378"/>
      <c r="K174" s="378"/>
      <c r="L174" s="378"/>
      <c r="M174" s="378"/>
      <c r="N174" s="378"/>
      <c r="O174" s="378"/>
      <c r="P174" s="378"/>
      <c r="Q174" s="378"/>
      <c r="R174" s="378"/>
      <c r="S174" s="378"/>
      <c r="T174" s="378"/>
      <c r="U174" s="378"/>
      <c r="V174" s="378"/>
      <c r="W174" s="378"/>
      <c r="X174" s="378"/>
      <c r="Y174" s="378"/>
    </row>
    <row r="175" spans="1:25" x14ac:dyDescent="0.2">
      <c r="A175" t="s">
        <v>492</v>
      </c>
      <c r="B175" s="378"/>
      <c r="C175" s="378"/>
      <c r="D175" s="378"/>
      <c r="E175" s="378"/>
      <c r="F175" s="378"/>
      <c r="G175" s="378"/>
      <c r="H175" s="378"/>
      <c r="I175" s="378"/>
      <c r="J175" s="378"/>
      <c r="K175" s="378"/>
      <c r="L175" s="378"/>
      <c r="M175" s="378"/>
      <c r="N175" s="378"/>
      <c r="O175" s="378"/>
      <c r="P175" s="378"/>
      <c r="Q175" s="378"/>
      <c r="R175" s="378"/>
      <c r="S175" s="378"/>
      <c r="T175" s="378"/>
      <c r="U175" s="378"/>
      <c r="V175" s="378"/>
      <c r="W175" s="378"/>
      <c r="X175" s="378"/>
      <c r="Y175" s="378"/>
    </row>
    <row r="176" spans="1:25" x14ac:dyDescent="0.2">
      <c r="A176" t="s">
        <v>492</v>
      </c>
      <c r="B176" s="378"/>
      <c r="C176" s="378"/>
      <c r="D176" s="378"/>
      <c r="E176" s="378"/>
      <c r="F176" s="378"/>
      <c r="G176" s="378"/>
      <c r="H176" s="378"/>
      <c r="I176" s="378"/>
      <c r="J176" s="378"/>
      <c r="K176" s="378"/>
      <c r="L176" s="378"/>
      <c r="M176" s="378"/>
      <c r="N176" s="378"/>
      <c r="O176" s="378"/>
      <c r="P176" s="378"/>
      <c r="Q176" s="378"/>
      <c r="R176" s="378"/>
      <c r="S176" s="378"/>
      <c r="T176" s="378"/>
      <c r="U176" s="378"/>
      <c r="V176" s="378"/>
      <c r="W176" s="378"/>
      <c r="X176" s="378"/>
      <c r="Y176" s="378"/>
    </row>
    <row r="177" spans="1:25" x14ac:dyDescent="0.2">
      <c r="A177" t="s">
        <v>492</v>
      </c>
      <c r="B177" s="378"/>
      <c r="C177" s="378"/>
      <c r="D177" s="378"/>
      <c r="E177" s="378"/>
      <c r="F177" s="378"/>
      <c r="G177" s="378"/>
      <c r="H177" s="378"/>
      <c r="I177" s="378"/>
      <c r="J177" s="378"/>
      <c r="K177" s="378"/>
      <c r="L177" s="378"/>
      <c r="M177" s="378"/>
      <c r="N177" s="378"/>
      <c r="O177" s="378"/>
      <c r="P177" s="378"/>
      <c r="Q177" s="378"/>
      <c r="R177" s="378"/>
      <c r="S177" s="378"/>
      <c r="T177" s="378"/>
      <c r="U177" s="378"/>
      <c r="V177" s="378"/>
      <c r="W177" s="378"/>
      <c r="X177" s="378"/>
      <c r="Y177" s="378"/>
    </row>
    <row r="178" spans="1:25" x14ac:dyDescent="0.2">
      <c r="A178" s="488">
        <f>SUM(B178:Y178)</f>
        <v>0</v>
      </c>
      <c r="B178" s="488">
        <f t="shared" ref="B178:Y178" si="13">SUM(B168:B176)</f>
        <v>0</v>
      </c>
      <c r="C178" s="488">
        <f t="shared" si="13"/>
        <v>0</v>
      </c>
      <c r="D178" s="488">
        <f t="shared" si="13"/>
        <v>0</v>
      </c>
      <c r="E178" s="488">
        <f t="shared" si="13"/>
        <v>0</v>
      </c>
      <c r="F178" s="488">
        <f t="shared" si="13"/>
        <v>0</v>
      </c>
      <c r="G178" s="488">
        <f t="shared" si="13"/>
        <v>0</v>
      </c>
      <c r="H178" s="488">
        <f t="shared" si="13"/>
        <v>0</v>
      </c>
      <c r="I178" s="488">
        <f t="shared" si="13"/>
        <v>0</v>
      </c>
      <c r="J178" s="488">
        <f t="shared" si="13"/>
        <v>0</v>
      </c>
      <c r="K178" s="488">
        <f t="shared" si="13"/>
        <v>0</v>
      </c>
      <c r="L178" s="488">
        <f t="shared" si="13"/>
        <v>0</v>
      </c>
      <c r="M178" s="488">
        <f t="shared" si="13"/>
        <v>0</v>
      </c>
      <c r="N178" s="488">
        <f t="shared" si="13"/>
        <v>0</v>
      </c>
      <c r="O178" s="488">
        <f t="shared" si="13"/>
        <v>0</v>
      </c>
      <c r="P178" s="488">
        <f t="shared" si="13"/>
        <v>0</v>
      </c>
      <c r="Q178" s="488">
        <f t="shared" si="13"/>
        <v>0</v>
      </c>
      <c r="R178" s="488">
        <f t="shared" si="13"/>
        <v>0</v>
      </c>
      <c r="S178" s="488">
        <f t="shared" si="13"/>
        <v>0</v>
      </c>
      <c r="T178" s="488">
        <f t="shared" si="13"/>
        <v>0</v>
      </c>
      <c r="U178" s="488">
        <f t="shared" si="13"/>
        <v>0</v>
      </c>
      <c r="V178" s="488">
        <f t="shared" si="13"/>
        <v>0</v>
      </c>
      <c r="W178" s="488">
        <f t="shared" si="13"/>
        <v>0</v>
      </c>
      <c r="X178" s="488">
        <f t="shared" si="13"/>
        <v>0</v>
      </c>
      <c r="Y178" s="488">
        <f t="shared" si="13"/>
        <v>0</v>
      </c>
    </row>
    <row r="180" spans="1:25" x14ac:dyDescent="0.2">
      <c r="A180" s="381" t="s">
        <v>506</v>
      </c>
      <c r="B180" s="381">
        <v>100</v>
      </c>
      <c r="C180" s="381">
        <v>200</v>
      </c>
      <c r="D180" s="381">
        <v>300</v>
      </c>
      <c r="E180" s="381">
        <v>400</v>
      </c>
      <c r="F180" s="381">
        <v>500</v>
      </c>
      <c r="G180" s="381">
        <v>600</v>
      </c>
      <c r="H180" s="381">
        <v>700</v>
      </c>
      <c r="I180" s="381">
        <v>800</v>
      </c>
      <c r="J180" s="381">
        <v>900</v>
      </c>
      <c r="K180" s="381">
        <v>1000</v>
      </c>
      <c r="L180" s="381">
        <v>1100</v>
      </c>
      <c r="M180" s="381">
        <v>1200</v>
      </c>
      <c r="N180" s="381">
        <v>1300</v>
      </c>
      <c r="O180" s="381">
        <v>1400</v>
      </c>
      <c r="P180" s="381">
        <v>1500</v>
      </c>
      <c r="Q180" s="381">
        <v>1600</v>
      </c>
      <c r="R180" s="381">
        <v>1700</v>
      </c>
      <c r="S180" s="381">
        <v>1800</v>
      </c>
      <c r="T180" s="381">
        <v>1900</v>
      </c>
      <c r="U180" s="381">
        <v>2000</v>
      </c>
      <c r="V180" s="381">
        <v>2100</v>
      </c>
      <c r="W180" s="381">
        <v>2200</v>
      </c>
      <c r="X180" s="381">
        <v>2300</v>
      </c>
      <c r="Y180" s="381">
        <v>2400</v>
      </c>
    </row>
    <row r="181" spans="1:25" x14ac:dyDescent="0.2">
      <c r="A181" t="s">
        <v>492</v>
      </c>
      <c r="B181" s="378"/>
      <c r="C181" s="378"/>
      <c r="D181" s="378"/>
      <c r="E181" s="378"/>
      <c r="F181" s="378"/>
      <c r="G181" s="378"/>
      <c r="H181" s="378"/>
      <c r="I181" s="378"/>
      <c r="J181" s="378"/>
      <c r="K181" s="378"/>
      <c r="L181" s="378"/>
      <c r="M181" s="378"/>
      <c r="N181" s="378"/>
      <c r="O181" s="378"/>
      <c r="P181" s="378"/>
      <c r="Q181" s="378"/>
      <c r="R181" s="378"/>
      <c r="S181" s="378"/>
      <c r="T181" s="378"/>
      <c r="U181" s="378"/>
      <c r="V181" s="378"/>
      <c r="W181" s="378"/>
      <c r="X181" s="378"/>
      <c r="Y181" s="378"/>
    </row>
    <row r="182" spans="1:25" x14ac:dyDescent="0.2">
      <c r="A182" t="s">
        <v>492</v>
      </c>
      <c r="B182" s="378"/>
      <c r="C182" s="378"/>
      <c r="D182" s="378"/>
      <c r="E182" s="378"/>
      <c r="F182" s="378"/>
      <c r="G182" s="378"/>
      <c r="H182" s="378"/>
      <c r="I182" s="378"/>
      <c r="J182" s="378"/>
      <c r="K182" s="378"/>
      <c r="L182" s="378"/>
      <c r="M182" s="378"/>
      <c r="N182" s="378"/>
      <c r="O182" s="378"/>
      <c r="P182" s="378"/>
      <c r="Q182" s="378"/>
      <c r="R182" s="378"/>
      <c r="S182" s="378"/>
      <c r="T182" s="378"/>
      <c r="U182" s="378"/>
      <c r="V182" s="378"/>
      <c r="W182" s="378"/>
      <c r="X182" s="378"/>
      <c r="Y182" s="378"/>
    </row>
    <row r="183" spans="1:25" x14ac:dyDescent="0.2">
      <c r="A183" t="s">
        <v>492</v>
      </c>
      <c r="B183" s="378"/>
      <c r="C183" s="378"/>
      <c r="D183" s="378"/>
      <c r="E183" s="378"/>
      <c r="F183" s="378"/>
      <c r="G183" s="378"/>
      <c r="H183" s="378"/>
      <c r="I183" s="378"/>
      <c r="J183" s="378"/>
      <c r="K183" s="378"/>
      <c r="L183" s="378"/>
      <c r="M183" s="378"/>
      <c r="N183" s="378"/>
      <c r="O183" s="378"/>
      <c r="P183" s="378"/>
      <c r="Q183" s="378"/>
      <c r="R183" s="378"/>
      <c r="S183" s="378"/>
      <c r="T183" s="378"/>
      <c r="U183" s="378"/>
      <c r="V183" s="378"/>
      <c r="W183" s="378"/>
      <c r="X183" s="378"/>
      <c r="Y183" s="378"/>
    </row>
    <row r="184" spans="1:25" x14ac:dyDescent="0.2">
      <c r="A184" t="s">
        <v>492</v>
      </c>
      <c r="B184" s="378"/>
      <c r="C184" s="378"/>
      <c r="D184" s="378"/>
      <c r="E184" s="378"/>
      <c r="F184" s="378"/>
      <c r="G184" s="378"/>
      <c r="H184" s="378"/>
      <c r="I184" s="378"/>
      <c r="J184" s="378"/>
      <c r="K184" s="378"/>
      <c r="L184" s="378"/>
      <c r="M184" s="378"/>
      <c r="N184" s="378"/>
      <c r="O184" s="378"/>
      <c r="P184" s="378"/>
      <c r="Q184" s="378"/>
      <c r="R184" s="378"/>
      <c r="S184" s="378"/>
      <c r="T184" s="378"/>
      <c r="U184" s="378"/>
      <c r="V184" s="378"/>
      <c r="W184" s="378"/>
      <c r="X184" s="378"/>
      <c r="Y184" s="378"/>
    </row>
    <row r="185" spans="1:25" x14ac:dyDescent="0.2">
      <c r="A185" t="s">
        <v>492</v>
      </c>
      <c r="B185" s="378"/>
      <c r="C185" s="378"/>
      <c r="D185" s="378"/>
      <c r="E185" s="378"/>
      <c r="F185" s="378"/>
      <c r="G185" s="378"/>
      <c r="H185" s="378"/>
      <c r="I185" s="378"/>
      <c r="J185" s="378"/>
      <c r="K185" s="378"/>
      <c r="L185" s="378"/>
      <c r="M185" s="378"/>
      <c r="N185" s="378"/>
      <c r="O185" s="378"/>
      <c r="P185" s="378"/>
      <c r="Q185" s="378"/>
      <c r="R185" s="378"/>
      <c r="S185" s="378"/>
      <c r="T185" s="378"/>
      <c r="U185" s="378"/>
      <c r="V185" s="378"/>
      <c r="W185" s="378"/>
      <c r="X185" s="378"/>
      <c r="Y185" s="378"/>
    </row>
    <row r="186" spans="1:25" x14ac:dyDescent="0.2">
      <c r="A186" t="s">
        <v>492</v>
      </c>
      <c r="B186" s="378"/>
      <c r="C186" s="378"/>
      <c r="D186" s="378"/>
      <c r="E186" s="378"/>
      <c r="F186" s="378"/>
      <c r="G186" s="378"/>
      <c r="H186" s="378"/>
      <c r="I186" s="378"/>
      <c r="J186" s="378"/>
      <c r="K186" s="378"/>
      <c r="L186" s="378"/>
      <c r="M186" s="378"/>
      <c r="N186" s="378"/>
      <c r="O186" s="378"/>
      <c r="P186" s="378"/>
      <c r="Q186" s="378"/>
      <c r="R186" s="378"/>
      <c r="S186" s="378"/>
      <c r="T186" s="378"/>
      <c r="U186" s="378"/>
      <c r="V186" s="378"/>
      <c r="W186" s="378"/>
      <c r="X186" s="378"/>
      <c r="Y186" s="378"/>
    </row>
    <row r="187" spans="1:25" x14ac:dyDescent="0.2">
      <c r="A187" t="s">
        <v>492</v>
      </c>
      <c r="B187" s="378"/>
      <c r="C187" s="378"/>
      <c r="D187" s="378"/>
      <c r="E187" s="378"/>
      <c r="F187" s="378"/>
      <c r="G187" s="378"/>
      <c r="H187" s="378"/>
      <c r="I187" s="378"/>
      <c r="J187" s="378"/>
      <c r="K187" s="378"/>
      <c r="L187" s="378"/>
      <c r="M187" s="378"/>
      <c r="N187" s="378"/>
      <c r="O187" s="378"/>
      <c r="P187" s="378"/>
      <c r="Q187" s="378"/>
      <c r="R187" s="378"/>
      <c r="S187" s="378"/>
      <c r="T187" s="378"/>
      <c r="U187" s="378"/>
      <c r="V187" s="378"/>
      <c r="W187" s="378"/>
      <c r="X187" s="378"/>
      <c r="Y187" s="378"/>
    </row>
    <row r="188" spans="1:25" x14ac:dyDescent="0.2">
      <c r="A188" t="s">
        <v>492</v>
      </c>
      <c r="B188" s="378"/>
      <c r="C188" s="378"/>
      <c r="D188" s="378"/>
      <c r="E188" s="378"/>
      <c r="F188" s="378"/>
      <c r="G188" s="378"/>
      <c r="H188" s="378"/>
      <c r="I188" s="378"/>
      <c r="J188" s="378"/>
      <c r="K188" s="378"/>
      <c r="L188" s="378"/>
      <c r="M188" s="378"/>
      <c r="N188" s="378"/>
      <c r="O188" s="378"/>
      <c r="P188" s="378"/>
      <c r="Q188" s="378"/>
      <c r="R188" s="378"/>
      <c r="S188" s="378"/>
      <c r="T188" s="378"/>
      <c r="U188" s="378"/>
      <c r="V188" s="378"/>
      <c r="W188" s="378"/>
      <c r="X188" s="378"/>
      <c r="Y188" s="378"/>
    </row>
    <row r="189" spans="1:25" x14ac:dyDescent="0.2">
      <c r="A189" t="s">
        <v>492</v>
      </c>
      <c r="B189" s="378"/>
      <c r="C189" s="378"/>
      <c r="D189" s="378"/>
      <c r="E189" s="378"/>
      <c r="F189" s="378"/>
      <c r="G189" s="378"/>
      <c r="H189" s="378"/>
      <c r="I189" s="378"/>
      <c r="J189" s="378"/>
      <c r="K189" s="378"/>
      <c r="L189" s="378"/>
      <c r="M189" s="378"/>
      <c r="N189" s="378"/>
      <c r="O189" s="378"/>
      <c r="P189" s="378"/>
      <c r="Q189" s="378"/>
      <c r="R189" s="378"/>
      <c r="S189" s="378"/>
      <c r="T189" s="378"/>
      <c r="U189" s="378"/>
      <c r="V189" s="378"/>
      <c r="W189" s="378"/>
      <c r="X189" s="378"/>
      <c r="Y189" s="378"/>
    </row>
    <row r="190" spans="1:25" x14ac:dyDescent="0.2">
      <c r="A190" t="s">
        <v>492</v>
      </c>
      <c r="B190" s="378"/>
      <c r="C190" s="378"/>
      <c r="D190" s="378"/>
      <c r="E190" s="378"/>
      <c r="F190" s="378"/>
      <c r="G190" s="378"/>
      <c r="H190" s="378"/>
      <c r="I190" s="378"/>
      <c r="J190" s="378"/>
      <c r="K190" s="378"/>
      <c r="L190" s="378"/>
      <c r="M190" s="378"/>
      <c r="N190" s="378"/>
      <c r="O190" s="378"/>
      <c r="P190" s="378"/>
      <c r="Q190" s="378"/>
      <c r="R190" s="378"/>
      <c r="S190" s="378"/>
      <c r="T190" s="378"/>
      <c r="U190" s="378"/>
      <c r="V190" s="378"/>
      <c r="W190" s="378"/>
      <c r="X190" s="378"/>
      <c r="Y190" s="378"/>
    </row>
    <row r="191" spans="1:25" x14ac:dyDescent="0.2">
      <c r="A191" s="488">
        <f>SUM(B191:Y191)</f>
        <v>0</v>
      </c>
      <c r="B191" s="488">
        <f t="shared" ref="B191:Y191" si="14">SUM(B181:B189)</f>
        <v>0</v>
      </c>
      <c r="C191" s="488">
        <f t="shared" si="14"/>
        <v>0</v>
      </c>
      <c r="D191" s="488">
        <f t="shared" si="14"/>
        <v>0</v>
      </c>
      <c r="E191" s="488">
        <f t="shared" si="14"/>
        <v>0</v>
      </c>
      <c r="F191" s="488">
        <f t="shared" si="14"/>
        <v>0</v>
      </c>
      <c r="G191" s="488">
        <f t="shared" si="14"/>
        <v>0</v>
      </c>
      <c r="H191" s="488">
        <f t="shared" si="14"/>
        <v>0</v>
      </c>
      <c r="I191" s="488">
        <f t="shared" si="14"/>
        <v>0</v>
      </c>
      <c r="J191" s="488">
        <f t="shared" si="14"/>
        <v>0</v>
      </c>
      <c r="K191" s="488">
        <f t="shared" si="14"/>
        <v>0</v>
      </c>
      <c r="L191" s="488">
        <f t="shared" si="14"/>
        <v>0</v>
      </c>
      <c r="M191" s="488">
        <f t="shared" si="14"/>
        <v>0</v>
      </c>
      <c r="N191" s="488">
        <f t="shared" si="14"/>
        <v>0</v>
      </c>
      <c r="O191" s="488">
        <f t="shared" si="14"/>
        <v>0</v>
      </c>
      <c r="P191" s="488">
        <f t="shared" si="14"/>
        <v>0</v>
      </c>
      <c r="Q191" s="488">
        <f t="shared" si="14"/>
        <v>0</v>
      </c>
      <c r="R191" s="488">
        <f t="shared" si="14"/>
        <v>0</v>
      </c>
      <c r="S191" s="488">
        <f t="shared" si="14"/>
        <v>0</v>
      </c>
      <c r="T191" s="488">
        <f t="shared" si="14"/>
        <v>0</v>
      </c>
      <c r="U191" s="488">
        <f t="shared" si="14"/>
        <v>0</v>
      </c>
      <c r="V191" s="488">
        <f t="shared" si="14"/>
        <v>0</v>
      </c>
      <c r="W191" s="488">
        <f t="shared" si="14"/>
        <v>0</v>
      </c>
      <c r="X191" s="488">
        <f t="shared" si="14"/>
        <v>0</v>
      </c>
      <c r="Y191" s="488">
        <f t="shared" si="14"/>
        <v>0</v>
      </c>
    </row>
    <row r="193" spans="1:25" x14ac:dyDescent="0.2">
      <c r="A193" s="381" t="s">
        <v>507</v>
      </c>
      <c r="B193" s="381">
        <v>100</v>
      </c>
      <c r="C193" s="381">
        <v>200</v>
      </c>
      <c r="D193" s="381">
        <v>300</v>
      </c>
      <c r="E193" s="381">
        <v>400</v>
      </c>
      <c r="F193" s="381">
        <v>500</v>
      </c>
      <c r="G193" s="381">
        <v>600</v>
      </c>
      <c r="H193" s="381">
        <v>700</v>
      </c>
      <c r="I193" s="381">
        <v>800</v>
      </c>
      <c r="J193" s="381">
        <v>900</v>
      </c>
      <c r="K193" s="381">
        <v>1000</v>
      </c>
      <c r="L193" s="381">
        <v>1100</v>
      </c>
      <c r="M193" s="381">
        <v>1200</v>
      </c>
      <c r="N193" s="381">
        <v>1300</v>
      </c>
      <c r="O193" s="381">
        <v>1400</v>
      </c>
      <c r="P193" s="381">
        <v>1500</v>
      </c>
      <c r="Q193" s="381">
        <v>1600</v>
      </c>
      <c r="R193" s="381">
        <v>1700</v>
      </c>
      <c r="S193" s="381">
        <v>1800</v>
      </c>
      <c r="T193" s="381">
        <v>1900</v>
      </c>
      <c r="U193" s="381">
        <v>2000</v>
      </c>
      <c r="V193" s="381">
        <v>2100</v>
      </c>
      <c r="W193" s="381">
        <v>2200</v>
      </c>
      <c r="X193" s="381">
        <v>2300</v>
      </c>
      <c r="Y193" s="381">
        <v>2400</v>
      </c>
    </row>
    <row r="194" spans="1:25" x14ac:dyDescent="0.2">
      <c r="A194" t="s">
        <v>492</v>
      </c>
      <c r="B194" s="378"/>
      <c r="C194" s="378"/>
      <c r="D194" s="378"/>
      <c r="E194" s="378"/>
      <c r="F194" s="378"/>
      <c r="G194" s="378"/>
      <c r="H194" s="378"/>
      <c r="I194" s="378"/>
      <c r="J194" s="378"/>
      <c r="K194" s="378"/>
      <c r="L194" s="378"/>
      <c r="M194" s="378"/>
      <c r="N194" s="378"/>
      <c r="O194" s="378"/>
      <c r="P194" s="378"/>
      <c r="Q194" s="378"/>
      <c r="R194" s="378"/>
      <c r="S194" s="378"/>
      <c r="T194" s="378"/>
      <c r="U194" s="378"/>
      <c r="V194" s="378"/>
      <c r="W194" s="378"/>
      <c r="X194" s="378"/>
      <c r="Y194" s="378"/>
    </row>
    <row r="195" spans="1:25" x14ac:dyDescent="0.2">
      <c r="A195" t="s">
        <v>492</v>
      </c>
      <c r="B195" s="378"/>
      <c r="C195" s="378"/>
      <c r="D195" s="378"/>
      <c r="E195" s="378"/>
      <c r="F195" s="378"/>
      <c r="G195" s="378"/>
      <c r="H195" s="378"/>
      <c r="I195" s="378"/>
      <c r="J195" s="378"/>
      <c r="K195" s="378"/>
      <c r="L195" s="378"/>
      <c r="M195" s="378"/>
      <c r="N195" s="378"/>
      <c r="O195" s="378"/>
      <c r="P195" s="378"/>
      <c r="Q195" s="378"/>
      <c r="R195" s="378"/>
      <c r="S195" s="378"/>
      <c r="T195" s="378"/>
      <c r="U195" s="378"/>
      <c r="V195" s="378"/>
      <c r="W195" s="378"/>
      <c r="X195" s="378"/>
      <c r="Y195" s="378"/>
    </row>
    <row r="196" spans="1:25" x14ac:dyDescent="0.2">
      <c r="A196" t="s">
        <v>492</v>
      </c>
      <c r="B196" s="378"/>
      <c r="C196" s="378"/>
      <c r="D196" s="378"/>
      <c r="E196" s="378"/>
      <c r="F196" s="378"/>
      <c r="G196" s="378"/>
      <c r="H196" s="378"/>
      <c r="I196" s="378"/>
      <c r="J196" s="378"/>
      <c r="K196" s="378"/>
      <c r="L196" s="378"/>
      <c r="M196" s="378"/>
      <c r="N196" s="378"/>
      <c r="O196" s="378"/>
      <c r="P196" s="378"/>
      <c r="Q196" s="378"/>
      <c r="R196" s="378"/>
      <c r="S196" s="378"/>
      <c r="T196" s="378"/>
      <c r="U196" s="378"/>
      <c r="V196" s="378"/>
      <c r="W196" s="378"/>
      <c r="X196" s="378"/>
      <c r="Y196" s="378"/>
    </row>
    <row r="197" spans="1:25" x14ac:dyDescent="0.2">
      <c r="A197" t="s">
        <v>492</v>
      </c>
      <c r="B197" s="378"/>
      <c r="C197" s="378"/>
      <c r="D197" s="378"/>
      <c r="E197" s="378"/>
      <c r="F197" s="378"/>
      <c r="G197" s="378"/>
      <c r="H197" s="378"/>
      <c r="I197" s="378"/>
      <c r="J197" s="378"/>
      <c r="K197" s="378"/>
      <c r="L197" s="378"/>
      <c r="M197" s="378"/>
      <c r="N197" s="378"/>
      <c r="O197" s="378"/>
      <c r="P197" s="378"/>
      <c r="Q197" s="378"/>
      <c r="R197" s="378"/>
      <c r="S197" s="378"/>
      <c r="T197" s="378"/>
      <c r="U197" s="378"/>
      <c r="V197" s="378"/>
      <c r="W197" s="378"/>
      <c r="X197" s="378"/>
      <c r="Y197" s="378"/>
    </row>
    <row r="198" spans="1:25" x14ac:dyDescent="0.2">
      <c r="A198" t="s">
        <v>492</v>
      </c>
      <c r="B198" s="378"/>
      <c r="C198" s="378"/>
      <c r="D198" s="378"/>
      <c r="E198" s="378"/>
      <c r="F198" s="378"/>
      <c r="G198" s="378"/>
      <c r="H198" s="378"/>
      <c r="I198" s="378"/>
      <c r="J198" s="378"/>
      <c r="K198" s="378"/>
      <c r="L198" s="378"/>
      <c r="M198" s="378"/>
      <c r="N198" s="378"/>
      <c r="O198" s="378"/>
      <c r="P198" s="378"/>
      <c r="Q198" s="378"/>
      <c r="R198" s="378"/>
      <c r="S198" s="378"/>
      <c r="T198" s="378"/>
      <c r="U198" s="378"/>
      <c r="V198" s="378"/>
      <c r="W198" s="378"/>
      <c r="X198" s="378"/>
      <c r="Y198" s="378"/>
    </row>
    <row r="199" spans="1:25" x14ac:dyDescent="0.2">
      <c r="A199" t="s">
        <v>492</v>
      </c>
      <c r="B199" s="378"/>
      <c r="C199" s="378"/>
      <c r="D199" s="378"/>
      <c r="E199" s="378"/>
      <c r="F199" s="378"/>
      <c r="G199" s="378"/>
      <c r="H199" s="378"/>
      <c r="I199" s="378"/>
      <c r="J199" s="378"/>
      <c r="K199" s="378"/>
      <c r="L199" s="378"/>
      <c r="M199" s="378"/>
      <c r="N199" s="378"/>
      <c r="O199" s="378"/>
      <c r="P199" s="378"/>
      <c r="Q199" s="378"/>
      <c r="R199" s="378"/>
      <c r="S199" s="378"/>
      <c r="T199" s="378"/>
      <c r="U199" s="378"/>
      <c r="V199" s="378"/>
      <c r="W199" s="378"/>
      <c r="X199" s="378"/>
      <c r="Y199" s="378"/>
    </row>
    <row r="200" spans="1:25" x14ac:dyDescent="0.2">
      <c r="A200" t="s">
        <v>492</v>
      </c>
      <c r="B200" s="378"/>
      <c r="C200" s="378"/>
      <c r="D200" s="378"/>
      <c r="E200" s="378"/>
      <c r="F200" s="378"/>
      <c r="G200" s="378"/>
      <c r="H200" s="378"/>
      <c r="I200" s="378"/>
      <c r="J200" s="378"/>
      <c r="K200" s="378"/>
      <c r="L200" s="378"/>
      <c r="M200" s="378"/>
      <c r="N200" s="378"/>
      <c r="O200" s="378"/>
      <c r="P200" s="378"/>
      <c r="Q200" s="378"/>
      <c r="R200" s="378"/>
      <c r="S200" s="378"/>
      <c r="T200" s="378"/>
      <c r="U200" s="378"/>
      <c r="V200" s="378"/>
      <c r="W200" s="378"/>
      <c r="X200" s="378"/>
      <c r="Y200" s="378"/>
    </row>
    <row r="201" spans="1:25" x14ac:dyDescent="0.2">
      <c r="A201" t="s">
        <v>492</v>
      </c>
      <c r="B201" s="378"/>
      <c r="C201" s="378"/>
      <c r="D201" s="378"/>
      <c r="E201" s="378"/>
      <c r="F201" s="378"/>
      <c r="G201" s="378"/>
      <c r="H201" s="378"/>
      <c r="I201" s="378"/>
      <c r="J201" s="378"/>
      <c r="K201" s="378"/>
      <c r="L201" s="378"/>
      <c r="M201" s="378"/>
      <c r="N201" s="378"/>
      <c r="O201" s="378"/>
      <c r="P201" s="378"/>
      <c r="Q201" s="378"/>
      <c r="R201" s="378"/>
      <c r="S201" s="378"/>
      <c r="T201" s="378"/>
      <c r="U201" s="378"/>
      <c r="V201" s="378"/>
      <c r="W201" s="378"/>
      <c r="X201" s="378"/>
      <c r="Y201" s="378"/>
    </row>
    <row r="202" spans="1:25" x14ac:dyDescent="0.2">
      <c r="A202" t="s">
        <v>492</v>
      </c>
      <c r="B202" s="378"/>
      <c r="C202" s="378"/>
      <c r="D202" s="378"/>
      <c r="E202" s="378"/>
      <c r="F202" s="378"/>
      <c r="G202" s="378"/>
      <c r="H202" s="378"/>
      <c r="I202" s="378"/>
      <c r="J202" s="378"/>
      <c r="K202" s="378"/>
      <c r="L202" s="378"/>
      <c r="M202" s="378"/>
      <c r="N202" s="378"/>
      <c r="O202" s="378"/>
      <c r="P202" s="378"/>
      <c r="Q202" s="378"/>
      <c r="R202" s="378"/>
      <c r="S202" s="378"/>
      <c r="T202" s="378"/>
      <c r="U202" s="378"/>
      <c r="V202" s="378"/>
      <c r="W202" s="378"/>
      <c r="X202" s="378"/>
      <c r="Y202" s="378"/>
    </row>
    <row r="203" spans="1:25" x14ac:dyDescent="0.2">
      <c r="A203" t="s">
        <v>492</v>
      </c>
      <c r="B203" s="378"/>
      <c r="C203" s="378"/>
      <c r="D203" s="378"/>
      <c r="E203" s="378"/>
      <c r="F203" s="378"/>
      <c r="G203" s="378"/>
      <c r="H203" s="378"/>
      <c r="I203" s="378"/>
      <c r="J203" s="378"/>
      <c r="K203" s="378"/>
      <c r="L203" s="378"/>
      <c r="M203" s="378"/>
      <c r="N203" s="378"/>
      <c r="O203" s="378"/>
      <c r="P203" s="378"/>
      <c r="Q203" s="378"/>
      <c r="R203" s="378"/>
      <c r="S203" s="378"/>
      <c r="T203" s="378"/>
      <c r="U203" s="378"/>
      <c r="V203" s="378"/>
      <c r="W203" s="378"/>
      <c r="X203" s="378"/>
      <c r="Y203" s="378"/>
    </row>
    <row r="204" spans="1:25" x14ac:dyDescent="0.2">
      <c r="A204" s="488">
        <f>SUM(B204:Y204)</f>
        <v>0</v>
      </c>
      <c r="B204" s="488">
        <f t="shared" ref="B204:Y204" si="15">SUM(B194:B202)</f>
        <v>0</v>
      </c>
      <c r="C204" s="488">
        <f t="shared" si="15"/>
        <v>0</v>
      </c>
      <c r="D204" s="488">
        <f t="shared" si="15"/>
        <v>0</v>
      </c>
      <c r="E204" s="488">
        <f t="shared" si="15"/>
        <v>0</v>
      </c>
      <c r="F204" s="488">
        <f t="shared" si="15"/>
        <v>0</v>
      </c>
      <c r="G204" s="488">
        <f t="shared" si="15"/>
        <v>0</v>
      </c>
      <c r="H204" s="488">
        <f t="shared" si="15"/>
        <v>0</v>
      </c>
      <c r="I204" s="488">
        <f t="shared" si="15"/>
        <v>0</v>
      </c>
      <c r="J204" s="488">
        <f t="shared" si="15"/>
        <v>0</v>
      </c>
      <c r="K204" s="488">
        <f t="shared" si="15"/>
        <v>0</v>
      </c>
      <c r="L204" s="488">
        <f t="shared" si="15"/>
        <v>0</v>
      </c>
      <c r="M204" s="488">
        <f t="shared" si="15"/>
        <v>0</v>
      </c>
      <c r="N204" s="488">
        <f t="shared" si="15"/>
        <v>0</v>
      </c>
      <c r="O204" s="488">
        <f t="shared" si="15"/>
        <v>0</v>
      </c>
      <c r="P204" s="488">
        <f t="shared" si="15"/>
        <v>0</v>
      </c>
      <c r="Q204" s="488">
        <f t="shared" si="15"/>
        <v>0</v>
      </c>
      <c r="R204" s="488">
        <f t="shared" si="15"/>
        <v>0</v>
      </c>
      <c r="S204" s="488">
        <f t="shared" si="15"/>
        <v>0</v>
      </c>
      <c r="T204" s="488">
        <f t="shared" si="15"/>
        <v>0</v>
      </c>
      <c r="U204" s="488">
        <f t="shared" si="15"/>
        <v>0</v>
      </c>
      <c r="V204" s="488">
        <f t="shared" si="15"/>
        <v>0</v>
      </c>
      <c r="W204" s="488">
        <f t="shared" si="15"/>
        <v>0</v>
      </c>
      <c r="X204" s="488">
        <f t="shared" si="15"/>
        <v>0</v>
      </c>
      <c r="Y204" s="488">
        <f t="shared" si="15"/>
        <v>0</v>
      </c>
    </row>
    <row r="206" spans="1:25" x14ac:dyDescent="0.2">
      <c r="A206" s="381" t="s">
        <v>508</v>
      </c>
      <c r="B206" s="381">
        <v>100</v>
      </c>
      <c r="C206" s="381">
        <v>200</v>
      </c>
      <c r="D206" s="381">
        <v>300</v>
      </c>
      <c r="E206" s="381">
        <v>400</v>
      </c>
      <c r="F206" s="381">
        <v>500</v>
      </c>
      <c r="G206" s="381">
        <v>600</v>
      </c>
      <c r="H206" s="381">
        <v>700</v>
      </c>
      <c r="I206" s="381">
        <v>800</v>
      </c>
      <c r="J206" s="381">
        <v>900</v>
      </c>
      <c r="K206" s="381">
        <v>1000</v>
      </c>
      <c r="L206" s="381">
        <v>1100</v>
      </c>
      <c r="M206" s="381">
        <v>1200</v>
      </c>
      <c r="N206" s="381">
        <v>1300</v>
      </c>
      <c r="O206" s="381">
        <v>1400</v>
      </c>
      <c r="P206" s="381">
        <v>1500</v>
      </c>
      <c r="Q206" s="381">
        <v>1600</v>
      </c>
      <c r="R206" s="381">
        <v>1700</v>
      </c>
      <c r="S206" s="381">
        <v>1800</v>
      </c>
      <c r="T206" s="381">
        <v>1900</v>
      </c>
      <c r="U206" s="381">
        <v>2000</v>
      </c>
      <c r="V206" s="381">
        <v>2100</v>
      </c>
      <c r="W206" s="381">
        <v>2200</v>
      </c>
      <c r="X206" s="381">
        <v>2300</v>
      </c>
      <c r="Y206" s="381">
        <v>2400</v>
      </c>
    </row>
    <row r="207" spans="1:25" x14ac:dyDescent="0.2">
      <c r="A207" t="s">
        <v>492</v>
      </c>
      <c r="B207" s="378"/>
      <c r="C207" s="378"/>
      <c r="D207" s="378"/>
      <c r="E207" s="378"/>
      <c r="F207" s="378"/>
      <c r="G207" s="378"/>
      <c r="H207" s="378"/>
      <c r="I207" s="378"/>
      <c r="J207" s="378"/>
      <c r="K207" s="378"/>
      <c r="L207" s="378"/>
      <c r="M207" s="378"/>
      <c r="N207" s="378"/>
      <c r="O207" s="378"/>
      <c r="P207" s="378"/>
      <c r="Q207" s="378"/>
      <c r="R207" s="378"/>
      <c r="S207" s="378"/>
      <c r="T207" s="378"/>
      <c r="U207" s="378"/>
      <c r="V207" s="378"/>
      <c r="W207" s="378"/>
      <c r="X207" s="378"/>
      <c r="Y207" s="378"/>
    </row>
    <row r="208" spans="1:25" x14ac:dyDescent="0.2">
      <c r="A208" t="s">
        <v>492</v>
      </c>
      <c r="B208" s="378"/>
      <c r="C208" s="378"/>
      <c r="D208" s="378"/>
      <c r="E208" s="378"/>
      <c r="F208" s="378"/>
      <c r="G208" s="378"/>
      <c r="H208" s="378"/>
      <c r="I208" s="378"/>
      <c r="J208" s="378"/>
      <c r="K208" s="378"/>
      <c r="L208" s="378"/>
      <c r="M208" s="378"/>
      <c r="N208" s="378"/>
      <c r="O208" s="378"/>
      <c r="P208" s="378"/>
      <c r="Q208" s="378"/>
      <c r="R208" s="378"/>
      <c r="S208" s="378"/>
      <c r="T208" s="378"/>
      <c r="U208" s="378"/>
      <c r="V208" s="378"/>
      <c r="W208" s="378"/>
      <c r="X208" s="378"/>
      <c r="Y208" s="378"/>
    </row>
    <row r="209" spans="1:25" x14ac:dyDescent="0.2">
      <c r="A209" t="s">
        <v>492</v>
      </c>
      <c r="B209" s="378"/>
      <c r="C209" s="378"/>
      <c r="D209" s="378"/>
      <c r="E209" s="378"/>
      <c r="F209" s="378"/>
      <c r="G209" s="378"/>
      <c r="H209" s="378"/>
      <c r="I209" s="378"/>
      <c r="J209" s="378"/>
      <c r="K209" s="378"/>
      <c r="L209" s="378"/>
      <c r="M209" s="378"/>
      <c r="N209" s="378"/>
      <c r="O209" s="378"/>
      <c r="P209" s="378"/>
      <c r="Q209" s="378"/>
      <c r="R209" s="378"/>
      <c r="S209" s="378"/>
      <c r="T209" s="378"/>
      <c r="U209" s="378"/>
      <c r="V209" s="378"/>
      <c r="W209" s="378"/>
      <c r="X209" s="378"/>
      <c r="Y209" s="378"/>
    </row>
    <row r="210" spans="1:25" x14ac:dyDescent="0.2">
      <c r="A210" t="s">
        <v>492</v>
      </c>
      <c r="B210" s="378"/>
      <c r="C210" s="378"/>
      <c r="D210" s="378"/>
      <c r="E210" s="378"/>
      <c r="F210" s="378"/>
      <c r="G210" s="378"/>
      <c r="H210" s="378"/>
      <c r="I210" s="378"/>
      <c r="J210" s="378"/>
      <c r="K210" s="378"/>
      <c r="L210" s="378"/>
      <c r="M210" s="378"/>
      <c r="N210" s="378"/>
      <c r="O210" s="378"/>
      <c r="P210" s="378"/>
      <c r="Q210" s="378"/>
      <c r="R210" s="378"/>
      <c r="S210" s="378"/>
      <c r="T210" s="378"/>
      <c r="U210" s="378"/>
      <c r="V210" s="378"/>
      <c r="W210" s="378"/>
      <c r="X210" s="378"/>
      <c r="Y210" s="378"/>
    </row>
    <row r="211" spans="1:25" x14ac:dyDescent="0.2">
      <c r="A211" t="s">
        <v>492</v>
      </c>
      <c r="B211" s="378"/>
      <c r="C211" s="378"/>
      <c r="D211" s="378"/>
      <c r="E211" s="378"/>
      <c r="F211" s="378"/>
      <c r="G211" s="378"/>
      <c r="H211" s="378"/>
      <c r="I211" s="378"/>
      <c r="J211" s="378"/>
      <c r="K211" s="378"/>
      <c r="L211" s="378"/>
      <c r="M211" s="378"/>
      <c r="N211" s="378"/>
      <c r="O211" s="378"/>
      <c r="P211" s="378"/>
      <c r="Q211" s="378"/>
      <c r="R211" s="378"/>
      <c r="S211" s="378"/>
      <c r="T211" s="378"/>
      <c r="U211" s="378"/>
      <c r="V211" s="378"/>
      <c r="W211" s="378"/>
      <c r="X211" s="378"/>
      <c r="Y211" s="378"/>
    </row>
    <row r="212" spans="1:25" x14ac:dyDescent="0.2">
      <c r="A212" t="s">
        <v>492</v>
      </c>
      <c r="B212" s="378"/>
      <c r="C212" s="378"/>
      <c r="D212" s="378"/>
      <c r="E212" s="378"/>
      <c r="F212" s="378"/>
      <c r="G212" s="378"/>
      <c r="H212" s="378"/>
      <c r="I212" s="378"/>
      <c r="J212" s="378"/>
      <c r="K212" s="378"/>
      <c r="L212" s="378"/>
      <c r="M212" s="378"/>
      <c r="N212" s="378"/>
      <c r="O212" s="378"/>
      <c r="P212" s="378"/>
      <c r="Q212" s="378"/>
      <c r="R212" s="378"/>
      <c r="S212" s="378"/>
      <c r="T212" s="378"/>
      <c r="U212" s="378"/>
      <c r="V212" s="378"/>
      <c r="W212" s="378"/>
      <c r="X212" s="378"/>
      <c r="Y212" s="378"/>
    </row>
    <row r="213" spans="1:25" x14ac:dyDescent="0.2">
      <c r="A213" t="s">
        <v>492</v>
      </c>
      <c r="B213" s="378"/>
      <c r="C213" s="378"/>
      <c r="D213" s="378"/>
      <c r="E213" s="378"/>
      <c r="F213" s="378"/>
      <c r="G213" s="378"/>
      <c r="H213" s="378"/>
      <c r="I213" s="378"/>
      <c r="J213" s="378"/>
      <c r="K213" s="378"/>
      <c r="L213" s="378"/>
      <c r="M213" s="378"/>
      <c r="N213" s="378"/>
      <c r="O213" s="378"/>
      <c r="P213" s="378"/>
      <c r="Q213" s="378"/>
      <c r="R213" s="378"/>
      <c r="S213" s="378"/>
      <c r="T213" s="378"/>
      <c r="U213" s="378"/>
      <c r="V213" s="378"/>
      <c r="W213" s="378"/>
      <c r="X213" s="378"/>
      <c r="Y213" s="378"/>
    </row>
    <row r="214" spans="1:25" x14ac:dyDescent="0.2">
      <c r="A214" t="s">
        <v>492</v>
      </c>
      <c r="B214" s="378"/>
      <c r="C214" s="378"/>
      <c r="D214" s="378"/>
      <c r="E214" s="378"/>
      <c r="F214" s="378"/>
      <c r="G214" s="378"/>
      <c r="H214" s="378"/>
      <c r="I214" s="378"/>
      <c r="J214" s="378"/>
      <c r="K214" s="378"/>
      <c r="L214" s="378"/>
      <c r="M214" s="378"/>
      <c r="N214" s="378"/>
      <c r="O214" s="378"/>
      <c r="P214" s="378"/>
      <c r="Q214" s="378"/>
      <c r="R214" s="378"/>
      <c r="S214" s="378"/>
      <c r="T214" s="378"/>
      <c r="U214" s="378"/>
      <c r="V214" s="378"/>
      <c r="W214" s="378"/>
      <c r="X214" s="378"/>
      <c r="Y214" s="378"/>
    </row>
    <row r="215" spans="1:25" x14ac:dyDescent="0.2">
      <c r="A215" t="s">
        <v>492</v>
      </c>
      <c r="B215" s="378"/>
      <c r="C215" s="378"/>
      <c r="D215" s="378"/>
      <c r="E215" s="378"/>
      <c r="F215" s="378"/>
      <c r="G215" s="378"/>
      <c r="H215" s="378"/>
      <c r="I215" s="378"/>
      <c r="J215" s="378"/>
      <c r="K215" s="378"/>
      <c r="L215" s="378"/>
      <c r="M215" s="378"/>
      <c r="N215" s="378"/>
      <c r="O215" s="378"/>
      <c r="P215" s="378"/>
      <c r="Q215" s="378"/>
      <c r="R215" s="378"/>
      <c r="S215" s="378"/>
      <c r="T215" s="378"/>
      <c r="U215" s="378"/>
      <c r="V215" s="378"/>
      <c r="W215" s="378"/>
      <c r="X215" s="378"/>
      <c r="Y215" s="378"/>
    </row>
    <row r="216" spans="1:25" x14ac:dyDescent="0.2">
      <c r="A216" t="s">
        <v>492</v>
      </c>
      <c r="B216" s="378"/>
      <c r="C216" s="378"/>
      <c r="D216" s="378"/>
      <c r="E216" s="378"/>
      <c r="F216" s="378"/>
      <c r="G216" s="378"/>
      <c r="H216" s="378"/>
      <c r="I216" s="378"/>
      <c r="J216" s="378"/>
      <c r="K216" s="378"/>
      <c r="L216" s="378"/>
      <c r="M216" s="378"/>
      <c r="N216" s="378"/>
      <c r="O216" s="378"/>
      <c r="P216" s="378"/>
      <c r="Q216" s="378"/>
      <c r="R216" s="378"/>
      <c r="S216" s="378"/>
      <c r="T216" s="378"/>
      <c r="U216" s="378"/>
      <c r="V216" s="378"/>
      <c r="W216" s="378"/>
      <c r="X216" s="378"/>
      <c r="Y216" s="378"/>
    </row>
    <row r="217" spans="1:25" x14ac:dyDescent="0.2">
      <c r="A217" s="488">
        <f>SUM(B217:Y217)</f>
        <v>0</v>
      </c>
      <c r="B217" s="488">
        <f t="shared" ref="B217:Y217" si="16">SUM(B207:B215)</f>
        <v>0</v>
      </c>
      <c r="C217" s="488">
        <f t="shared" si="16"/>
        <v>0</v>
      </c>
      <c r="D217" s="488">
        <f t="shared" si="16"/>
        <v>0</v>
      </c>
      <c r="E217" s="488">
        <f t="shared" si="16"/>
        <v>0</v>
      </c>
      <c r="F217" s="488">
        <f t="shared" si="16"/>
        <v>0</v>
      </c>
      <c r="G217" s="488">
        <f t="shared" si="16"/>
        <v>0</v>
      </c>
      <c r="H217" s="488">
        <f t="shared" si="16"/>
        <v>0</v>
      </c>
      <c r="I217" s="488">
        <f t="shared" si="16"/>
        <v>0</v>
      </c>
      <c r="J217" s="488">
        <f t="shared" si="16"/>
        <v>0</v>
      </c>
      <c r="K217" s="488">
        <f t="shared" si="16"/>
        <v>0</v>
      </c>
      <c r="L217" s="488">
        <f t="shared" si="16"/>
        <v>0</v>
      </c>
      <c r="M217" s="488">
        <f t="shared" si="16"/>
        <v>0</v>
      </c>
      <c r="N217" s="488">
        <f t="shared" si="16"/>
        <v>0</v>
      </c>
      <c r="O217" s="488">
        <f t="shared" si="16"/>
        <v>0</v>
      </c>
      <c r="P217" s="488">
        <f t="shared" si="16"/>
        <v>0</v>
      </c>
      <c r="Q217" s="488">
        <f t="shared" si="16"/>
        <v>0</v>
      </c>
      <c r="R217" s="488">
        <f t="shared" si="16"/>
        <v>0</v>
      </c>
      <c r="S217" s="488">
        <f t="shared" si="16"/>
        <v>0</v>
      </c>
      <c r="T217" s="488">
        <f t="shared" si="16"/>
        <v>0</v>
      </c>
      <c r="U217" s="488">
        <f t="shared" si="16"/>
        <v>0</v>
      </c>
      <c r="V217" s="488">
        <f t="shared" si="16"/>
        <v>0</v>
      </c>
      <c r="W217" s="488">
        <f t="shared" si="16"/>
        <v>0</v>
      </c>
      <c r="X217" s="488">
        <f t="shared" si="16"/>
        <v>0</v>
      </c>
      <c r="Y217" s="488">
        <f t="shared" si="16"/>
        <v>0</v>
      </c>
    </row>
    <row r="219" spans="1:25" x14ac:dyDescent="0.2">
      <c r="A219" s="381" t="s">
        <v>509</v>
      </c>
      <c r="B219" s="381">
        <v>100</v>
      </c>
      <c r="C219" s="381">
        <v>200</v>
      </c>
      <c r="D219" s="381">
        <v>300</v>
      </c>
      <c r="E219" s="381">
        <v>400</v>
      </c>
      <c r="F219" s="381">
        <v>500</v>
      </c>
      <c r="G219" s="381">
        <v>600</v>
      </c>
      <c r="H219" s="381">
        <v>700</v>
      </c>
      <c r="I219" s="381">
        <v>800</v>
      </c>
      <c r="J219" s="381">
        <v>900</v>
      </c>
      <c r="K219" s="381">
        <v>1000</v>
      </c>
      <c r="L219" s="381">
        <v>1100</v>
      </c>
      <c r="M219" s="381">
        <v>1200</v>
      </c>
      <c r="N219" s="381">
        <v>1300</v>
      </c>
      <c r="O219" s="381">
        <v>1400</v>
      </c>
      <c r="P219" s="381">
        <v>1500</v>
      </c>
      <c r="Q219" s="381">
        <v>1600</v>
      </c>
      <c r="R219" s="381">
        <v>1700</v>
      </c>
      <c r="S219" s="381">
        <v>1800</v>
      </c>
      <c r="T219" s="381">
        <v>1900</v>
      </c>
      <c r="U219" s="381">
        <v>2000</v>
      </c>
      <c r="V219" s="381">
        <v>2100</v>
      </c>
      <c r="W219" s="381">
        <v>2200</v>
      </c>
      <c r="X219" s="381">
        <v>2300</v>
      </c>
      <c r="Y219" s="381">
        <v>2400</v>
      </c>
    </row>
    <row r="220" spans="1:25" x14ac:dyDescent="0.2">
      <c r="A220" t="s">
        <v>492</v>
      </c>
      <c r="B220" s="378"/>
      <c r="C220" s="378"/>
      <c r="D220" s="378"/>
      <c r="E220" s="378"/>
      <c r="F220" s="378"/>
      <c r="G220" s="378"/>
      <c r="H220" s="378"/>
      <c r="I220" s="378"/>
      <c r="J220" s="378"/>
      <c r="K220" s="378"/>
      <c r="L220" s="378"/>
      <c r="M220" s="378"/>
      <c r="N220" s="378"/>
      <c r="O220" s="378"/>
      <c r="P220" s="378"/>
      <c r="Q220" s="378"/>
      <c r="R220" s="378"/>
      <c r="S220" s="378"/>
      <c r="T220" s="378"/>
      <c r="U220" s="378"/>
      <c r="V220" s="378"/>
      <c r="W220" s="378"/>
      <c r="X220" s="378"/>
      <c r="Y220" s="378"/>
    </row>
    <row r="221" spans="1:25" x14ac:dyDescent="0.2">
      <c r="A221" t="s">
        <v>492</v>
      </c>
      <c r="B221" s="378"/>
      <c r="C221" s="378"/>
      <c r="D221" s="378"/>
      <c r="E221" s="378"/>
      <c r="F221" s="378"/>
      <c r="G221" s="378"/>
      <c r="H221" s="378"/>
      <c r="I221" s="378"/>
      <c r="J221" s="378"/>
      <c r="K221" s="378"/>
      <c r="L221" s="378"/>
      <c r="M221" s="378"/>
      <c r="N221" s="378"/>
      <c r="O221" s="378"/>
      <c r="P221" s="378"/>
      <c r="Q221" s="378"/>
      <c r="R221" s="378"/>
      <c r="S221" s="378"/>
      <c r="T221" s="378"/>
      <c r="U221" s="378"/>
      <c r="V221" s="378"/>
      <c r="W221" s="378"/>
      <c r="X221" s="378"/>
      <c r="Y221" s="378"/>
    </row>
    <row r="222" spans="1:25" x14ac:dyDescent="0.2">
      <c r="A222" t="s">
        <v>492</v>
      </c>
      <c r="B222" s="378"/>
      <c r="C222" s="378"/>
      <c r="D222" s="378"/>
      <c r="E222" s="378"/>
      <c r="F222" s="378"/>
      <c r="G222" s="378"/>
      <c r="H222" s="378"/>
      <c r="I222" s="378"/>
      <c r="J222" s="378"/>
      <c r="K222" s="378"/>
      <c r="L222" s="378"/>
      <c r="M222" s="378"/>
      <c r="N222" s="378"/>
      <c r="O222" s="378"/>
      <c r="P222" s="378"/>
      <c r="Q222" s="378"/>
      <c r="R222" s="378"/>
      <c r="S222" s="378"/>
      <c r="T222" s="378"/>
      <c r="U222" s="378"/>
      <c r="V222" s="378"/>
      <c r="W222" s="378"/>
      <c r="X222" s="378"/>
      <c r="Y222" s="378"/>
    </row>
    <row r="223" spans="1:25" x14ac:dyDescent="0.2">
      <c r="A223" t="s">
        <v>492</v>
      </c>
      <c r="B223" s="378"/>
      <c r="C223" s="378"/>
      <c r="D223" s="378"/>
      <c r="E223" s="378"/>
      <c r="F223" s="378"/>
      <c r="G223" s="378"/>
      <c r="H223" s="378"/>
      <c r="I223" s="378"/>
      <c r="J223" s="378"/>
      <c r="K223" s="378"/>
      <c r="L223" s="378"/>
      <c r="M223" s="378"/>
      <c r="N223" s="378"/>
      <c r="O223" s="378"/>
      <c r="P223" s="378"/>
      <c r="Q223" s="378"/>
      <c r="R223" s="378"/>
      <c r="S223" s="378"/>
      <c r="T223" s="378"/>
      <c r="U223" s="378"/>
      <c r="V223" s="378"/>
      <c r="W223" s="378"/>
      <c r="X223" s="378"/>
      <c r="Y223" s="378"/>
    </row>
    <row r="224" spans="1:25" x14ac:dyDescent="0.2">
      <c r="A224" t="s">
        <v>492</v>
      </c>
      <c r="B224" s="378"/>
      <c r="C224" s="378"/>
      <c r="D224" s="378"/>
      <c r="E224" s="378"/>
      <c r="F224" s="378"/>
      <c r="G224" s="378"/>
      <c r="H224" s="378"/>
      <c r="I224" s="378"/>
      <c r="J224" s="378"/>
      <c r="K224" s="378"/>
      <c r="L224" s="378"/>
      <c r="M224" s="378"/>
      <c r="N224" s="378"/>
      <c r="O224" s="378"/>
      <c r="P224" s="378"/>
      <c r="Q224" s="378"/>
      <c r="R224" s="378"/>
      <c r="S224" s="378"/>
      <c r="T224" s="378"/>
      <c r="U224" s="378"/>
      <c r="V224" s="378"/>
      <c r="W224" s="378"/>
      <c r="X224" s="378"/>
      <c r="Y224" s="378"/>
    </row>
    <row r="225" spans="1:25" x14ac:dyDescent="0.2">
      <c r="A225" t="s">
        <v>492</v>
      </c>
      <c r="B225" s="378"/>
      <c r="C225" s="378"/>
      <c r="D225" s="378"/>
      <c r="E225" s="378"/>
      <c r="F225" s="378"/>
      <c r="G225" s="378"/>
      <c r="H225" s="378"/>
      <c r="I225" s="378"/>
      <c r="J225" s="378"/>
      <c r="K225" s="378"/>
      <c r="L225" s="378"/>
      <c r="M225" s="378"/>
      <c r="N225" s="378"/>
      <c r="O225" s="378"/>
      <c r="P225" s="378"/>
      <c r="Q225" s="378"/>
      <c r="R225" s="378"/>
      <c r="S225" s="378"/>
      <c r="T225" s="378"/>
      <c r="U225" s="378"/>
      <c r="V225" s="378"/>
      <c r="W225" s="378"/>
      <c r="X225" s="378"/>
      <c r="Y225" s="378"/>
    </row>
    <row r="226" spans="1:25" x14ac:dyDescent="0.2">
      <c r="A226" t="s">
        <v>492</v>
      </c>
      <c r="B226" s="378"/>
      <c r="C226" s="378"/>
      <c r="D226" s="378"/>
      <c r="E226" s="378"/>
      <c r="F226" s="378"/>
      <c r="G226" s="378"/>
      <c r="H226" s="378"/>
      <c r="I226" s="378"/>
      <c r="J226" s="378"/>
      <c r="K226" s="378"/>
      <c r="L226" s="378"/>
      <c r="M226" s="378"/>
      <c r="N226" s="378"/>
      <c r="O226" s="378"/>
      <c r="P226" s="378"/>
      <c r="Q226" s="378"/>
      <c r="R226" s="378"/>
      <c r="S226" s="378"/>
      <c r="T226" s="378"/>
      <c r="U226" s="378"/>
      <c r="V226" s="378"/>
      <c r="W226" s="378"/>
      <c r="X226" s="378"/>
      <c r="Y226" s="378"/>
    </row>
    <row r="227" spans="1:25" x14ac:dyDescent="0.2">
      <c r="A227" t="s">
        <v>492</v>
      </c>
      <c r="B227" s="378"/>
      <c r="C227" s="378"/>
      <c r="D227" s="378"/>
      <c r="E227" s="378"/>
      <c r="F227" s="378"/>
      <c r="G227" s="378"/>
      <c r="H227" s="378"/>
      <c r="I227" s="378"/>
      <c r="J227" s="378"/>
      <c r="K227" s="378"/>
      <c r="L227" s="378"/>
      <c r="M227" s="378"/>
      <c r="N227" s="378"/>
      <c r="O227" s="378"/>
      <c r="P227" s="378"/>
      <c r="Q227" s="378"/>
      <c r="R227" s="378"/>
      <c r="S227" s="378"/>
      <c r="T227" s="378"/>
      <c r="U227" s="378"/>
      <c r="V227" s="378"/>
      <c r="W227" s="378"/>
      <c r="X227" s="378"/>
      <c r="Y227" s="378"/>
    </row>
    <row r="228" spans="1:25" x14ac:dyDescent="0.2">
      <c r="A228" t="s">
        <v>492</v>
      </c>
      <c r="B228" s="378"/>
      <c r="C228" s="378"/>
      <c r="D228" s="378"/>
      <c r="E228" s="378"/>
      <c r="F228" s="378"/>
      <c r="G228" s="378"/>
      <c r="H228" s="378"/>
      <c r="I228" s="378"/>
      <c r="J228" s="378"/>
      <c r="K228" s="378"/>
      <c r="L228" s="378"/>
      <c r="M228" s="378"/>
      <c r="N228" s="378"/>
      <c r="O228" s="378"/>
      <c r="P228" s="378"/>
      <c r="Q228" s="378"/>
      <c r="R228" s="378"/>
      <c r="S228" s="378"/>
      <c r="T228" s="378"/>
      <c r="U228" s="378"/>
      <c r="V228" s="378"/>
      <c r="W228" s="378"/>
      <c r="X228" s="378"/>
      <c r="Y228" s="378"/>
    </row>
    <row r="229" spans="1:25" x14ac:dyDescent="0.2">
      <c r="A229" t="s">
        <v>492</v>
      </c>
      <c r="B229" s="378"/>
      <c r="C229" s="378"/>
      <c r="D229" s="378"/>
      <c r="E229" s="378"/>
      <c r="F229" s="378"/>
      <c r="G229" s="378"/>
      <c r="H229" s="378"/>
      <c r="I229" s="378"/>
      <c r="J229" s="378"/>
      <c r="K229" s="378"/>
      <c r="L229" s="378"/>
      <c r="M229" s="378"/>
      <c r="N229" s="378"/>
      <c r="O229" s="378"/>
      <c r="P229" s="378"/>
      <c r="Q229" s="378"/>
      <c r="R229" s="378"/>
      <c r="S229" s="378"/>
      <c r="T229" s="378"/>
      <c r="U229" s="378"/>
      <c r="V229" s="378"/>
      <c r="W229" s="378"/>
      <c r="X229" s="378"/>
      <c r="Y229" s="378"/>
    </row>
    <row r="230" spans="1:25" x14ac:dyDescent="0.2">
      <c r="A230" s="488">
        <f>SUM(B230:Y230)</f>
        <v>0</v>
      </c>
      <c r="B230" s="488">
        <f t="shared" ref="B230:Y230" si="17">SUM(B220:B228)</f>
        <v>0</v>
      </c>
      <c r="C230" s="488">
        <f t="shared" si="17"/>
        <v>0</v>
      </c>
      <c r="D230" s="488">
        <f t="shared" si="17"/>
        <v>0</v>
      </c>
      <c r="E230" s="488">
        <f t="shared" si="17"/>
        <v>0</v>
      </c>
      <c r="F230" s="488">
        <f t="shared" si="17"/>
        <v>0</v>
      </c>
      <c r="G230" s="488">
        <f t="shared" si="17"/>
        <v>0</v>
      </c>
      <c r="H230" s="488">
        <f t="shared" si="17"/>
        <v>0</v>
      </c>
      <c r="I230" s="488">
        <f t="shared" si="17"/>
        <v>0</v>
      </c>
      <c r="J230" s="488">
        <f t="shared" si="17"/>
        <v>0</v>
      </c>
      <c r="K230" s="488">
        <f t="shared" si="17"/>
        <v>0</v>
      </c>
      <c r="L230" s="488">
        <f t="shared" si="17"/>
        <v>0</v>
      </c>
      <c r="M230" s="488">
        <f t="shared" si="17"/>
        <v>0</v>
      </c>
      <c r="N230" s="488">
        <f t="shared" si="17"/>
        <v>0</v>
      </c>
      <c r="O230" s="488">
        <f t="shared" si="17"/>
        <v>0</v>
      </c>
      <c r="P230" s="488">
        <f t="shared" si="17"/>
        <v>0</v>
      </c>
      <c r="Q230" s="488">
        <f t="shared" si="17"/>
        <v>0</v>
      </c>
      <c r="R230" s="488">
        <f t="shared" si="17"/>
        <v>0</v>
      </c>
      <c r="S230" s="488">
        <f t="shared" si="17"/>
        <v>0</v>
      </c>
      <c r="T230" s="488">
        <f t="shared" si="17"/>
        <v>0</v>
      </c>
      <c r="U230" s="488">
        <f t="shared" si="17"/>
        <v>0</v>
      </c>
      <c r="V230" s="488">
        <f t="shared" si="17"/>
        <v>0</v>
      </c>
      <c r="W230" s="488">
        <f t="shared" si="17"/>
        <v>0</v>
      </c>
      <c r="X230" s="488">
        <f t="shared" si="17"/>
        <v>0</v>
      </c>
      <c r="Y230" s="488">
        <f t="shared" si="17"/>
        <v>0</v>
      </c>
    </row>
    <row r="232" spans="1:25" x14ac:dyDescent="0.2">
      <c r="A232" s="381" t="s">
        <v>510</v>
      </c>
      <c r="B232" s="381">
        <v>100</v>
      </c>
      <c r="C232" s="381">
        <v>200</v>
      </c>
      <c r="D232" s="381">
        <v>300</v>
      </c>
      <c r="E232" s="381">
        <v>400</v>
      </c>
      <c r="F232" s="381">
        <v>500</v>
      </c>
      <c r="G232" s="381">
        <v>600</v>
      </c>
      <c r="H232" s="381">
        <v>700</v>
      </c>
      <c r="I232" s="381">
        <v>800</v>
      </c>
      <c r="J232" s="381">
        <v>900</v>
      </c>
      <c r="K232" s="381">
        <v>1000</v>
      </c>
      <c r="L232" s="381">
        <v>1100</v>
      </c>
      <c r="M232" s="381">
        <v>1200</v>
      </c>
      <c r="N232" s="381">
        <v>1300</v>
      </c>
      <c r="O232" s="381">
        <v>1400</v>
      </c>
      <c r="P232" s="381">
        <v>1500</v>
      </c>
      <c r="Q232" s="381">
        <v>1600</v>
      </c>
      <c r="R232" s="381">
        <v>1700</v>
      </c>
      <c r="S232" s="381">
        <v>1800</v>
      </c>
      <c r="T232" s="381">
        <v>1900</v>
      </c>
      <c r="U232" s="381">
        <v>2000</v>
      </c>
      <c r="V232" s="381">
        <v>2100</v>
      </c>
      <c r="W232" s="381">
        <v>2200</v>
      </c>
      <c r="X232" s="381">
        <v>2300</v>
      </c>
      <c r="Y232" s="381">
        <v>2400</v>
      </c>
    </row>
    <row r="233" spans="1:25" x14ac:dyDescent="0.2">
      <c r="A233" t="s">
        <v>492</v>
      </c>
      <c r="B233" s="378"/>
      <c r="C233" s="378"/>
      <c r="D233" s="378"/>
      <c r="E233" s="378"/>
      <c r="F233" s="378"/>
      <c r="G233" s="378"/>
      <c r="H233" s="378"/>
      <c r="I233" s="378"/>
      <c r="J233" s="378"/>
      <c r="K233" s="378"/>
      <c r="L233" s="378"/>
      <c r="M233" s="378"/>
      <c r="N233" s="378"/>
      <c r="O233" s="378"/>
      <c r="P233" s="378"/>
      <c r="Q233" s="378"/>
      <c r="R233" s="378"/>
      <c r="S233" s="378"/>
      <c r="T233" s="378"/>
      <c r="U233" s="378"/>
      <c r="V233" s="378"/>
      <c r="W233" s="378"/>
      <c r="X233" s="378"/>
      <c r="Y233" s="378"/>
    </row>
    <row r="234" spans="1:25" x14ac:dyDescent="0.2">
      <c r="A234" t="s">
        <v>492</v>
      </c>
      <c r="B234" s="378"/>
      <c r="C234" s="378"/>
      <c r="D234" s="378"/>
      <c r="E234" s="378"/>
      <c r="F234" s="378"/>
      <c r="G234" s="378"/>
      <c r="H234" s="378"/>
      <c r="I234" s="378"/>
      <c r="J234" s="378"/>
      <c r="K234" s="378"/>
      <c r="L234" s="378"/>
      <c r="M234" s="378"/>
      <c r="N234" s="378"/>
      <c r="O234" s="378"/>
      <c r="P234" s="378"/>
      <c r="Q234" s="378"/>
      <c r="R234" s="378"/>
      <c r="S234" s="378"/>
      <c r="T234" s="378"/>
      <c r="U234" s="378"/>
      <c r="V234" s="378"/>
      <c r="W234" s="378"/>
      <c r="X234" s="378"/>
      <c r="Y234" s="378"/>
    </row>
    <row r="235" spans="1:25" x14ac:dyDescent="0.2">
      <c r="A235" t="s">
        <v>492</v>
      </c>
      <c r="B235" s="378"/>
      <c r="C235" s="378"/>
      <c r="D235" s="378"/>
      <c r="E235" s="378"/>
      <c r="F235" s="378"/>
      <c r="G235" s="378"/>
      <c r="H235" s="378"/>
      <c r="I235" s="378"/>
      <c r="J235" s="378"/>
      <c r="K235" s="378"/>
      <c r="L235" s="378"/>
      <c r="M235" s="378"/>
      <c r="N235" s="378"/>
      <c r="O235" s="378"/>
      <c r="P235" s="378"/>
      <c r="Q235" s="378"/>
      <c r="R235" s="378"/>
      <c r="S235" s="378"/>
      <c r="T235" s="378"/>
      <c r="U235" s="378"/>
      <c r="V235" s="378"/>
      <c r="W235" s="378"/>
      <c r="X235" s="378"/>
      <c r="Y235" s="378"/>
    </row>
    <row r="236" spans="1:25" x14ac:dyDescent="0.2">
      <c r="A236" t="s">
        <v>492</v>
      </c>
      <c r="B236" s="378"/>
      <c r="C236" s="378"/>
      <c r="D236" s="378"/>
      <c r="E236" s="378"/>
      <c r="F236" s="378"/>
      <c r="G236" s="378"/>
      <c r="H236" s="378"/>
      <c r="I236" s="378"/>
      <c r="J236" s="378"/>
      <c r="K236" s="378"/>
      <c r="L236" s="378"/>
      <c r="M236" s="378"/>
      <c r="N236" s="378"/>
      <c r="O236" s="378"/>
      <c r="P236" s="378"/>
      <c r="Q236" s="378"/>
      <c r="R236" s="378"/>
      <c r="S236" s="378"/>
      <c r="T236" s="378"/>
      <c r="U236" s="378"/>
      <c r="V236" s="378"/>
      <c r="W236" s="378"/>
      <c r="X236" s="378"/>
      <c r="Y236" s="378"/>
    </row>
    <row r="237" spans="1:25" x14ac:dyDescent="0.2">
      <c r="A237" t="s">
        <v>492</v>
      </c>
      <c r="B237" s="378"/>
      <c r="C237" s="378"/>
      <c r="D237" s="378"/>
      <c r="E237" s="378"/>
      <c r="F237" s="378"/>
      <c r="G237" s="378"/>
      <c r="H237" s="378"/>
      <c r="I237" s="378"/>
      <c r="J237" s="378"/>
      <c r="K237" s="378"/>
      <c r="L237" s="378"/>
      <c r="M237" s="378"/>
      <c r="N237" s="378"/>
      <c r="O237" s="378"/>
      <c r="P237" s="378"/>
      <c r="Q237" s="378"/>
      <c r="R237" s="378"/>
      <c r="S237" s="378"/>
      <c r="T237" s="378"/>
      <c r="U237" s="378"/>
      <c r="V237" s="378"/>
      <c r="W237" s="378"/>
      <c r="X237" s="378"/>
      <c r="Y237" s="378"/>
    </row>
    <row r="238" spans="1:25" x14ac:dyDescent="0.2">
      <c r="A238" t="s">
        <v>492</v>
      </c>
      <c r="B238" s="378"/>
      <c r="C238" s="378"/>
      <c r="D238" s="378"/>
      <c r="E238" s="378"/>
      <c r="F238" s="378"/>
      <c r="G238" s="378"/>
      <c r="H238" s="378"/>
      <c r="I238" s="378"/>
      <c r="J238" s="378"/>
      <c r="K238" s="378"/>
      <c r="L238" s="378"/>
      <c r="M238" s="378"/>
      <c r="N238" s="378"/>
      <c r="O238" s="378"/>
      <c r="P238" s="378"/>
      <c r="Q238" s="378"/>
      <c r="R238" s="378"/>
      <c r="S238" s="378"/>
      <c r="T238" s="378"/>
      <c r="U238" s="378"/>
      <c r="V238" s="378"/>
      <c r="W238" s="378"/>
      <c r="X238" s="378"/>
      <c r="Y238" s="378"/>
    </row>
    <row r="239" spans="1:25" x14ac:dyDescent="0.2">
      <c r="A239" t="s">
        <v>492</v>
      </c>
      <c r="B239" s="378"/>
      <c r="C239" s="378"/>
      <c r="D239" s="378"/>
      <c r="E239" s="378"/>
      <c r="F239" s="378"/>
      <c r="G239" s="378"/>
      <c r="H239" s="378"/>
      <c r="I239" s="378"/>
      <c r="J239" s="378"/>
      <c r="K239" s="378"/>
      <c r="L239" s="378"/>
      <c r="M239" s="378"/>
      <c r="N239" s="378"/>
      <c r="O239" s="378"/>
      <c r="P239" s="378"/>
      <c r="Q239" s="378"/>
      <c r="R239" s="378"/>
      <c r="S239" s="378"/>
      <c r="T239" s="378"/>
      <c r="U239" s="378"/>
      <c r="V239" s="378"/>
      <c r="W239" s="378"/>
      <c r="X239" s="378"/>
      <c r="Y239" s="378"/>
    </row>
    <row r="240" spans="1:25" x14ac:dyDescent="0.2">
      <c r="A240" t="s">
        <v>492</v>
      </c>
      <c r="B240" s="378"/>
      <c r="C240" s="378"/>
      <c r="D240" s="378"/>
      <c r="E240" s="378"/>
      <c r="F240" s="378"/>
      <c r="G240" s="378"/>
      <c r="H240" s="378"/>
      <c r="I240" s="378"/>
      <c r="J240" s="378"/>
      <c r="K240" s="378"/>
      <c r="L240" s="378"/>
      <c r="M240" s="378"/>
      <c r="N240" s="378"/>
      <c r="O240" s="378"/>
      <c r="P240" s="378"/>
      <c r="Q240" s="378"/>
      <c r="R240" s="378"/>
      <c r="S240" s="378"/>
      <c r="T240" s="378"/>
      <c r="U240" s="378"/>
      <c r="V240" s="378"/>
      <c r="W240" s="378"/>
      <c r="X240" s="378"/>
      <c r="Y240" s="378"/>
    </row>
    <row r="241" spans="1:25" x14ac:dyDescent="0.2">
      <c r="A241" t="s">
        <v>492</v>
      </c>
      <c r="B241" s="378"/>
      <c r="C241" s="378"/>
      <c r="D241" s="378"/>
      <c r="E241" s="378"/>
      <c r="F241" s="378"/>
      <c r="G241" s="378"/>
      <c r="H241" s="378"/>
      <c r="I241" s="378"/>
      <c r="J241" s="378"/>
      <c r="K241" s="378"/>
      <c r="L241" s="378"/>
      <c r="M241" s="378"/>
      <c r="N241" s="378"/>
      <c r="O241" s="378"/>
      <c r="P241" s="378"/>
      <c r="Q241" s="378"/>
      <c r="R241" s="378"/>
      <c r="S241" s="378"/>
      <c r="T241" s="378"/>
      <c r="U241" s="378"/>
      <c r="V241" s="378"/>
      <c r="W241" s="378"/>
      <c r="X241" s="378"/>
      <c r="Y241" s="378"/>
    </row>
    <row r="242" spans="1:25" x14ac:dyDescent="0.2">
      <c r="A242" t="s">
        <v>492</v>
      </c>
      <c r="B242" s="378"/>
      <c r="C242" s="378"/>
      <c r="D242" s="378"/>
      <c r="E242" s="378"/>
      <c r="F242" s="378"/>
      <c r="G242" s="378"/>
      <c r="H242" s="378"/>
      <c r="I242" s="378"/>
      <c r="J242" s="378"/>
      <c r="K242" s="378"/>
      <c r="L242" s="378"/>
      <c r="M242" s="378"/>
      <c r="N242" s="378"/>
      <c r="O242" s="378"/>
      <c r="P242" s="378"/>
      <c r="Q242" s="378"/>
      <c r="R242" s="378"/>
      <c r="S242" s="378"/>
      <c r="T242" s="378"/>
      <c r="U242" s="378"/>
      <c r="V242" s="378"/>
      <c r="W242" s="378"/>
      <c r="X242" s="378"/>
      <c r="Y242" s="378"/>
    </row>
    <row r="243" spans="1:25" x14ac:dyDescent="0.2">
      <c r="A243" s="488">
        <f>SUM(B243:Y243)</f>
        <v>0</v>
      </c>
      <c r="B243" s="488">
        <f t="shared" ref="B243:Y243" si="18">SUM(B233:B241)</f>
        <v>0</v>
      </c>
      <c r="C243" s="488">
        <f t="shared" si="18"/>
        <v>0</v>
      </c>
      <c r="D243" s="488">
        <f t="shared" si="18"/>
        <v>0</v>
      </c>
      <c r="E243" s="488">
        <f t="shared" si="18"/>
        <v>0</v>
      </c>
      <c r="F243" s="488">
        <f t="shared" si="18"/>
        <v>0</v>
      </c>
      <c r="G243" s="488">
        <f t="shared" si="18"/>
        <v>0</v>
      </c>
      <c r="H243" s="488">
        <f t="shared" si="18"/>
        <v>0</v>
      </c>
      <c r="I243" s="488">
        <f t="shared" si="18"/>
        <v>0</v>
      </c>
      <c r="J243" s="488">
        <f t="shared" si="18"/>
        <v>0</v>
      </c>
      <c r="K243" s="488">
        <f t="shared" si="18"/>
        <v>0</v>
      </c>
      <c r="L243" s="488">
        <f t="shared" si="18"/>
        <v>0</v>
      </c>
      <c r="M243" s="488">
        <f t="shared" si="18"/>
        <v>0</v>
      </c>
      <c r="N243" s="488">
        <f t="shared" si="18"/>
        <v>0</v>
      </c>
      <c r="O243" s="488">
        <f t="shared" si="18"/>
        <v>0</v>
      </c>
      <c r="P243" s="488">
        <f t="shared" si="18"/>
        <v>0</v>
      </c>
      <c r="Q243" s="488">
        <f t="shared" si="18"/>
        <v>0</v>
      </c>
      <c r="R243" s="488">
        <f t="shared" si="18"/>
        <v>0</v>
      </c>
      <c r="S243" s="488">
        <f t="shared" si="18"/>
        <v>0</v>
      </c>
      <c r="T243" s="488">
        <f t="shared" si="18"/>
        <v>0</v>
      </c>
      <c r="U243" s="488">
        <f t="shared" si="18"/>
        <v>0</v>
      </c>
      <c r="V243" s="488">
        <f t="shared" si="18"/>
        <v>0</v>
      </c>
      <c r="W243" s="488">
        <f t="shared" si="18"/>
        <v>0</v>
      </c>
      <c r="X243" s="488">
        <f t="shared" si="18"/>
        <v>0</v>
      </c>
      <c r="Y243" s="488">
        <f t="shared" si="18"/>
        <v>0</v>
      </c>
    </row>
    <row r="245" spans="1:25" x14ac:dyDescent="0.2">
      <c r="A245" s="381" t="s">
        <v>511</v>
      </c>
      <c r="B245" s="381">
        <v>100</v>
      </c>
      <c r="C245" s="381">
        <v>200</v>
      </c>
      <c r="D245" s="381">
        <v>300</v>
      </c>
      <c r="E245" s="381">
        <v>400</v>
      </c>
      <c r="F245" s="381">
        <v>500</v>
      </c>
      <c r="G245" s="381">
        <v>600</v>
      </c>
      <c r="H245" s="381">
        <v>700</v>
      </c>
      <c r="I245" s="381">
        <v>800</v>
      </c>
      <c r="J245" s="381">
        <v>900</v>
      </c>
      <c r="K245" s="381">
        <v>1000</v>
      </c>
      <c r="L245" s="381">
        <v>1100</v>
      </c>
      <c r="M245" s="381">
        <v>1200</v>
      </c>
      <c r="N245" s="381">
        <v>1300</v>
      </c>
      <c r="O245" s="381">
        <v>1400</v>
      </c>
      <c r="P245" s="381">
        <v>1500</v>
      </c>
      <c r="Q245" s="381">
        <v>1600</v>
      </c>
      <c r="R245" s="381">
        <v>1700</v>
      </c>
      <c r="S245" s="381">
        <v>1800</v>
      </c>
      <c r="T245" s="381">
        <v>1900</v>
      </c>
      <c r="U245" s="381">
        <v>2000</v>
      </c>
      <c r="V245" s="381">
        <v>2100</v>
      </c>
      <c r="W245" s="381">
        <v>2200</v>
      </c>
      <c r="X245" s="381">
        <v>2300</v>
      </c>
      <c r="Y245" s="381">
        <v>2400</v>
      </c>
    </row>
    <row r="246" spans="1:25" x14ac:dyDescent="0.2">
      <c r="A246" t="s">
        <v>492</v>
      </c>
      <c r="B246" s="378"/>
      <c r="C246" s="378"/>
      <c r="D246" s="378"/>
      <c r="E246" s="378"/>
      <c r="F246" s="378"/>
      <c r="G246" s="378"/>
      <c r="H246" s="378"/>
      <c r="I246" s="378"/>
      <c r="J246" s="378"/>
      <c r="K246" s="378"/>
      <c r="L246" s="378"/>
      <c r="M246" s="378"/>
      <c r="N246" s="378"/>
      <c r="O246" s="378"/>
      <c r="P246" s="378"/>
      <c r="Q246" s="378"/>
      <c r="R246" s="378"/>
      <c r="S246" s="378"/>
      <c r="T246" s="378"/>
      <c r="U246" s="378"/>
      <c r="V246" s="378"/>
      <c r="W246" s="378"/>
      <c r="X246" s="378"/>
      <c r="Y246" s="378"/>
    </row>
    <row r="247" spans="1:25" x14ac:dyDescent="0.2">
      <c r="A247" t="s">
        <v>492</v>
      </c>
      <c r="B247" s="378"/>
      <c r="C247" s="378"/>
      <c r="D247" s="378"/>
      <c r="E247" s="378"/>
      <c r="F247" s="378"/>
      <c r="G247" s="378"/>
      <c r="H247" s="378"/>
      <c r="I247" s="378"/>
      <c r="J247" s="378"/>
      <c r="K247" s="378"/>
      <c r="L247" s="378"/>
      <c r="M247" s="378"/>
      <c r="N247" s="378"/>
      <c r="O247" s="378"/>
      <c r="P247" s="378"/>
      <c r="Q247" s="378"/>
      <c r="R247" s="378"/>
      <c r="S247" s="378"/>
      <c r="T247" s="378"/>
      <c r="U247" s="378"/>
      <c r="V247" s="378"/>
      <c r="W247" s="378"/>
      <c r="X247" s="378"/>
      <c r="Y247" s="378"/>
    </row>
    <row r="248" spans="1:25" x14ac:dyDescent="0.2">
      <c r="A248" t="s">
        <v>492</v>
      </c>
      <c r="B248" s="378"/>
      <c r="C248" s="378"/>
      <c r="D248" s="378"/>
      <c r="E248" s="378"/>
      <c r="F248" s="378"/>
      <c r="G248" s="378"/>
      <c r="H248" s="378"/>
      <c r="I248" s="378"/>
      <c r="J248" s="378"/>
      <c r="K248" s="378"/>
      <c r="L248" s="378"/>
      <c r="M248" s="378"/>
      <c r="N248" s="378"/>
      <c r="O248" s="378"/>
      <c r="P248" s="378"/>
      <c r="Q248" s="378"/>
      <c r="R248" s="378"/>
      <c r="S248" s="378"/>
      <c r="T248" s="378"/>
      <c r="U248" s="378"/>
      <c r="V248" s="378"/>
      <c r="W248" s="378"/>
      <c r="X248" s="378"/>
      <c r="Y248" s="378"/>
    </row>
    <row r="249" spans="1:25" x14ac:dyDescent="0.2">
      <c r="A249" t="s">
        <v>492</v>
      </c>
      <c r="B249" s="378"/>
      <c r="C249" s="378"/>
      <c r="D249" s="378"/>
      <c r="E249" s="378"/>
      <c r="F249" s="378"/>
      <c r="G249" s="378"/>
      <c r="H249" s="378"/>
      <c r="I249" s="378"/>
      <c r="J249" s="378"/>
      <c r="K249" s="378"/>
      <c r="L249" s="378"/>
      <c r="M249" s="378"/>
      <c r="N249" s="378"/>
      <c r="O249" s="378"/>
      <c r="P249" s="378"/>
      <c r="Q249" s="378"/>
      <c r="R249" s="378"/>
      <c r="S249" s="378"/>
      <c r="T249" s="378"/>
      <c r="U249" s="378"/>
      <c r="V249" s="378"/>
      <c r="W249" s="378"/>
      <c r="X249" s="378"/>
      <c r="Y249" s="378"/>
    </row>
    <row r="250" spans="1:25" x14ac:dyDescent="0.2">
      <c r="A250" t="s">
        <v>492</v>
      </c>
      <c r="B250" s="378"/>
      <c r="C250" s="378"/>
      <c r="D250" s="378"/>
      <c r="E250" s="378"/>
      <c r="F250" s="378"/>
      <c r="G250" s="378"/>
      <c r="H250" s="378"/>
      <c r="I250" s="378"/>
      <c r="J250" s="378"/>
      <c r="K250" s="378"/>
      <c r="L250" s="378"/>
      <c r="M250" s="378"/>
      <c r="N250" s="378"/>
      <c r="O250" s="378"/>
      <c r="P250" s="378"/>
      <c r="Q250" s="378"/>
      <c r="R250" s="378"/>
      <c r="S250" s="378"/>
      <c r="T250" s="378"/>
      <c r="U250" s="378"/>
      <c r="V250" s="378"/>
      <c r="W250" s="378"/>
      <c r="X250" s="378"/>
      <c r="Y250" s="378"/>
    </row>
    <row r="251" spans="1:25" x14ac:dyDescent="0.2">
      <c r="A251" t="s">
        <v>492</v>
      </c>
      <c r="B251" s="378"/>
      <c r="C251" s="378"/>
      <c r="D251" s="378"/>
      <c r="E251" s="378"/>
      <c r="F251" s="378"/>
      <c r="G251" s="378"/>
      <c r="H251" s="378"/>
      <c r="I251" s="378"/>
      <c r="J251" s="378"/>
      <c r="K251" s="378"/>
      <c r="L251" s="378"/>
      <c r="M251" s="378"/>
      <c r="N251" s="378"/>
      <c r="O251" s="378"/>
      <c r="P251" s="378"/>
      <c r="Q251" s="378"/>
      <c r="R251" s="378"/>
      <c r="S251" s="378"/>
      <c r="T251" s="378"/>
      <c r="U251" s="378"/>
      <c r="V251" s="378"/>
      <c r="W251" s="378"/>
      <c r="X251" s="378"/>
      <c r="Y251" s="378"/>
    </row>
    <row r="252" spans="1:25" x14ac:dyDescent="0.2">
      <c r="A252" t="s">
        <v>492</v>
      </c>
      <c r="B252" s="378"/>
      <c r="C252" s="378"/>
      <c r="D252" s="378"/>
      <c r="E252" s="378"/>
      <c r="F252" s="378"/>
      <c r="G252" s="378"/>
      <c r="H252" s="378"/>
      <c r="I252" s="378"/>
      <c r="J252" s="378"/>
      <c r="K252" s="378"/>
      <c r="L252" s="378"/>
      <c r="M252" s="378"/>
      <c r="N252" s="378"/>
      <c r="O252" s="378"/>
      <c r="P252" s="378"/>
      <c r="Q252" s="378"/>
      <c r="R252" s="378"/>
      <c r="S252" s="378"/>
      <c r="T252" s="378"/>
      <c r="U252" s="378"/>
      <c r="V252" s="378"/>
      <c r="W252" s="378"/>
      <c r="X252" s="378"/>
      <c r="Y252" s="378"/>
    </row>
    <row r="253" spans="1:25" x14ac:dyDescent="0.2">
      <c r="A253" t="s">
        <v>492</v>
      </c>
      <c r="B253" s="378"/>
      <c r="C253" s="378"/>
      <c r="D253" s="378"/>
      <c r="E253" s="378"/>
      <c r="F253" s="378"/>
      <c r="G253" s="378"/>
      <c r="H253" s="378"/>
      <c r="I253" s="378"/>
      <c r="J253" s="378"/>
      <c r="K253" s="378"/>
      <c r="L253" s="378"/>
      <c r="M253" s="378"/>
      <c r="N253" s="378"/>
      <c r="O253" s="378"/>
      <c r="P253" s="378"/>
      <c r="Q253" s="378"/>
      <c r="R253" s="378"/>
      <c r="S253" s="378"/>
      <c r="T253" s="378"/>
      <c r="U253" s="378"/>
      <c r="V253" s="378"/>
      <c r="W253" s="378"/>
      <c r="X253" s="378"/>
      <c r="Y253" s="378"/>
    </row>
    <row r="254" spans="1:25" x14ac:dyDescent="0.2">
      <c r="A254" t="s">
        <v>492</v>
      </c>
      <c r="B254" s="378"/>
      <c r="C254" s="378"/>
      <c r="D254" s="378"/>
      <c r="E254" s="378"/>
      <c r="F254" s="378"/>
      <c r="G254" s="378"/>
      <c r="H254" s="378"/>
      <c r="I254" s="378"/>
      <c r="J254" s="378"/>
      <c r="K254" s="378"/>
      <c r="L254" s="378"/>
      <c r="M254" s="378"/>
      <c r="N254" s="378"/>
      <c r="O254" s="378"/>
      <c r="P254" s="378"/>
      <c r="Q254" s="378"/>
      <c r="R254" s="378"/>
      <c r="S254" s="378"/>
      <c r="T254" s="378"/>
      <c r="U254" s="378"/>
      <c r="V254" s="378"/>
      <c r="W254" s="378"/>
      <c r="X254" s="378"/>
      <c r="Y254" s="378"/>
    </row>
    <row r="255" spans="1:25" x14ac:dyDescent="0.2">
      <c r="A255" t="s">
        <v>492</v>
      </c>
      <c r="B255" s="378"/>
      <c r="C255" s="378"/>
      <c r="D255" s="378"/>
      <c r="E255" s="378"/>
      <c r="F255" s="378"/>
      <c r="G255" s="378"/>
      <c r="H255" s="378"/>
      <c r="I255" s="378"/>
      <c r="J255" s="378"/>
      <c r="K255" s="378"/>
      <c r="L255" s="378"/>
      <c r="M255" s="378"/>
      <c r="N255" s="378"/>
      <c r="O255" s="378"/>
      <c r="P255" s="378"/>
      <c r="Q255" s="378"/>
      <c r="R255" s="378"/>
      <c r="S255" s="378"/>
      <c r="T255" s="378"/>
      <c r="U255" s="378"/>
      <c r="V255" s="378"/>
      <c r="W255" s="378"/>
      <c r="X255" s="378"/>
      <c r="Y255" s="378"/>
    </row>
    <row r="256" spans="1:25" x14ac:dyDescent="0.2">
      <c r="A256" s="488">
        <f>SUM(B256:Y256)</f>
        <v>0</v>
      </c>
      <c r="B256" s="488">
        <f t="shared" ref="B256:Y256" si="19">SUM(B246:B254)</f>
        <v>0</v>
      </c>
      <c r="C256" s="488">
        <f t="shared" si="19"/>
        <v>0</v>
      </c>
      <c r="D256" s="488">
        <f t="shared" si="19"/>
        <v>0</v>
      </c>
      <c r="E256" s="488">
        <f t="shared" si="19"/>
        <v>0</v>
      </c>
      <c r="F256" s="488">
        <f t="shared" si="19"/>
        <v>0</v>
      </c>
      <c r="G256" s="488">
        <f t="shared" si="19"/>
        <v>0</v>
      </c>
      <c r="H256" s="488">
        <f t="shared" si="19"/>
        <v>0</v>
      </c>
      <c r="I256" s="488">
        <f t="shared" si="19"/>
        <v>0</v>
      </c>
      <c r="J256" s="488">
        <f t="shared" si="19"/>
        <v>0</v>
      </c>
      <c r="K256" s="488">
        <f t="shared" si="19"/>
        <v>0</v>
      </c>
      <c r="L256" s="488">
        <f t="shared" si="19"/>
        <v>0</v>
      </c>
      <c r="M256" s="488">
        <f t="shared" si="19"/>
        <v>0</v>
      </c>
      <c r="N256" s="488">
        <f t="shared" si="19"/>
        <v>0</v>
      </c>
      <c r="O256" s="488">
        <f t="shared" si="19"/>
        <v>0</v>
      </c>
      <c r="P256" s="488">
        <f t="shared" si="19"/>
        <v>0</v>
      </c>
      <c r="Q256" s="488">
        <f t="shared" si="19"/>
        <v>0</v>
      </c>
      <c r="R256" s="488">
        <f t="shared" si="19"/>
        <v>0</v>
      </c>
      <c r="S256" s="488">
        <f t="shared" si="19"/>
        <v>0</v>
      </c>
      <c r="T256" s="488">
        <f t="shared" si="19"/>
        <v>0</v>
      </c>
      <c r="U256" s="488">
        <f t="shared" si="19"/>
        <v>0</v>
      </c>
      <c r="V256" s="488">
        <f t="shared" si="19"/>
        <v>0</v>
      </c>
      <c r="W256" s="488">
        <f t="shared" si="19"/>
        <v>0</v>
      </c>
      <c r="X256" s="488">
        <f t="shared" si="19"/>
        <v>0</v>
      </c>
      <c r="Y256" s="488">
        <f t="shared" si="19"/>
        <v>0</v>
      </c>
    </row>
    <row r="258" spans="1:25" x14ac:dyDescent="0.2">
      <c r="A258" s="381" t="s">
        <v>512</v>
      </c>
      <c r="B258" s="381">
        <v>100</v>
      </c>
      <c r="C258" s="381">
        <v>200</v>
      </c>
      <c r="D258" s="381">
        <v>300</v>
      </c>
      <c r="E258" s="381">
        <v>400</v>
      </c>
      <c r="F258" s="381">
        <v>500</v>
      </c>
      <c r="G258" s="381">
        <v>600</v>
      </c>
      <c r="H258" s="381">
        <v>700</v>
      </c>
      <c r="I258" s="381">
        <v>800</v>
      </c>
      <c r="J258" s="381">
        <v>900</v>
      </c>
      <c r="K258" s="381">
        <v>1000</v>
      </c>
      <c r="L258" s="381">
        <v>1100</v>
      </c>
      <c r="M258" s="381">
        <v>1200</v>
      </c>
      <c r="N258" s="381">
        <v>1300</v>
      </c>
      <c r="O258" s="381">
        <v>1400</v>
      </c>
      <c r="P258" s="381">
        <v>1500</v>
      </c>
      <c r="Q258" s="381">
        <v>1600</v>
      </c>
      <c r="R258" s="381">
        <v>1700</v>
      </c>
      <c r="S258" s="381">
        <v>1800</v>
      </c>
      <c r="T258" s="381">
        <v>1900</v>
      </c>
      <c r="U258" s="381">
        <v>2000</v>
      </c>
      <c r="V258" s="381">
        <v>2100</v>
      </c>
      <c r="W258" s="381">
        <v>2200</v>
      </c>
      <c r="X258" s="381">
        <v>2300</v>
      </c>
      <c r="Y258" s="381">
        <v>2400</v>
      </c>
    </row>
    <row r="259" spans="1:25" x14ac:dyDescent="0.2">
      <c r="A259" t="s">
        <v>492</v>
      </c>
      <c r="B259" s="378"/>
      <c r="C259" s="378"/>
      <c r="D259" s="378"/>
      <c r="E259" s="378"/>
      <c r="F259" s="378"/>
      <c r="G259" s="378"/>
      <c r="H259" s="378"/>
      <c r="I259" s="378"/>
      <c r="J259" s="378"/>
      <c r="K259" s="378"/>
      <c r="L259" s="378"/>
      <c r="M259" s="378"/>
      <c r="N259" s="378"/>
      <c r="O259" s="378"/>
      <c r="P259" s="378"/>
      <c r="Q259" s="378"/>
      <c r="R259" s="378"/>
      <c r="S259" s="378"/>
      <c r="T259" s="378"/>
      <c r="U259" s="378"/>
      <c r="V259" s="378"/>
      <c r="W259" s="378"/>
      <c r="X259" s="378"/>
      <c r="Y259" s="378"/>
    </row>
    <row r="260" spans="1:25" x14ac:dyDescent="0.2">
      <c r="A260" t="s">
        <v>492</v>
      </c>
      <c r="B260" s="378"/>
      <c r="C260" s="378"/>
      <c r="D260" s="378"/>
      <c r="E260" s="378"/>
      <c r="F260" s="378"/>
      <c r="G260" s="378"/>
      <c r="H260" s="378"/>
      <c r="I260" s="378"/>
      <c r="J260" s="378"/>
      <c r="K260" s="378"/>
      <c r="L260" s="378"/>
      <c r="M260" s="378"/>
      <c r="N260" s="378"/>
      <c r="O260" s="378"/>
      <c r="P260" s="378"/>
      <c r="Q260" s="378"/>
      <c r="R260" s="378"/>
      <c r="S260" s="378"/>
      <c r="T260" s="378"/>
      <c r="U260" s="378"/>
      <c r="V260" s="378"/>
      <c r="W260" s="378"/>
      <c r="X260" s="378"/>
      <c r="Y260" s="378"/>
    </row>
    <row r="261" spans="1:25" x14ac:dyDescent="0.2">
      <c r="A261" t="s">
        <v>492</v>
      </c>
      <c r="B261" s="378"/>
      <c r="C261" s="378"/>
      <c r="D261" s="378"/>
      <c r="E261" s="378"/>
      <c r="F261" s="378"/>
      <c r="G261" s="378"/>
      <c r="H261" s="378"/>
      <c r="I261" s="378"/>
      <c r="J261" s="378"/>
      <c r="K261" s="378"/>
      <c r="L261" s="378"/>
      <c r="M261" s="378"/>
      <c r="N261" s="378"/>
      <c r="O261" s="378"/>
      <c r="P261" s="378"/>
      <c r="Q261" s="378"/>
      <c r="R261" s="378"/>
      <c r="S261" s="378"/>
      <c r="T261" s="378"/>
      <c r="U261" s="378"/>
      <c r="V261" s="378"/>
      <c r="W261" s="378"/>
      <c r="X261" s="378"/>
      <c r="Y261" s="378"/>
    </row>
    <row r="262" spans="1:25" x14ac:dyDescent="0.2">
      <c r="A262" t="s">
        <v>492</v>
      </c>
      <c r="B262" s="378"/>
      <c r="C262" s="378"/>
      <c r="D262" s="378"/>
      <c r="E262" s="378"/>
      <c r="F262" s="378"/>
      <c r="G262" s="378"/>
      <c r="H262" s="378"/>
      <c r="I262" s="378"/>
      <c r="J262" s="378"/>
      <c r="K262" s="378"/>
      <c r="L262" s="378"/>
      <c r="M262" s="378"/>
      <c r="N262" s="378"/>
      <c r="O262" s="378"/>
      <c r="P262" s="378"/>
      <c r="Q262" s="378"/>
      <c r="R262" s="378"/>
      <c r="S262" s="378"/>
      <c r="T262" s="378"/>
      <c r="U262" s="378"/>
      <c r="V262" s="378"/>
      <c r="W262" s="378"/>
      <c r="X262" s="378"/>
      <c r="Y262" s="378"/>
    </row>
    <row r="263" spans="1:25" x14ac:dyDescent="0.2">
      <c r="A263" t="s">
        <v>492</v>
      </c>
      <c r="B263" s="378"/>
      <c r="C263" s="378"/>
      <c r="D263" s="378"/>
      <c r="E263" s="378"/>
      <c r="F263" s="378"/>
      <c r="G263" s="378"/>
      <c r="H263" s="378"/>
      <c r="I263" s="378"/>
      <c r="J263" s="378"/>
      <c r="K263" s="378"/>
      <c r="L263" s="378"/>
      <c r="M263" s="378"/>
      <c r="N263" s="378"/>
      <c r="O263" s="378"/>
      <c r="P263" s="378"/>
      <c r="Q263" s="378"/>
      <c r="R263" s="378"/>
      <c r="S263" s="378"/>
      <c r="T263" s="378"/>
      <c r="U263" s="378"/>
      <c r="V263" s="378"/>
      <c r="W263" s="378"/>
      <c r="X263" s="378"/>
      <c r="Y263" s="378"/>
    </row>
    <row r="264" spans="1:25" x14ac:dyDescent="0.2">
      <c r="A264" t="s">
        <v>492</v>
      </c>
      <c r="B264" s="378"/>
      <c r="C264" s="378"/>
      <c r="D264" s="378"/>
      <c r="E264" s="378"/>
      <c r="F264" s="378"/>
      <c r="G264" s="378"/>
      <c r="H264" s="378"/>
      <c r="I264" s="378"/>
      <c r="J264" s="378"/>
      <c r="K264" s="378"/>
      <c r="L264" s="378"/>
      <c r="M264" s="378"/>
      <c r="N264" s="378"/>
      <c r="O264" s="378"/>
      <c r="P264" s="378"/>
      <c r="Q264" s="378"/>
      <c r="R264" s="378"/>
      <c r="S264" s="378"/>
      <c r="T264" s="378"/>
      <c r="U264" s="378"/>
      <c r="V264" s="378"/>
      <c r="W264" s="378"/>
      <c r="X264" s="378"/>
      <c r="Y264" s="378"/>
    </row>
    <row r="265" spans="1:25" x14ac:dyDescent="0.2">
      <c r="A265" t="s">
        <v>492</v>
      </c>
      <c r="B265" s="378"/>
      <c r="C265" s="378"/>
      <c r="D265" s="378"/>
      <c r="E265" s="378"/>
      <c r="F265" s="378"/>
      <c r="G265" s="378"/>
      <c r="H265" s="378"/>
      <c r="I265" s="378"/>
      <c r="J265" s="378"/>
      <c r="K265" s="378"/>
      <c r="L265" s="378"/>
      <c r="M265" s="378"/>
      <c r="N265" s="378"/>
      <c r="O265" s="378"/>
      <c r="P265" s="378"/>
      <c r="Q265" s="378"/>
      <c r="R265" s="378"/>
      <c r="S265" s="378"/>
      <c r="T265" s="378"/>
      <c r="U265" s="378"/>
      <c r="V265" s="378"/>
      <c r="W265" s="378"/>
      <c r="X265" s="378"/>
      <c r="Y265" s="378"/>
    </row>
    <row r="266" spans="1:25" x14ac:dyDescent="0.2">
      <c r="A266" t="s">
        <v>492</v>
      </c>
      <c r="B266" s="378"/>
      <c r="C266" s="378"/>
      <c r="D266" s="378"/>
      <c r="E266" s="378"/>
      <c r="F266" s="378"/>
      <c r="G266" s="378"/>
      <c r="H266" s="378"/>
      <c r="I266" s="378"/>
      <c r="J266" s="378"/>
      <c r="K266" s="378"/>
      <c r="L266" s="378"/>
      <c r="M266" s="378"/>
      <c r="N266" s="378"/>
      <c r="O266" s="378"/>
      <c r="P266" s="378"/>
      <c r="Q266" s="378"/>
      <c r="R266" s="378"/>
      <c r="S266" s="378"/>
      <c r="T266" s="378"/>
      <c r="U266" s="378"/>
      <c r="V266" s="378"/>
      <c r="W266" s="378"/>
      <c r="X266" s="378"/>
      <c r="Y266" s="378"/>
    </row>
    <row r="267" spans="1:25" x14ac:dyDescent="0.2">
      <c r="A267" t="s">
        <v>492</v>
      </c>
      <c r="B267" s="378"/>
      <c r="C267" s="378"/>
      <c r="D267" s="378"/>
      <c r="E267" s="378"/>
      <c r="F267" s="378"/>
      <c r="G267" s="378"/>
      <c r="H267" s="378"/>
      <c r="I267" s="378"/>
      <c r="J267" s="378"/>
      <c r="K267" s="378"/>
      <c r="L267" s="378"/>
      <c r="M267" s="378"/>
      <c r="N267" s="378"/>
      <c r="O267" s="378"/>
      <c r="P267" s="378"/>
      <c r="Q267" s="378"/>
      <c r="R267" s="378"/>
      <c r="S267" s="378"/>
      <c r="T267" s="378"/>
      <c r="U267" s="378"/>
      <c r="V267" s="378"/>
      <c r="W267" s="378"/>
      <c r="X267" s="378"/>
      <c r="Y267" s="378"/>
    </row>
    <row r="268" spans="1:25" x14ac:dyDescent="0.2">
      <c r="A268" t="s">
        <v>492</v>
      </c>
      <c r="B268" s="378"/>
      <c r="C268" s="378"/>
      <c r="D268" s="378"/>
      <c r="E268" s="378"/>
      <c r="F268" s="378"/>
      <c r="G268" s="378"/>
      <c r="H268" s="378"/>
      <c r="I268" s="378"/>
      <c r="J268" s="378"/>
      <c r="K268" s="378"/>
      <c r="L268" s="378"/>
      <c r="M268" s="378"/>
      <c r="N268" s="378"/>
      <c r="O268" s="378"/>
      <c r="P268" s="378"/>
      <c r="Q268" s="378"/>
      <c r="R268" s="378"/>
      <c r="S268" s="378"/>
      <c r="T268" s="378"/>
      <c r="U268" s="378"/>
      <c r="V268" s="378"/>
      <c r="W268" s="378"/>
      <c r="X268" s="378"/>
      <c r="Y268" s="378"/>
    </row>
    <row r="269" spans="1:25" x14ac:dyDescent="0.2">
      <c r="A269" s="488">
        <f>SUM(B269:Y269)</f>
        <v>0</v>
      </c>
      <c r="B269" s="488">
        <f t="shared" ref="B269:Y269" si="20">SUM(B259:B267)</f>
        <v>0</v>
      </c>
      <c r="C269" s="488">
        <f t="shared" si="20"/>
        <v>0</v>
      </c>
      <c r="D269" s="488">
        <f t="shared" si="20"/>
        <v>0</v>
      </c>
      <c r="E269" s="488">
        <f t="shared" si="20"/>
        <v>0</v>
      </c>
      <c r="F269" s="488">
        <f t="shared" si="20"/>
        <v>0</v>
      </c>
      <c r="G269" s="488">
        <f t="shared" si="20"/>
        <v>0</v>
      </c>
      <c r="H269" s="488">
        <f t="shared" si="20"/>
        <v>0</v>
      </c>
      <c r="I269" s="488">
        <f t="shared" si="20"/>
        <v>0</v>
      </c>
      <c r="J269" s="488">
        <f t="shared" si="20"/>
        <v>0</v>
      </c>
      <c r="K269" s="488">
        <f t="shared" si="20"/>
        <v>0</v>
      </c>
      <c r="L269" s="488">
        <f t="shared" si="20"/>
        <v>0</v>
      </c>
      <c r="M269" s="488">
        <f t="shared" si="20"/>
        <v>0</v>
      </c>
      <c r="N269" s="488">
        <f t="shared" si="20"/>
        <v>0</v>
      </c>
      <c r="O269" s="488">
        <f t="shared" si="20"/>
        <v>0</v>
      </c>
      <c r="P269" s="488">
        <f t="shared" si="20"/>
        <v>0</v>
      </c>
      <c r="Q269" s="488">
        <f t="shared" si="20"/>
        <v>0</v>
      </c>
      <c r="R269" s="488">
        <f t="shared" si="20"/>
        <v>0</v>
      </c>
      <c r="S269" s="488">
        <f t="shared" si="20"/>
        <v>0</v>
      </c>
      <c r="T269" s="488">
        <f t="shared" si="20"/>
        <v>0</v>
      </c>
      <c r="U269" s="488">
        <f t="shared" si="20"/>
        <v>0</v>
      </c>
      <c r="V269" s="488">
        <f t="shared" si="20"/>
        <v>0</v>
      </c>
      <c r="W269" s="488">
        <f t="shared" si="20"/>
        <v>0</v>
      </c>
      <c r="X269" s="488">
        <f t="shared" si="20"/>
        <v>0</v>
      </c>
      <c r="Y269" s="488">
        <f t="shared" si="20"/>
        <v>0</v>
      </c>
    </row>
    <row r="271" spans="1:25" x14ac:dyDescent="0.2">
      <c r="A271" s="1">
        <f>SUM(B271:Y271)</f>
        <v>0</v>
      </c>
      <c r="B271" s="1">
        <f t="shared" ref="B271:Y271" si="21">B152+B165+B178+B191+B204+B217+B230+B243+B256+B269</f>
        <v>0</v>
      </c>
      <c r="C271" s="1">
        <f t="shared" si="21"/>
        <v>0</v>
      </c>
      <c r="D271" s="1">
        <f t="shared" si="21"/>
        <v>0</v>
      </c>
      <c r="E271" s="1">
        <f t="shared" si="21"/>
        <v>0</v>
      </c>
      <c r="F271" s="1">
        <f t="shared" si="21"/>
        <v>0</v>
      </c>
      <c r="G271" s="1">
        <f t="shared" si="21"/>
        <v>0</v>
      </c>
      <c r="H271" s="1">
        <f t="shared" si="21"/>
        <v>0</v>
      </c>
      <c r="I271" s="1">
        <f t="shared" si="21"/>
        <v>0</v>
      </c>
      <c r="J271" s="1">
        <f t="shared" si="21"/>
        <v>0</v>
      </c>
      <c r="K271" s="1">
        <f t="shared" si="21"/>
        <v>0</v>
      </c>
      <c r="L271" s="1">
        <f t="shared" si="21"/>
        <v>0</v>
      </c>
      <c r="M271" s="1">
        <f t="shared" si="21"/>
        <v>0</v>
      </c>
      <c r="N271" s="1">
        <f t="shared" si="21"/>
        <v>0</v>
      </c>
      <c r="O271" s="1">
        <f t="shared" si="21"/>
        <v>0</v>
      </c>
      <c r="P271" s="1">
        <f t="shared" si="21"/>
        <v>0</v>
      </c>
      <c r="Q271" s="1">
        <f t="shared" si="21"/>
        <v>0</v>
      </c>
      <c r="R271" s="1">
        <f t="shared" si="21"/>
        <v>0</v>
      </c>
      <c r="S271" s="1">
        <f t="shared" si="21"/>
        <v>0</v>
      </c>
      <c r="T271" s="1">
        <f t="shared" si="21"/>
        <v>0</v>
      </c>
      <c r="U271" s="1">
        <f t="shared" si="21"/>
        <v>0</v>
      </c>
      <c r="V271" s="1">
        <f t="shared" si="21"/>
        <v>0</v>
      </c>
      <c r="W271" s="1">
        <f t="shared" si="21"/>
        <v>0</v>
      </c>
      <c r="X271" s="1">
        <f t="shared" si="21"/>
        <v>0</v>
      </c>
      <c r="Y271" s="1">
        <f t="shared" si="21"/>
        <v>0</v>
      </c>
    </row>
    <row r="273" spans="1:25" x14ac:dyDescent="0.2">
      <c r="A273" s="490"/>
      <c r="B273" s="490"/>
      <c r="C273" s="490"/>
      <c r="D273" s="490"/>
      <c r="E273" s="490"/>
      <c r="F273" s="490"/>
      <c r="G273" s="490"/>
      <c r="H273" s="490"/>
      <c r="I273" s="490"/>
      <c r="J273" s="490"/>
      <c r="K273" s="490"/>
      <c r="L273" s="490"/>
      <c r="M273" s="490"/>
      <c r="N273" s="490"/>
      <c r="O273" s="490"/>
      <c r="P273" s="490"/>
      <c r="Q273" s="490"/>
      <c r="R273" s="490"/>
      <c r="S273" s="490"/>
      <c r="T273" s="490"/>
      <c r="U273" s="490"/>
      <c r="V273" s="490"/>
      <c r="W273" s="490"/>
      <c r="X273" s="490"/>
      <c r="Y273" s="490"/>
    </row>
    <row r="275" spans="1:25" ht="26.25" x14ac:dyDescent="0.4">
      <c r="A275" s="475" t="s">
        <v>199</v>
      </c>
    </row>
    <row r="277" spans="1:25" x14ac:dyDescent="0.2">
      <c r="A277" s="381" t="s">
        <v>513</v>
      </c>
      <c r="B277" s="381">
        <v>100</v>
      </c>
      <c r="C277" s="381">
        <v>200</v>
      </c>
      <c r="D277" s="381">
        <v>300</v>
      </c>
      <c r="E277" s="381">
        <v>400</v>
      </c>
      <c r="F277" s="381">
        <v>500</v>
      </c>
      <c r="G277" s="381">
        <v>600</v>
      </c>
      <c r="H277" s="381">
        <v>700</v>
      </c>
      <c r="I277" s="381">
        <v>800</v>
      </c>
      <c r="J277" s="381">
        <v>900</v>
      </c>
      <c r="K277" s="381">
        <v>1000</v>
      </c>
      <c r="L277" s="381">
        <v>1100</v>
      </c>
      <c r="M277" s="381">
        <v>1200</v>
      </c>
      <c r="N277" s="381">
        <v>1300</v>
      </c>
      <c r="O277" s="381">
        <v>1400</v>
      </c>
      <c r="P277" s="381">
        <v>1500</v>
      </c>
      <c r="Q277" s="381">
        <v>1600</v>
      </c>
      <c r="R277" s="381">
        <v>1700</v>
      </c>
      <c r="S277" s="381">
        <v>1800</v>
      </c>
      <c r="T277" s="381">
        <v>1900</v>
      </c>
      <c r="U277" s="381">
        <v>2000</v>
      </c>
      <c r="V277" s="381">
        <v>2100</v>
      </c>
      <c r="W277" s="381">
        <v>2200</v>
      </c>
      <c r="X277" s="381">
        <v>2300</v>
      </c>
      <c r="Y277" s="381">
        <v>2400</v>
      </c>
    </row>
    <row r="278" spans="1:25" x14ac:dyDescent="0.2">
      <c r="A278" t="s">
        <v>492</v>
      </c>
      <c r="B278" s="378"/>
      <c r="C278" s="378"/>
      <c r="D278" s="378"/>
      <c r="E278" s="378"/>
      <c r="F278" s="378"/>
      <c r="G278" s="378"/>
      <c r="H278" s="378"/>
      <c r="I278" s="378"/>
      <c r="J278" s="378"/>
      <c r="K278" s="378"/>
      <c r="L278" s="378"/>
      <c r="M278" s="378"/>
      <c r="N278" s="378"/>
      <c r="O278" s="378"/>
      <c r="P278" s="378"/>
      <c r="Q278" s="378"/>
      <c r="R278" s="378"/>
      <c r="S278" s="378"/>
      <c r="T278" s="378"/>
      <c r="U278" s="378"/>
      <c r="V278" s="378"/>
      <c r="W278" s="378"/>
      <c r="X278" s="378"/>
      <c r="Y278" s="378"/>
    </row>
    <row r="279" spans="1:25" x14ac:dyDescent="0.2">
      <c r="A279" t="s">
        <v>492</v>
      </c>
      <c r="B279" s="378"/>
      <c r="C279" s="378"/>
      <c r="D279" s="378"/>
      <c r="E279" s="378"/>
      <c r="F279" s="378"/>
      <c r="G279" s="378"/>
      <c r="H279" s="378"/>
      <c r="I279" s="378"/>
      <c r="J279" s="378"/>
      <c r="K279" s="378"/>
      <c r="L279" s="378"/>
      <c r="M279" s="378"/>
      <c r="N279" s="378"/>
      <c r="O279" s="378"/>
      <c r="P279" s="378"/>
      <c r="Q279" s="378"/>
      <c r="R279" s="378"/>
      <c r="S279" s="378"/>
      <c r="T279" s="378"/>
      <c r="U279" s="378"/>
      <c r="V279" s="378"/>
      <c r="W279" s="378"/>
      <c r="X279" s="378"/>
      <c r="Y279" s="378"/>
    </row>
    <row r="280" spans="1:25" x14ac:dyDescent="0.2">
      <c r="A280" t="s">
        <v>492</v>
      </c>
      <c r="B280" s="378"/>
      <c r="C280" s="378"/>
      <c r="D280" s="378"/>
      <c r="E280" s="378"/>
      <c r="F280" s="378"/>
      <c r="G280" s="378"/>
      <c r="H280" s="378"/>
      <c r="I280" s="378"/>
      <c r="J280" s="378"/>
      <c r="K280" s="378"/>
      <c r="L280" s="378"/>
      <c r="M280" s="378"/>
      <c r="N280" s="378"/>
      <c r="O280" s="378"/>
      <c r="P280" s="378"/>
      <c r="Q280" s="378"/>
      <c r="R280" s="378"/>
      <c r="S280" s="378"/>
      <c r="T280" s="378"/>
      <c r="U280" s="378"/>
      <c r="V280" s="378"/>
      <c r="W280" s="378"/>
      <c r="X280" s="378"/>
      <c r="Y280" s="378"/>
    </row>
    <row r="281" spans="1:25" x14ac:dyDescent="0.2">
      <c r="A281" t="s">
        <v>492</v>
      </c>
      <c r="B281" s="378"/>
      <c r="C281" s="378"/>
      <c r="D281" s="378"/>
      <c r="E281" s="378"/>
      <c r="F281" s="378"/>
      <c r="G281" s="378"/>
      <c r="H281" s="378"/>
      <c r="I281" s="378"/>
      <c r="J281" s="378"/>
      <c r="K281" s="378"/>
      <c r="L281" s="378"/>
      <c r="M281" s="378"/>
      <c r="N281" s="378"/>
      <c r="O281" s="378"/>
      <c r="P281" s="378"/>
      <c r="Q281" s="378"/>
      <c r="R281" s="378"/>
      <c r="S281" s="378"/>
      <c r="T281" s="378"/>
      <c r="U281" s="378"/>
      <c r="V281" s="378"/>
      <c r="W281" s="378"/>
      <c r="X281" s="378"/>
      <c r="Y281" s="378"/>
    </row>
    <row r="282" spans="1:25" x14ac:dyDescent="0.2">
      <c r="A282" t="s">
        <v>492</v>
      </c>
      <c r="B282" s="378"/>
      <c r="C282" s="378"/>
      <c r="D282" s="378"/>
      <c r="E282" s="378"/>
      <c r="F282" s="378"/>
      <c r="G282" s="378"/>
      <c r="H282" s="378"/>
      <c r="I282" s="378"/>
      <c r="J282" s="378"/>
      <c r="K282" s="378"/>
      <c r="L282" s="378"/>
      <c r="M282" s="378"/>
      <c r="N282" s="378"/>
      <c r="O282" s="378"/>
      <c r="P282" s="378"/>
      <c r="Q282" s="378"/>
      <c r="R282" s="378"/>
      <c r="S282" s="378"/>
      <c r="T282" s="378"/>
      <c r="U282" s="378"/>
      <c r="V282" s="378"/>
      <c r="W282" s="378"/>
      <c r="X282" s="378"/>
      <c r="Y282" s="378"/>
    </row>
    <row r="283" spans="1:25" x14ac:dyDescent="0.2">
      <c r="A283" t="s">
        <v>492</v>
      </c>
      <c r="B283" s="378"/>
      <c r="C283" s="378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  <c r="R283" s="378"/>
      <c r="S283" s="378"/>
      <c r="T283" s="378"/>
      <c r="U283" s="378"/>
      <c r="V283" s="378"/>
      <c r="W283" s="378"/>
      <c r="X283" s="378"/>
      <c r="Y283" s="378"/>
    </row>
    <row r="284" spans="1:25" x14ac:dyDescent="0.2">
      <c r="A284" t="s">
        <v>492</v>
      </c>
      <c r="B284" s="378"/>
      <c r="C284" s="378"/>
      <c r="D284" s="378"/>
      <c r="E284" s="378"/>
      <c r="F284" s="378"/>
      <c r="G284" s="378"/>
      <c r="H284" s="378"/>
      <c r="I284" s="378"/>
      <c r="J284" s="378"/>
      <c r="K284" s="378"/>
      <c r="L284" s="378"/>
      <c r="M284" s="378"/>
      <c r="N284" s="378"/>
      <c r="O284" s="378"/>
      <c r="P284" s="378"/>
      <c r="Q284" s="378"/>
      <c r="R284" s="378"/>
      <c r="S284" s="378"/>
      <c r="T284" s="378"/>
      <c r="U284" s="378"/>
      <c r="V284" s="378"/>
      <c r="W284" s="378"/>
      <c r="X284" s="378"/>
      <c r="Y284" s="378"/>
    </row>
    <row r="285" spans="1:25" x14ac:dyDescent="0.2">
      <c r="A285" t="s">
        <v>492</v>
      </c>
      <c r="B285" s="378"/>
      <c r="C285" s="378"/>
      <c r="D285" s="378"/>
      <c r="E285" s="378"/>
      <c r="F285" s="378"/>
      <c r="G285" s="378"/>
      <c r="H285" s="378"/>
      <c r="I285" s="378"/>
      <c r="J285" s="378"/>
      <c r="K285" s="378"/>
      <c r="L285" s="378"/>
      <c r="M285" s="378"/>
      <c r="N285" s="378"/>
      <c r="O285" s="378"/>
      <c r="P285" s="378"/>
      <c r="Q285" s="378"/>
      <c r="R285" s="378"/>
      <c r="S285" s="378"/>
      <c r="T285" s="378"/>
      <c r="U285" s="378"/>
      <c r="V285" s="378"/>
      <c r="W285" s="378"/>
      <c r="X285" s="378"/>
      <c r="Y285" s="378"/>
    </row>
    <row r="286" spans="1:25" x14ac:dyDescent="0.2">
      <c r="A286" t="s">
        <v>492</v>
      </c>
      <c r="B286" s="378"/>
      <c r="C286" s="378"/>
      <c r="D286" s="378"/>
      <c r="E286" s="378"/>
      <c r="F286" s="378"/>
      <c r="G286" s="378"/>
      <c r="H286" s="378"/>
      <c r="I286" s="378"/>
      <c r="J286" s="378"/>
      <c r="K286" s="378"/>
      <c r="L286" s="378"/>
      <c r="M286" s="378"/>
      <c r="N286" s="378"/>
      <c r="O286" s="378"/>
      <c r="P286" s="378"/>
      <c r="Q286" s="378"/>
      <c r="R286" s="378"/>
      <c r="S286" s="378"/>
      <c r="T286" s="378"/>
      <c r="U286" s="378"/>
      <c r="V286" s="378"/>
      <c r="W286" s="378"/>
      <c r="X286" s="378"/>
      <c r="Y286" s="378"/>
    </row>
    <row r="287" spans="1:25" x14ac:dyDescent="0.2">
      <c r="A287" t="s">
        <v>492</v>
      </c>
      <c r="B287" s="378"/>
      <c r="C287" s="378"/>
      <c r="D287" s="378"/>
      <c r="E287" s="378"/>
      <c r="F287" s="378"/>
      <c r="G287" s="378"/>
      <c r="H287" s="378"/>
      <c r="I287" s="378"/>
      <c r="J287" s="378"/>
      <c r="K287" s="378"/>
      <c r="L287" s="378"/>
      <c r="M287" s="378"/>
      <c r="N287" s="378"/>
      <c r="O287" s="378"/>
      <c r="P287" s="378"/>
      <c r="Q287" s="378"/>
      <c r="R287" s="378"/>
      <c r="S287" s="378"/>
      <c r="T287" s="378"/>
      <c r="U287" s="378"/>
      <c r="V287" s="378"/>
      <c r="W287" s="378"/>
      <c r="X287" s="378"/>
      <c r="Y287" s="378"/>
    </row>
    <row r="288" spans="1:25" x14ac:dyDescent="0.2">
      <c r="A288" s="488">
        <f>SUM(B288:Y288)</f>
        <v>0</v>
      </c>
      <c r="B288" s="488">
        <f t="shared" ref="B288:Y288" si="22">SUM(B278:B286)</f>
        <v>0</v>
      </c>
      <c r="C288" s="488">
        <f t="shared" si="22"/>
        <v>0</v>
      </c>
      <c r="D288" s="488">
        <f t="shared" si="22"/>
        <v>0</v>
      </c>
      <c r="E288" s="488">
        <f t="shared" si="22"/>
        <v>0</v>
      </c>
      <c r="F288" s="488">
        <f t="shared" si="22"/>
        <v>0</v>
      </c>
      <c r="G288" s="488">
        <f t="shared" si="22"/>
        <v>0</v>
      </c>
      <c r="H288" s="488">
        <f t="shared" si="22"/>
        <v>0</v>
      </c>
      <c r="I288" s="488">
        <f t="shared" si="22"/>
        <v>0</v>
      </c>
      <c r="J288" s="488">
        <f t="shared" si="22"/>
        <v>0</v>
      </c>
      <c r="K288" s="488">
        <f t="shared" si="22"/>
        <v>0</v>
      </c>
      <c r="L288" s="488">
        <f t="shared" si="22"/>
        <v>0</v>
      </c>
      <c r="M288" s="488">
        <f t="shared" si="22"/>
        <v>0</v>
      </c>
      <c r="N288" s="488">
        <f t="shared" si="22"/>
        <v>0</v>
      </c>
      <c r="O288" s="488">
        <f t="shared" si="22"/>
        <v>0</v>
      </c>
      <c r="P288" s="488">
        <f t="shared" si="22"/>
        <v>0</v>
      </c>
      <c r="Q288" s="488">
        <f t="shared" si="22"/>
        <v>0</v>
      </c>
      <c r="R288" s="488">
        <f t="shared" si="22"/>
        <v>0</v>
      </c>
      <c r="S288" s="488">
        <f t="shared" si="22"/>
        <v>0</v>
      </c>
      <c r="T288" s="488">
        <f t="shared" si="22"/>
        <v>0</v>
      </c>
      <c r="U288" s="488">
        <f t="shared" si="22"/>
        <v>0</v>
      </c>
      <c r="V288" s="488">
        <f t="shared" si="22"/>
        <v>0</v>
      </c>
      <c r="W288" s="488">
        <f t="shared" si="22"/>
        <v>0</v>
      </c>
      <c r="X288" s="488">
        <f t="shared" si="22"/>
        <v>0</v>
      </c>
      <c r="Y288" s="488">
        <f t="shared" si="22"/>
        <v>0</v>
      </c>
    </row>
    <row r="290" spans="1:25" x14ac:dyDescent="0.2">
      <c r="A290" s="381" t="s">
        <v>514</v>
      </c>
      <c r="B290" s="381">
        <v>100</v>
      </c>
      <c r="C290" s="381">
        <v>200</v>
      </c>
      <c r="D290" s="381">
        <v>300</v>
      </c>
      <c r="E290" s="381">
        <v>400</v>
      </c>
      <c r="F290" s="381">
        <v>500</v>
      </c>
      <c r="G290" s="381">
        <v>600</v>
      </c>
      <c r="H290" s="381">
        <v>700</v>
      </c>
      <c r="I290" s="381">
        <v>800</v>
      </c>
      <c r="J290" s="381">
        <v>900</v>
      </c>
      <c r="K290" s="381">
        <v>1000</v>
      </c>
      <c r="L290" s="381">
        <v>1100</v>
      </c>
      <c r="M290" s="381">
        <v>1200</v>
      </c>
      <c r="N290" s="381">
        <v>1300</v>
      </c>
      <c r="O290" s="381">
        <v>1400</v>
      </c>
      <c r="P290" s="381">
        <v>1500</v>
      </c>
      <c r="Q290" s="381">
        <v>1600</v>
      </c>
      <c r="R290" s="381">
        <v>1700</v>
      </c>
      <c r="S290" s="381">
        <v>1800</v>
      </c>
      <c r="T290" s="381">
        <v>1900</v>
      </c>
      <c r="U290" s="381">
        <v>2000</v>
      </c>
      <c r="V290" s="381">
        <v>2100</v>
      </c>
      <c r="W290" s="381">
        <v>2200</v>
      </c>
      <c r="X290" s="381">
        <v>2300</v>
      </c>
      <c r="Y290" s="381">
        <v>2400</v>
      </c>
    </row>
    <row r="291" spans="1:25" x14ac:dyDescent="0.2">
      <c r="A291" t="s">
        <v>492</v>
      </c>
      <c r="B291" s="378"/>
      <c r="C291" s="378"/>
      <c r="D291" s="378"/>
      <c r="E291" s="378"/>
      <c r="F291" s="378"/>
      <c r="G291" s="378"/>
      <c r="H291" s="378"/>
      <c r="I291" s="378"/>
      <c r="J291" s="378"/>
      <c r="K291" s="378"/>
      <c r="L291" s="378"/>
      <c r="M291" s="378"/>
      <c r="N291" s="378"/>
      <c r="O291" s="378"/>
      <c r="P291" s="378"/>
      <c r="Q291" s="378"/>
      <c r="R291" s="378"/>
      <c r="S291" s="378"/>
      <c r="T291" s="378"/>
      <c r="U291" s="378"/>
      <c r="V291" s="378"/>
      <c r="W291" s="378"/>
      <c r="X291" s="378"/>
      <c r="Y291" s="378"/>
    </row>
    <row r="292" spans="1:25" x14ac:dyDescent="0.2">
      <c r="A292" t="s">
        <v>492</v>
      </c>
      <c r="B292" s="378"/>
      <c r="C292" s="378"/>
      <c r="D292" s="378"/>
      <c r="E292" s="378"/>
      <c r="F292" s="378"/>
      <c r="G292" s="378"/>
      <c r="H292" s="378"/>
      <c r="I292" s="378"/>
      <c r="J292" s="378"/>
      <c r="K292" s="378"/>
      <c r="L292" s="378"/>
      <c r="M292" s="378"/>
      <c r="N292" s="378"/>
      <c r="O292" s="378"/>
      <c r="P292" s="378"/>
      <c r="Q292" s="378"/>
      <c r="R292" s="378"/>
      <c r="S292" s="378"/>
      <c r="T292" s="378"/>
      <c r="U292" s="378"/>
      <c r="V292" s="378"/>
      <c r="W292" s="378"/>
      <c r="X292" s="378"/>
      <c r="Y292" s="378"/>
    </row>
    <row r="293" spans="1:25" x14ac:dyDescent="0.2">
      <c r="A293" t="s">
        <v>492</v>
      </c>
      <c r="B293" s="378"/>
      <c r="C293" s="378"/>
      <c r="D293" s="378"/>
      <c r="E293" s="378"/>
      <c r="F293" s="378"/>
      <c r="G293" s="378"/>
      <c r="H293" s="378"/>
      <c r="I293" s="378"/>
      <c r="J293" s="378"/>
      <c r="K293" s="378"/>
      <c r="L293" s="378"/>
      <c r="M293" s="378"/>
      <c r="N293" s="378"/>
      <c r="O293" s="378"/>
      <c r="P293" s="378"/>
      <c r="Q293" s="378"/>
      <c r="R293" s="378"/>
      <c r="S293" s="378"/>
      <c r="T293" s="378"/>
      <c r="U293" s="378"/>
      <c r="V293" s="378"/>
      <c r="W293" s="378"/>
      <c r="X293" s="378"/>
      <c r="Y293" s="378"/>
    </row>
    <row r="294" spans="1:25" x14ac:dyDescent="0.2">
      <c r="A294" t="s">
        <v>492</v>
      </c>
      <c r="B294" s="378"/>
      <c r="C294" s="378"/>
      <c r="D294" s="378"/>
      <c r="E294" s="378"/>
      <c r="F294" s="378"/>
      <c r="G294" s="378"/>
      <c r="H294" s="378"/>
      <c r="I294" s="378"/>
      <c r="J294" s="378"/>
      <c r="K294" s="378"/>
      <c r="L294" s="378"/>
      <c r="M294" s="378"/>
      <c r="N294" s="378"/>
      <c r="O294" s="378"/>
      <c r="P294" s="378"/>
      <c r="Q294" s="378"/>
      <c r="R294" s="378"/>
      <c r="S294" s="378"/>
      <c r="T294" s="378"/>
      <c r="U294" s="378"/>
      <c r="V294" s="378"/>
      <c r="W294" s="378"/>
      <c r="X294" s="378"/>
      <c r="Y294" s="378"/>
    </row>
    <row r="295" spans="1:25" x14ac:dyDescent="0.2">
      <c r="A295" t="s">
        <v>492</v>
      </c>
      <c r="B295" s="378"/>
      <c r="C295" s="378"/>
      <c r="D295" s="378"/>
      <c r="E295" s="378"/>
      <c r="F295" s="378"/>
      <c r="G295" s="378"/>
      <c r="H295" s="378"/>
      <c r="I295" s="378"/>
      <c r="J295" s="378"/>
      <c r="K295" s="378"/>
      <c r="L295" s="378"/>
      <c r="M295" s="378"/>
      <c r="N295" s="378"/>
      <c r="O295" s="378"/>
      <c r="P295" s="378"/>
      <c r="Q295" s="378"/>
      <c r="R295" s="378"/>
      <c r="S295" s="378"/>
      <c r="T295" s="378"/>
      <c r="U295" s="378"/>
      <c r="V295" s="378"/>
      <c r="W295" s="378"/>
      <c r="X295" s="378"/>
      <c r="Y295" s="378"/>
    </row>
    <row r="296" spans="1:25" x14ac:dyDescent="0.2">
      <c r="A296" t="s">
        <v>492</v>
      </c>
      <c r="B296" s="378"/>
      <c r="C296" s="378"/>
      <c r="D296" s="378"/>
      <c r="E296" s="378"/>
      <c r="F296" s="378"/>
      <c r="G296" s="378"/>
      <c r="H296" s="378"/>
      <c r="I296" s="378"/>
      <c r="J296" s="378"/>
      <c r="K296" s="378"/>
      <c r="L296" s="378"/>
      <c r="M296" s="378"/>
      <c r="N296" s="378"/>
      <c r="O296" s="378"/>
      <c r="P296" s="378"/>
      <c r="Q296" s="378"/>
      <c r="R296" s="378"/>
      <c r="S296" s="378"/>
      <c r="T296" s="378"/>
      <c r="U296" s="378"/>
      <c r="V296" s="378"/>
      <c r="W296" s="378"/>
      <c r="X296" s="378"/>
      <c r="Y296" s="378"/>
    </row>
    <row r="297" spans="1:25" x14ac:dyDescent="0.2">
      <c r="A297" t="s">
        <v>492</v>
      </c>
      <c r="B297" s="378"/>
      <c r="C297" s="378"/>
      <c r="D297" s="378"/>
      <c r="E297" s="378"/>
      <c r="F297" s="378"/>
      <c r="G297" s="378"/>
      <c r="H297" s="378"/>
      <c r="I297" s="378"/>
      <c r="J297" s="378"/>
      <c r="K297" s="378"/>
      <c r="L297" s="378"/>
      <c r="M297" s="378"/>
      <c r="N297" s="378"/>
      <c r="O297" s="378"/>
      <c r="P297" s="378"/>
      <c r="Q297" s="378"/>
      <c r="R297" s="378"/>
      <c r="S297" s="378"/>
      <c r="T297" s="378"/>
      <c r="U297" s="378"/>
      <c r="V297" s="378"/>
      <c r="W297" s="378"/>
      <c r="X297" s="378"/>
      <c r="Y297" s="378"/>
    </row>
    <row r="298" spans="1:25" x14ac:dyDescent="0.2">
      <c r="A298" t="s">
        <v>492</v>
      </c>
      <c r="B298" s="378"/>
      <c r="C298" s="378"/>
      <c r="D298" s="378"/>
      <c r="E298" s="378"/>
      <c r="F298" s="378"/>
      <c r="G298" s="378"/>
      <c r="H298" s="378"/>
      <c r="I298" s="378"/>
      <c r="J298" s="378"/>
      <c r="K298" s="378"/>
      <c r="L298" s="378"/>
      <c r="M298" s="378"/>
      <c r="N298" s="378"/>
      <c r="O298" s="378"/>
      <c r="P298" s="378"/>
      <c r="Q298" s="378"/>
      <c r="R298" s="378"/>
      <c r="S298" s="378"/>
      <c r="T298" s="378"/>
      <c r="U298" s="378"/>
      <c r="V298" s="378"/>
      <c r="W298" s="378"/>
      <c r="X298" s="378"/>
      <c r="Y298" s="378"/>
    </row>
    <row r="299" spans="1:25" x14ac:dyDescent="0.2">
      <c r="A299" t="s">
        <v>492</v>
      </c>
      <c r="B299" s="378"/>
      <c r="C299" s="378"/>
      <c r="D299" s="378"/>
      <c r="E299" s="378"/>
      <c r="F299" s="378"/>
      <c r="G299" s="378"/>
      <c r="H299" s="378"/>
      <c r="I299" s="378"/>
      <c r="J299" s="378"/>
      <c r="K299" s="378"/>
      <c r="L299" s="378"/>
      <c r="M299" s="378"/>
      <c r="N299" s="378"/>
      <c r="O299" s="378"/>
      <c r="P299" s="378"/>
      <c r="Q299" s="378"/>
      <c r="R299" s="378"/>
      <c r="S299" s="378"/>
      <c r="T299" s="378"/>
      <c r="U299" s="378"/>
      <c r="V299" s="378"/>
      <c r="W299" s="378"/>
      <c r="X299" s="378"/>
      <c r="Y299" s="378"/>
    </row>
    <row r="300" spans="1:25" x14ac:dyDescent="0.2">
      <c r="A300" t="s">
        <v>492</v>
      </c>
      <c r="B300" s="378"/>
      <c r="C300" s="378"/>
      <c r="D300" s="378"/>
      <c r="E300" s="378"/>
      <c r="F300" s="378"/>
      <c r="G300" s="378"/>
      <c r="H300" s="378"/>
      <c r="I300" s="378"/>
      <c r="J300" s="378"/>
      <c r="K300" s="378"/>
      <c r="L300" s="378"/>
      <c r="M300" s="378"/>
      <c r="N300" s="378"/>
      <c r="O300" s="378"/>
      <c r="P300" s="378"/>
      <c r="Q300" s="378"/>
      <c r="R300" s="378"/>
      <c r="S300" s="378"/>
      <c r="T300" s="378"/>
      <c r="U300" s="378"/>
      <c r="V300" s="378"/>
      <c r="W300" s="378"/>
      <c r="X300" s="378"/>
      <c r="Y300" s="378"/>
    </row>
    <row r="301" spans="1:25" x14ac:dyDescent="0.2">
      <c r="A301" s="488">
        <f>SUM(B301:Y301)</f>
        <v>0</v>
      </c>
      <c r="B301" s="488">
        <f t="shared" ref="B301:Y301" si="23">SUM(B291:B299)</f>
        <v>0</v>
      </c>
      <c r="C301" s="488">
        <f t="shared" si="23"/>
        <v>0</v>
      </c>
      <c r="D301" s="488">
        <f t="shared" si="23"/>
        <v>0</v>
      </c>
      <c r="E301" s="488">
        <f t="shared" si="23"/>
        <v>0</v>
      </c>
      <c r="F301" s="488">
        <f t="shared" si="23"/>
        <v>0</v>
      </c>
      <c r="G301" s="488">
        <f t="shared" si="23"/>
        <v>0</v>
      </c>
      <c r="H301" s="488">
        <f t="shared" si="23"/>
        <v>0</v>
      </c>
      <c r="I301" s="488">
        <f t="shared" si="23"/>
        <v>0</v>
      </c>
      <c r="J301" s="488">
        <f t="shared" si="23"/>
        <v>0</v>
      </c>
      <c r="K301" s="488">
        <f t="shared" si="23"/>
        <v>0</v>
      </c>
      <c r="L301" s="488">
        <f t="shared" si="23"/>
        <v>0</v>
      </c>
      <c r="M301" s="488">
        <f t="shared" si="23"/>
        <v>0</v>
      </c>
      <c r="N301" s="488">
        <f t="shared" si="23"/>
        <v>0</v>
      </c>
      <c r="O301" s="488">
        <f t="shared" si="23"/>
        <v>0</v>
      </c>
      <c r="P301" s="488">
        <f t="shared" si="23"/>
        <v>0</v>
      </c>
      <c r="Q301" s="488">
        <f t="shared" si="23"/>
        <v>0</v>
      </c>
      <c r="R301" s="488">
        <f t="shared" si="23"/>
        <v>0</v>
      </c>
      <c r="S301" s="488">
        <f t="shared" si="23"/>
        <v>0</v>
      </c>
      <c r="T301" s="488">
        <f t="shared" si="23"/>
        <v>0</v>
      </c>
      <c r="U301" s="488">
        <f t="shared" si="23"/>
        <v>0</v>
      </c>
      <c r="V301" s="488">
        <f t="shared" si="23"/>
        <v>0</v>
      </c>
      <c r="W301" s="488">
        <f t="shared" si="23"/>
        <v>0</v>
      </c>
      <c r="X301" s="488">
        <f t="shared" si="23"/>
        <v>0</v>
      </c>
      <c r="Y301" s="488">
        <f t="shared" si="23"/>
        <v>0</v>
      </c>
    </row>
    <row r="303" spans="1:25" x14ac:dyDescent="0.2">
      <c r="A303" s="381" t="s">
        <v>515</v>
      </c>
      <c r="B303" s="381">
        <v>100</v>
      </c>
      <c r="C303" s="381">
        <v>200</v>
      </c>
      <c r="D303" s="381">
        <v>300</v>
      </c>
      <c r="E303" s="381">
        <v>400</v>
      </c>
      <c r="F303" s="381">
        <v>500</v>
      </c>
      <c r="G303" s="381">
        <v>600</v>
      </c>
      <c r="H303" s="381">
        <v>700</v>
      </c>
      <c r="I303" s="381">
        <v>800</v>
      </c>
      <c r="J303" s="381">
        <v>900</v>
      </c>
      <c r="K303" s="381">
        <v>1000</v>
      </c>
      <c r="L303" s="381">
        <v>1100</v>
      </c>
      <c r="M303" s="381">
        <v>1200</v>
      </c>
      <c r="N303" s="381">
        <v>1300</v>
      </c>
      <c r="O303" s="381">
        <v>1400</v>
      </c>
      <c r="P303" s="381">
        <v>1500</v>
      </c>
      <c r="Q303" s="381">
        <v>1600</v>
      </c>
      <c r="R303" s="381">
        <v>1700</v>
      </c>
      <c r="S303" s="381">
        <v>1800</v>
      </c>
      <c r="T303" s="381">
        <v>1900</v>
      </c>
      <c r="U303" s="381">
        <v>2000</v>
      </c>
      <c r="V303" s="381">
        <v>2100</v>
      </c>
      <c r="W303" s="381">
        <v>2200</v>
      </c>
      <c r="X303" s="381">
        <v>2300</v>
      </c>
      <c r="Y303" s="381">
        <v>2400</v>
      </c>
    </row>
    <row r="304" spans="1:25" x14ac:dyDescent="0.2">
      <c r="A304" t="s">
        <v>492</v>
      </c>
      <c r="B304" s="378"/>
      <c r="C304" s="378"/>
      <c r="D304" s="378"/>
      <c r="E304" s="378"/>
      <c r="F304" s="378"/>
      <c r="G304" s="378"/>
      <c r="H304" s="378"/>
      <c r="I304" s="378"/>
      <c r="J304" s="378"/>
      <c r="K304" s="378"/>
      <c r="L304" s="378"/>
      <c r="M304" s="378"/>
      <c r="N304" s="378"/>
      <c r="O304" s="378"/>
      <c r="P304" s="378"/>
      <c r="Q304" s="378"/>
      <c r="R304" s="378"/>
      <c r="S304" s="378"/>
      <c r="T304" s="378"/>
      <c r="U304" s="378"/>
      <c r="V304" s="378"/>
      <c r="W304" s="378"/>
      <c r="X304" s="378"/>
      <c r="Y304" s="378"/>
    </row>
    <row r="305" spans="1:25" x14ac:dyDescent="0.2">
      <c r="A305" t="s">
        <v>492</v>
      </c>
      <c r="B305" s="378"/>
      <c r="C305" s="378"/>
      <c r="D305" s="378"/>
      <c r="E305" s="378"/>
      <c r="F305" s="378"/>
      <c r="G305" s="378"/>
      <c r="H305" s="378"/>
      <c r="I305" s="378"/>
      <c r="J305" s="378"/>
      <c r="K305" s="378"/>
      <c r="L305" s="378"/>
      <c r="M305" s="378"/>
      <c r="N305" s="378"/>
      <c r="O305" s="378"/>
      <c r="P305" s="378"/>
      <c r="Q305" s="378"/>
      <c r="R305" s="378"/>
      <c r="S305" s="378"/>
      <c r="T305" s="378"/>
      <c r="U305" s="378"/>
      <c r="V305" s="378"/>
      <c r="W305" s="378"/>
      <c r="X305" s="378"/>
      <c r="Y305" s="378"/>
    </row>
    <row r="306" spans="1:25" x14ac:dyDescent="0.2">
      <c r="A306" t="s">
        <v>492</v>
      </c>
      <c r="B306" s="378"/>
      <c r="C306" s="378"/>
      <c r="D306" s="378"/>
      <c r="E306" s="378"/>
      <c r="F306" s="378"/>
      <c r="G306" s="378"/>
      <c r="H306" s="378"/>
      <c r="I306" s="378"/>
      <c r="J306" s="378"/>
      <c r="K306" s="378"/>
      <c r="L306" s="378"/>
      <c r="M306" s="378"/>
      <c r="N306" s="378"/>
      <c r="O306" s="378"/>
      <c r="P306" s="378"/>
      <c r="Q306" s="378"/>
      <c r="R306" s="378"/>
      <c r="S306" s="378"/>
      <c r="T306" s="378"/>
      <c r="U306" s="378"/>
      <c r="V306" s="378"/>
      <c r="W306" s="378"/>
      <c r="X306" s="378"/>
      <c r="Y306" s="378"/>
    </row>
    <row r="307" spans="1:25" x14ac:dyDescent="0.2">
      <c r="A307" t="s">
        <v>492</v>
      </c>
      <c r="B307" s="378"/>
      <c r="C307" s="378"/>
      <c r="D307" s="378"/>
      <c r="E307" s="378"/>
      <c r="F307" s="378"/>
      <c r="G307" s="378"/>
      <c r="H307" s="378"/>
      <c r="I307" s="378"/>
      <c r="J307" s="378"/>
      <c r="K307" s="378"/>
      <c r="L307" s="378"/>
      <c r="M307" s="378"/>
      <c r="N307" s="378"/>
      <c r="O307" s="378"/>
      <c r="P307" s="378"/>
      <c r="Q307" s="378"/>
      <c r="R307" s="378"/>
      <c r="S307" s="378"/>
      <c r="T307" s="378"/>
      <c r="U307" s="378"/>
      <c r="V307" s="378"/>
      <c r="W307" s="378"/>
      <c r="X307" s="378"/>
      <c r="Y307" s="378"/>
    </row>
    <row r="308" spans="1:25" x14ac:dyDescent="0.2">
      <c r="A308" t="s">
        <v>492</v>
      </c>
      <c r="B308" s="378"/>
      <c r="C308" s="378"/>
      <c r="D308" s="378"/>
      <c r="E308" s="378"/>
      <c r="F308" s="378"/>
      <c r="G308" s="378"/>
      <c r="H308" s="378"/>
      <c r="I308" s="378"/>
      <c r="J308" s="378"/>
      <c r="K308" s="378"/>
      <c r="L308" s="378"/>
      <c r="M308" s="378"/>
      <c r="N308" s="378"/>
      <c r="O308" s="378"/>
      <c r="P308" s="378"/>
      <c r="Q308" s="378"/>
      <c r="R308" s="378"/>
      <c r="S308" s="378"/>
      <c r="T308" s="378"/>
      <c r="U308" s="378"/>
      <c r="V308" s="378"/>
      <c r="W308" s="378"/>
      <c r="X308" s="378"/>
      <c r="Y308" s="378"/>
    </row>
    <row r="309" spans="1:25" x14ac:dyDescent="0.2">
      <c r="A309" t="s">
        <v>492</v>
      </c>
      <c r="B309" s="378"/>
      <c r="C309" s="378"/>
      <c r="D309" s="378"/>
      <c r="E309" s="378"/>
      <c r="F309" s="378"/>
      <c r="G309" s="378"/>
      <c r="H309" s="378"/>
      <c r="I309" s="378"/>
      <c r="J309" s="378"/>
      <c r="K309" s="378"/>
      <c r="L309" s="378"/>
      <c r="M309" s="378"/>
      <c r="N309" s="378"/>
      <c r="O309" s="378"/>
      <c r="P309" s="378"/>
      <c r="Q309" s="378"/>
      <c r="R309" s="378"/>
      <c r="S309" s="378"/>
      <c r="T309" s="378"/>
      <c r="U309" s="378"/>
      <c r="V309" s="378"/>
      <c r="W309" s="378"/>
      <c r="X309" s="378"/>
      <c r="Y309" s="378"/>
    </row>
    <row r="310" spans="1:25" x14ac:dyDescent="0.2">
      <c r="A310" t="s">
        <v>492</v>
      </c>
      <c r="B310" s="378"/>
      <c r="C310" s="378"/>
      <c r="D310" s="378"/>
      <c r="E310" s="378"/>
      <c r="F310" s="378"/>
      <c r="G310" s="378"/>
      <c r="H310" s="378"/>
      <c r="I310" s="378"/>
      <c r="J310" s="378"/>
      <c r="K310" s="378"/>
      <c r="L310" s="378"/>
      <c r="M310" s="378"/>
      <c r="N310" s="378"/>
      <c r="O310" s="378"/>
      <c r="P310" s="378"/>
      <c r="Q310" s="378"/>
      <c r="R310" s="378"/>
      <c r="S310" s="378"/>
      <c r="T310" s="378"/>
      <c r="U310" s="378"/>
      <c r="V310" s="378"/>
      <c r="W310" s="378"/>
      <c r="X310" s="378"/>
      <c r="Y310" s="378"/>
    </row>
    <row r="311" spans="1:25" x14ac:dyDescent="0.2">
      <c r="A311" t="s">
        <v>492</v>
      </c>
      <c r="B311" s="378"/>
      <c r="C311" s="378"/>
      <c r="D311" s="378"/>
      <c r="E311" s="378"/>
      <c r="F311" s="378"/>
      <c r="G311" s="378"/>
      <c r="H311" s="378"/>
      <c r="I311" s="378"/>
      <c r="J311" s="378"/>
      <c r="K311" s="378"/>
      <c r="L311" s="378"/>
      <c r="M311" s="378"/>
      <c r="N311" s="378"/>
      <c r="O311" s="378"/>
      <c r="P311" s="378"/>
      <c r="Q311" s="378"/>
      <c r="R311" s="378"/>
      <c r="S311" s="378"/>
      <c r="T311" s="378"/>
      <c r="U311" s="378"/>
      <c r="V311" s="378"/>
      <c r="W311" s="378"/>
      <c r="X311" s="378"/>
      <c r="Y311" s="378"/>
    </row>
    <row r="312" spans="1:25" x14ac:dyDescent="0.2">
      <c r="A312" t="s">
        <v>492</v>
      </c>
      <c r="B312" s="378"/>
      <c r="C312" s="378"/>
      <c r="D312" s="378"/>
      <c r="E312" s="378"/>
      <c r="F312" s="378"/>
      <c r="G312" s="378"/>
      <c r="H312" s="378"/>
      <c r="I312" s="378"/>
      <c r="J312" s="378"/>
      <c r="K312" s="378"/>
      <c r="L312" s="378"/>
      <c r="M312" s="378"/>
      <c r="N312" s="378"/>
      <c r="O312" s="378"/>
      <c r="P312" s="378"/>
      <c r="Q312" s="378"/>
      <c r="R312" s="378"/>
      <c r="S312" s="378"/>
      <c r="T312" s="378"/>
      <c r="U312" s="378"/>
      <c r="V312" s="378"/>
      <c r="W312" s="378"/>
      <c r="X312" s="378"/>
      <c r="Y312" s="378"/>
    </row>
    <row r="313" spans="1:25" x14ac:dyDescent="0.2">
      <c r="A313" t="s">
        <v>492</v>
      </c>
      <c r="B313" s="378"/>
      <c r="C313" s="378"/>
      <c r="D313" s="378"/>
      <c r="E313" s="378"/>
      <c r="F313" s="378"/>
      <c r="G313" s="378"/>
      <c r="H313" s="378"/>
      <c r="I313" s="378"/>
      <c r="J313" s="378"/>
      <c r="K313" s="378"/>
      <c r="L313" s="378"/>
      <c r="M313" s="378"/>
      <c r="N313" s="378"/>
      <c r="O313" s="378"/>
      <c r="P313" s="378"/>
      <c r="Q313" s="378"/>
      <c r="R313" s="378"/>
      <c r="S313" s="378"/>
      <c r="T313" s="378"/>
      <c r="U313" s="378"/>
      <c r="V313" s="378"/>
      <c r="W313" s="378"/>
      <c r="X313" s="378"/>
      <c r="Y313" s="378"/>
    </row>
    <row r="314" spans="1:25" x14ac:dyDescent="0.2">
      <c r="A314" s="488">
        <f>SUM(B314:Y314)</f>
        <v>0</v>
      </c>
      <c r="B314" s="488">
        <f t="shared" ref="B314:Y314" si="24">SUM(B304:B312)</f>
        <v>0</v>
      </c>
      <c r="C314" s="488">
        <f t="shared" si="24"/>
        <v>0</v>
      </c>
      <c r="D314" s="488">
        <f t="shared" si="24"/>
        <v>0</v>
      </c>
      <c r="E314" s="488">
        <f t="shared" si="24"/>
        <v>0</v>
      </c>
      <c r="F314" s="488">
        <f t="shared" si="24"/>
        <v>0</v>
      </c>
      <c r="G314" s="488">
        <f t="shared" si="24"/>
        <v>0</v>
      </c>
      <c r="H314" s="488">
        <f t="shared" si="24"/>
        <v>0</v>
      </c>
      <c r="I314" s="488">
        <f t="shared" si="24"/>
        <v>0</v>
      </c>
      <c r="J314" s="488">
        <f t="shared" si="24"/>
        <v>0</v>
      </c>
      <c r="K314" s="488">
        <f t="shared" si="24"/>
        <v>0</v>
      </c>
      <c r="L314" s="488">
        <f t="shared" si="24"/>
        <v>0</v>
      </c>
      <c r="M314" s="488">
        <f t="shared" si="24"/>
        <v>0</v>
      </c>
      <c r="N314" s="488">
        <f t="shared" si="24"/>
        <v>0</v>
      </c>
      <c r="O314" s="488">
        <f t="shared" si="24"/>
        <v>0</v>
      </c>
      <c r="P314" s="488">
        <f t="shared" si="24"/>
        <v>0</v>
      </c>
      <c r="Q314" s="488">
        <f t="shared" si="24"/>
        <v>0</v>
      </c>
      <c r="R314" s="488">
        <f t="shared" si="24"/>
        <v>0</v>
      </c>
      <c r="S314" s="488">
        <f t="shared" si="24"/>
        <v>0</v>
      </c>
      <c r="T314" s="488">
        <f t="shared" si="24"/>
        <v>0</v>
      </c>
      <c r="U314" s="488">
        <f t="shared" si="24"/>
        <v>0</v>
      </c>
      <c r="V314" s="488">
        <f t="shared" si="24"/>
        <v>0</v>
      </c>
      <c r="W314" s="488">
        <f t="shared" si="24"/>
        <v>0</v>
      </c>
      <c r="X314" s="488">
        <f t="shared" si="24"/>
        <v>0</v>
      </c>
      <c r="Y314" s="488">
        <f t="shared" si="24"/>
        <v>0</v>
      </c>
    </row>
    <row r="316" spans="1:25" x14ac:dyDescent="0.2">
      <c r="A316" s="381" t="s">
        <v>516</v>
      </c>
      <c r="B316" s="381">
        <v>100</v>
      </c>
      <c r="C316" s="381">
        <v>200</v>
      </c>
      <c r="D316" s="381">
        <v>300</v>
      </c>
      <c r="E316" s="381">
        <v>400</v>
      </c>
      <c r="F316" s="381">
        <v>500</v>
      </c>
      <c r="G316" s="381">
        <v>600</v>
      </c>
      <c r="H316" s="381">
        <v>700</v>
      </c>
      <c r="I316" s="381">
        <v>800</v>
      </c>
      <c r="J316" s="381">
        <v>900</v>
      </c>
      <c r="K316" s="381">
        <v>1000</v>
      </c>
      <c r="L316" s="381">
        <v>1100</v>
      </c>
      <c r="M316" s="381">
        <v>1200</v>
      </c>
      <c r="N316" s="381">
        <v>1300</v>
      </c>
      <c r="O316" s="381">
        <v>1400</v>
      </c>
      <c r="P316" s="381">
        <v>1500</v>
      </c>
      <c r="Q316" s="381">
        <v>1600</v>
      </c>
      <c r="R316" s="381">
        <v>1700</v>
      </c>
      <c r="S316" s="381">
        <v>1800</v>
      </c>
      <c r="T316" s="381">
        <v>1900</v>
      </c>
      <c r="U316" s="381">
        <v>2000</v>
      </c>
      <c r="V316" s="381">
        <v>2100</v>
      </c>
      <c r="W316" s="381">
        <v>2200</v>
      </c>
      <c r="X316" s="381">
        <v>2300</v>
      </c>
      <c r="Y316" s="381">
        <v>2400</v>
      </c>
    </row>
    <row r="317" spans="1:25" x14ac:dyDescent="0.2">
      <c r="A317" t="s">
        <v>492</v>
      </c>
      <c r="B317" s="378"/>
      <c r="C317" s="378"/>
      <c r="D317" s="378"/>
      <c r="E317" s="378"/>
      <c r="F317" s="378"/>
      <c r="G317" s="378"/>
      <c r="H317" s="378"/>
      <c r="I317" s="378"/>
      <c r="J317" s="378"/>
      <c r="K317" s="378"/>
      <c r="L317" s="378"/>
      <c r="M317" s="378"/>
      <c r="N317" s="378"/>
      <c r="O317" s="378"/>
      <c r="P317" s="378"/>
      <c r="Q317" s="378"/>
      <c r="R317" s="378"/>
      <c r="S317" s="378"/>
      <c r="T317" s="378"/>
      <c r="U317" s="378"/>
      <c r="V317" s="378"/>
      <c r="W317" s="378"/>
      <c r="X317" s="378"/>
      <c r="Y317" s="378"/>
    </row>
    <row r="318" spans="1:25" x14ac:dyDescent="0.2">
      <c r="A318" t="s">
        <v>492</v>
      </c>
      <c r="B318" s="378"/>
      <c r="C318" s="378"/>
      <c r="D318" s="378"/>
      <c r="E318" s="378"/>
      <c r="F318" s="378"/>
      <c r="G318" s="378"/>
      <c r="H318" s="378"/>
      <c r="I318" s="378"/>
      <c r="J318" s="378"/>
      <c r="K318" s="378"/>
      <c r="L318" s="378"/>
      <c r="M318" s="378"/>
      <c r="N318" s="378"/>
      <c r="O318" s="378"/>
      <c r="P318" s="378"/>
      <c r="Q318" s="378"/>
      <c r="R318" s="378"/>
      <c r="S318" s="378"/>
      <c r="T318" s="378"/>
      <c r="U318" s="378"/>
      <c r="V318" s="378"/>
      <c r="W318" s="378"/>
      <c r="X318" s="378"/>
      <c r="Y318" s="378"/>
    </row>
    <row r="319" spans="1:25" x14ac:dyDescent="0.2">
      <c r="A319" t="s">
        <v>492</v>
      </c>
      <c r="B319" s="378"/>
      <c r="C319" s="378"/>
      <c r="D319" s="378"/>
      <c r="E319" s="378"/>
      <c r="F319" s="378"/>
      <c r="G319" s="378"/>
      <c r="H319" s="378"/>
      <c r="I319" s="378"/>
      <c r="J319" s="378"/>
      <c r="K319" s="378"/>
      <c r="L319" s="378"/>
      <c r="M319" s="378"/>
      <c r="N319" s="378"/>
      <c r="O319" s="378"/>
      <c r="P319" s="378"/>
      <c r="Q319" s="378"/>
      <c r="R319" s="378"/>
      <c r="S319" s="378"/>
      <c r="T319" s="378"/>
      <c r="U319" s="378"/>
      <c r="V319" s="378"/>
      <c r="W319" s="378"/>
      <c r="X319" s="378"/>
      <c r="Y319" s="378"/>
    </row>
    <row r="320" spans="1:25" x14ac:dyDescent="0.2">
      <c r="A320" t="s">
        <v>492</v>
      </c>
      <c r="B320" s="378"/>
      <c r="C320" s="378"/>
      <c r="D320" s="378"/>
      <c r="E320" s="378"/>
      <c r="F320" s="378"/>
      <c r="G320" s="378"/>
      <c r="H320" s="378"/>
      <c r="I320" s="378"/>
      <c r="J320" s="378"/>
      <c r="K320" s="378"/>
      <c r="L320" s="378"/>
      <c r="M320" s="378"/>
      <c r="N320" s="378"/>
      <c r="O320" s="378"/>
      <c r="P320" s="378"/>
      <c r="Q320" s="378"/>
      <c r="R320" s="378"/>
      <c r="S320" s="378"/>
      <c r="T320" s="378"/>
      <c r="U320" s="378"/>
      <c r="V320" s="378"/>
      <c r="W320" s="378"/>
      <c r="X320" s="378"/>
      <c r="Y320" s="378"/>
    </row>
    <row r="321" spans="1:25" x14ac:dyDescent="0.2">
      <c r="A321" t="s">
        <v>492</v>
      </c>
      <c r="B321" s="378"/>
      <c r="C321" s="378"/>
      <c r="D321" s="378"/>
      <c r="E321" s="378"/>
      <c r="F321" s="378"/>
      <c r="G321" s="378"/>
      <c r="H321" s="378"/>
      <c r="I321" s="378"/>
      <c r="J321" s="378"/>
      <c r="K321" s="378"/>
      <c r="L321" s="378"/>
      <c r="M321" s="378"/>
      <c r="N321" s="378"/>
      <c r="O321" s="378"/>
      <c r="P321" s="378"/>
      <c r="Q321" s="378"/>
      <c r="R321" s="378"/>
      <c r="S321" s="378"/>
      <c r="T321" s="378"/>
      <c r="U321" s="378"/>
      <c r="V321" s="378"/>
      <c r="W321" s="378"/>
      <c r="X321" s="378"/>
      <c r="Y321" s="378"/>
    </row>
    <row r="322" spans="1:25" x14ac:dyDescent="0.2">
      <c r="A322" t="s">
        <v>492</v>
      </c>
      <c r="B322" s="378"/>
      <c r="C322" s="378"/>
      <c r="D322" s="378"/>
      <c r="E322" s="378"/>
      <c r="F322" s="378"/>
      <c r="G322" s="378"/>
      <c r="H322" s="378"/>
      <c r="I322" s="378"/>
      <c r="J322" s="378"/>
      <c r="K322" s="378"/>
      <c r="L322" s="378"/>
      <c r="M322" s="378"/>
      <c r="N322" s="378"/>
      <c r="O322" s="378"/>
      <c r="P322" s="378"/>
      <c r="Q322" s="378"/>
      <c r="R322" s="378"/>
      <c r="S322" s="378"/>
      <c r="T322" s="378"/>
      <c r="U322" s="378"/>
      <c r="V322" s="378"/>
      <c r="W322" s="378"/>
      <c r="X322" s="378"/>
      <c r="Y322" s="378"/>
    </row>
    <row r="323" spans="1:25" x14ac:dyDescent="0.2">
      <c r="A323" t="s">
        <v>492</v>
      </c>
      <c r="B323" s="378"/>
      <c r="C323" s="378"/>
      <c r="D323" s="378"/>
      <c r="E323" s="378"/>
      <c r="F323" s="378"/>
      <c r="G323" s="378"/>
      <c r="H323" s="378"/>
      <c r="I323" s="378"/>
      <c r="J323" s="378"/>
      <c r="K323" s="378"/>
      <c r="L323" s="378"/>
      <c r="M323" s="378"/>
      <c r="N323" s="378"/>
      <c r="O323" s="378"/>
      <c r="P323" s="378"/>
      <c r="Q323" s="378"/>
      <c r="R323" s="378"/>
      <c r="S323" s="378"/>
      <c r="T323" s="378"/>
      <c r="U323" s="378"/>
      <c r="V323" s="378"/>
      <c r="W323" s="378"/>
      <c r="X323" s="378"/>
      <c r="Y323" s="378"/>
    </row>
    <row r="324" spans="1:25" x14ac:dyDescent="0.2">
      <c r="A324" t="s">
        <v>492</v>
      </c>
      <c r="B324" s="378"/>
      <c r="C324" s="378"/>
      <c r="D324" s="378"/>
      <c r="E324" s="378"/>
      <c r="F324" s="378"/>
      <c r="G324" s="378"/>
      <c r="H324" s="378"/>
      <c r="I324" s="378"/>
      <c r="J324" s="378"/>
      <c r="K324" s="378"/>
      <c r="L324" s="378"/>
      <c r="M324" s="378"/>
      <c r="N324" s="378"/>
      <c r="O324" s="378"/>
      <c r="P324" s="378"/>
      <c r="Q324" s="378"/>
      <c r="R324" s="378"/>
      <c r="S324" s="378"/>
      <c r="T324" s="378"/>
      <c r="U324" s="378"/>
      <c r="V324" s="378"/>
      <c r="W324" s="378"/>
      <c r="X324" s="378"/>
      <c r="Y324" s="378"/>
    </row>
    <row r="325" spans="1:25" x14ac:dyDescent="0.2">
      <c r="A325" t="s">
        <v>492</v>
      </c>
      <c r="B325" s="378"/>
      <c r="C325" s="378"/>
      <c r="D325" s="378"/>
      <c r="E325" s="378"/>
      <c r="F325" s="378"/>
      <c r="G325" s="378"/>
      <c r="H325" s="378"/>
      <c r="I325" s="378"/>
      <c r="J325" s="378"/>
      <c r="K325" s="378"/>
      <c r="L325" s="378"/>
      <c r="M325" s="378"/>
      <c r="N325" s="378"/>
      <c r="O325" s="378"/>
      <c r="P325" s="378"/>
      <c r="Q325" s="378"/>
      <c r="R325" s="378"/>
      <c r="S325" s="378"/>
      <c r="T325" s="378"/>
      <c r="U325" s="378"/>
      <c r="V325" s="378"/>
      <c r="W325" s="378"/>
      <c r="X325" s="378"/>
      <c r="Y325" s="378"/>
    </row>
    <row r="326" spans="1:25" x14ac:dyDescent="0.2">
      <c r="A326" t="s">
        <v>492</v>
      </c>
      <c r="B326" s="378"/>
      <c r="C326" s="378"/>
      <c r="D326" s="378"/>
      <c r="E326" s="378"/>
      <c r="F326" s="378"/>
      <c r="G326" s="378"/>
      <c r="H326" s="378"/>
      <c r="I326" s="378"/>
      <c r="J326" s="378"/>
      <c r="K326" s="378"/>
      <c r="L326" s="378"/>
      <c r="M326" s="378"/>
      <c r="N326" s="378"/>
      <c r="O326" s="378"/>
      <c r="P326" s="378"/>
      <c r="Q326" s="378"/>
      <c r="R326" s="378"/>
      <c r="S326" s="378"/>
      <c r="T326" s="378"/>
      <c r="U326" s="378"/>
      <c r="V326" s="378"/>
      <c r="W326" s="378"/>
      <c r="X326" s="378"/>
      <c r="Y326" s="378"/>
    </row>
    <row r="327" spans="1:25" x14ac:dyDescent="0.2">
      <c r="A327" s="488">
        <f>SUM(B327:Y327)</f>
        <v>0</v>
      </c>
      <c r="B327" s="488">
        <f t="shared" ref="B327:Y327" si="25">SUM(B317:B325)</f>
        <v>0</v>
      </c>
      <c r="C327" s="488">
        <f t="shared" si="25"/>
        <v>0</v>
      </c>
      <c r="D327" s="488">
        <f t="shared" si="25"/>
        <v>0</v>
      </c>
      <c r="E327" s="488">
        <f t="shared" si="25"/>
        <v>0</v>
      </c>
      <c r="F327" s="488">
        <f t="shared" si="25"/>
        <v>0</v>
      </c>
      <c r="G327" s="488">
        <f t="shared" si="25"/>
        <v>0</v>
      </c>
      <c r="H327" s="488">
        <f t="shared" si="25"/>
        <v>0</v>
      </c>
      <c r="I327" s="488">
        <f t="shared" si="25"/>
        <v>0</v>
      </c>
      <c r="J327" s="488">
        <f t="shared" si="25"/>
        <v>0</v>
      </c>
      <c r="K327" s="488">
        <f t="shared" si="25"/>
        <v>0</v>
      </c>
      <c r="L327" s="488">
        <f t="shared" si="25"/>
        <v>0</v>
      </c>
      <c r="M327" s="488">
        <f t="shared" si="25"/>
        <v>0</v>
      </c>
      <c r="N327" s="488">
        <f t="shared" si="25"/>
        <v>0</v>
      </c>
      <c r="O327" s="488">
        <f t="shared" si="25"/>
        <v>0</v>
      </c>
      <c r="P327" s="488">
        <f t="shared" si="25"/>
        <v>0</v>
      </c>
      <c r="Q327" s="488">
        <f t="shared" si="25"/>
        <v>0</v>
      </c>
      <c r="R327" s="488">
        <f t="shared" si="25"/>
        <v>0</v>
      </c>
      <c r="S327" s="488">
        <f t="shared" si="25"/>
        <v>0</v>
      </c>
      <c r="T327" s="488">
        <f t="shared" si="25"/>
        <v>0</v>
      </c>
      <c r="U327" s="488">
        <f t="shared" si="25"/>
        <v>0</v>
      </c>
      <c r="V327" s="488">
        <f t="shared" si="25"/>
        <v>0</v>
      </c>
      <c r="W327" s="488">
        <f t="shared" si="25"/>
        <v>0</v>
      </c>
      <c r="X327" s="488">
        <f t="shared" si="25"/>
        <v>0</v>
      </c>
      <c r="Y327" s="488">
        <f t="shared" si="25"/>
        <v>0</v>
      </c>
    </row>
    <row r="329" spans="1:25" x14ac:dyDescent="0.2">
      <c r="A329" s="381" t="s">
        <v>517</v>
      </c>
      <c r="B329" s="381">
        <v>100</v>
      </c>
      <c r="C329" s="381">
        <v>200</v>
      </c>
      <c r="D329" s="381">
        <v>300</v>
      </c>
      <c r="E329" s="381">
        <v>400</v>
      </c>
      <c r="F329" s="381">
        <v>500</v>
      </c>
      <c r="G329" s="381">
        <v>600</v>
      </c>
      <c r="H329" s="381">
        <v>700</v>
      </c>
      <c r="I329" s="381">
        <v>800</v>
      </c>
      <c r="J329" s="381">
        <v>900</v>
      </c>
      <c r="K329" s="381">
        <v>1000</v>
      </c>
      <c r="L329" s="381">
        <v>1100</v>
      </c>
      <c r="M329" s="381">
        <v>1200</v>
      </c>
      <c r="N329" s="381">
        <v>1300</v>
      </c>
      <c r="O329" s="381">
        <v>1400</v>
      </c>
      <c r="P329" s="381">
        <v>1500</v>
      </c>
      <c r="Q329" s="381">
        <v>1600</v>
      </c>
      <c r="R329" s="381">
        <v>1700</v>
      </c>
      <c r="S329" s="381">
        <v>1800</v>
      </c>
      <c r="T329" s="381">
        <v>1900</v>
      </c>
      <c r="U329" s="381">
        <v>2000</v>
      </c>
      <c r="V329" s="381">
        <v>2100</v>
      </c>
      <c r="W329" s="381">
        <v>2200</v>
      </c>
      <c r="X329" s="381">
        <v>2300</v>
      </c>
      <c r="Y329" s="381">
        <v>2400</v>
      </c>
    </row>
    <row r="330" spans="1:25" x14ac:dyDescent="0.2">
      <c r="A330" t="s">
        <v>492</v>
      </c>
      <c r="B330" s="378"/>
      <c r="C330" s="378"/>
      <c r="D330" s="378"/>
      <c r="E330" s="378"/>
      <c r="F330" s="378"/>
      <c r="G330" s="378"/>
      <c r="H330" s="378"/>
      <c r="I330" s="378"/>
      <c r="J330" s="378"/>
      <c r="K330" s="378"/>
      <c r="L330" s="378"/>
      <c r="M330" s="378"/>
      <c r="N330" s="378"/>
      <c r="O330" s="378"/>
      <c r="P330" s="378"/>
      <c r="Q330" s="378"/>
      <c r="R330" s="378"/>
      <c r="S330" s="378"/>
      <c r="T330" s="378"/>
      <c r="U330" s="378"/>
      <c r="V330" s="378"/>
      <c r="W330" s="378"/>
      <c r="X330" s="378"/>
      <c r="Y330" s="378"/>
    </row>
    <row r="331" spans="1:25" x14ac:dyDescent="0.2">
      <c r="A331" t="s">
        <v>492</v>
      </c>
      <c r="B331" s="378"/>
      <c r="C331" s="378"/>
      <c r="D331" s="378"/>
      <c r="E331" s="378"/>
      <c r="F331" s="378"/>
      <c r="G331" s="378"/>
      <c r="H331" s="378"/>
      <c r="I331" s="378"/>
      <c r="J331" s="378"/>
      <c r="K331" s="378"/>
      <c r="L331" s="378"/>
      <c r="M331" s="378"/>
      <c r="N331" s="378"/>
      <c r="O331" s="378"/>
      <c r="P331" s="378"/>
      <c r="Q331" s="378"/>
      <c r="R331" s="378"/>
      <c r="S331" s="378"/>
      <c r="T331" s="378"/>
      <c r="U331" s="378"/>
      <c r="V331" s="378"/>
      <c r="W331" s="378"/>
      <c r="X331" s="378"/>
      <c r="Y331" s="378"/>
    </row>
    <row r="332" spans="1:25" x14ac:dyDescent="0.2">
      <c r="A332" t="s">
        <v>492</v>
      </c>
      <c r="B332" s="378"/>
      <c r="C332" s="378"/>
      <c r="D332" s="378"/>
      <c r="E332" s="378"/>
      <c r="F332" s="378"/>
      <c r="G332" s="378"/>
      <c r="H332" s="378"/>
      <c r="I332" s="378"/>
      <c r="J332" s="378"/>
      <c r="K332" s="378"/>
      <c r="L332" s="378"/>
      <c r="M332" s="378"/>
      <c r="N332" s="378"/>
      <c r="O332" s="378"/>
      <c r="P332" s="378"/>
      <c r="Q332" s="378"/>
      <c r="R332" s="378"/>
      <c r="S332" s="378"/>
      <c r="T332" s="378"/>
      <c r="U332" s="378"/>
      <c r="V332" s="378"/>
      <c r="W332" s="378"/>
      <c r="X332" s="378"/>
      <c r="Y332" s="378"/>
    </row>
    <row r="333" spans="1:25" x14ac:dyDescent="0.2">
      <c r="A333" t="s">
        <v>492</v>
      </c>
      <c r="B333" s="378"/>
      <c r="C333" s="378"/>
      <c r="D333" s="378"/>
      <c r="E333" s="378"/>
      <c r="F333" s="378"/>
      <c r="G333" s="378"/>
      <c r="H333" s="378"/>
      <c r="I333" s="378"/>
      <c r="J333" s="378"/>
      <c r="K333" s="378"/>
      <c r="L333" s="378"/>
      <c r="M333" s="378"/>
      <c r="N333" s="378"/>
      <c r="O333" s="378"/>
      <c r="P333" s="378"/>
      <c r="Q333" s="378"/>
      <c r="R333" s="378"/>
      <c r="S333" s="378"/>
      <c r="T333" s="378"/>
      <c r="U333" s="378"/>
      <c r="V333" s="378"/>
      <c r="W333" s="378"/>
      <c r="X333" s="378"/>
      <c r="Y333" s="378"/>
    </row>
    <row r="334" spans="1:25" x14ac:dyDescent="0.2">
      <c r="A334" t="s">
        <v>492</v>
      </c>
      <c r="B334" s="378"/>
      <c r="C334" s="378"/>
      <c r="D334" s="378"/>
      <c r="E334" s="378"/>
      <c r="F334" s="378"/>
      <c r="G334" s="378"/>
      <c r="H334" s="378"/>
      <c r="I334" s="378"/>
      <c r="J334" s="378"/>
      <c r="K334" s="378"/>
      <c r="L334" s="378"/>
      <c r="M334" s="378"/>
      <c r="N334" s="378"/>
      <c r="O334" s="378"/>
      <c r="P334" s="378"/>
      <c r="Q334" s="378"/>
      <c r="R334" s="378"/>
      <c r="S334" s="378"/>
      <c r="T334" s="378"/>
      <c r="U334" s="378"/>
      <c r="V334" s="378"/>
      <c r="W334" s="378"/>
      <c r="X334" s="378"/>
      <c r="Y334" s="378"/>
    </row>
    <row r="335" spans="1:25" x14ac:dyDescent="0.2">
      <c r="A335" t="s">
        <v>492</v>
      </c>
      <c r="B335" s="378"/>
      <c r="C335" s="378"/>
      <c r="D335" s="378"/>
      <c r="E335" s="378"/>
      <c r="F335" s="378"/>
      <c r="G335" s="378"/>
      <c r="H335" s="378"/>
      <c r="I335" s="378"/>
      <c r="J335" s="378"/>
      <c r="K335" s="378"/>
      <c r="L335" s="378"/>
      <c r="M335" s="378"/>
      <c r="N335" s="378"/>
      <c r="O335" s="378"/>
      <c r="P335" s="378"/>
      <c r="Q335" s="378"/>
      <c r="R335" s="378"/>
      <c r="S335" s="378"/>
      <c r="T335" s="378"/>
      <c r="U335" s="378"/>
      <c r="V335" s="378"/>
      <c r="W335" s="378"/>
      <c r="X335" s="378"/>
      <c r="Y335" s="378"/>
    </row>
    <row r="336" spans="1:25" x14ac:dyDescent="0.2">
      <c r="A336" t="s">
        <v>492</v>
      </c>
      <c r="B336" s="378"/>
      <c r="C336" s="378"/>
      <c r="D336" s="378"/>
      <c r="E336" s="378"/>
      <c r="F336" s="378"/>
      <c r="G336" s="378"/>
      <c r="H336" s="378"/>
      <c r="I336" s="378"/>
      <c r="J336" s="378"/>
      <c r="K336" s="378"/>
      <c r="L336" s="378"/>
      <c r="M336" s="378"/>
      <c r="N336" s="378"/>
      <c r="O336" s="378"/>
      <c r="P336" s="378"/>
      <c r="Q336" s="378"/>
      <c r="R336" s="378"/>
      <c r="S336" s="378"/>
      <c r="T336" s="378"/>
      <c r="U336" s="378"/>
      <c r="V336" s="378"/>
      <c r="W336" s="378"/>
      <c r="X336" s="378"/>
      <c r="Y336" s="378"/>
    </row>
    <row r="337" spans="1:25" x14ac:dyDescent="0.2">
      <c r="A337" t="s">
        <v>492</v>
      </c>
      <c r="B337" s="378"/>
      <c r="C337" s="378"/>
      <c r="D337" s="378"/>
      <c r="E337" s="378"/>
      <c r="F337" s="378"/>
      <c r="G337" s="378"/>
      <c r="H337" s="378"/>
      <c r="I337" s="378"/>
      <c r="J337" s="378"/>
      <c r="K337" s="378"/>
      <c r="L337" s="378"/>
      <c r="M337" s="378"/>
      <c r="N337" s="378"/>
      <c r="O337" s="378"/>
      <c r="P337" s="378"/>
      <c r="Q337" s="378"/>
      <c r="R337" s="378"/>
      <c r="S337" s="378"/>
      <c r="T337" s="378"/>
      <c r="U337" s="378"/>
      <c r="V337" s="378"/>
      <c r="W337" s="378"/>
      <c r="X337" s="378"/>
      <c r="Y337" s="378"/>
    </row>
    <row r="338" spans="1:25" x14ac:dyDescent="0.2">
      <c r="A338" t="s">
        <v>492</v>
      </c>
      <c r="B338" s="378"/>
      <c r="C338" s="378"/>
      <c r="D338" s="378"/>
      <c r="E338" s="378"/>
      <c r="F338" s="378"/>
      <c r="G338" s="378"/>
      <c r="H338" s="378"/>
      <c r="I338" s="378"/>
      <c r="J338" s="378"/>
      <c r="K338" s="378"/>
      <c r="L338" s="378"/>
      <c r="M338" s="378"/>
      <c r="N338" s="378"/>
      <c r="O338" s="378"/>
      <c r="P338" s="378"/>
      <c r="Q338" s="378"/>
      <c r="R338" s="378"/>
      <c r="S338" s="378"/>
      <c r="T338" s="378"/>
      <c r="U338" s="378"/>
      <c r="V338" s="378"/>
      <c r="W338" s="378"/>
      <c r="X338" s="378"/>
      <c r="Y338" s="378"/>
    </row>
    <row r="339" spans="1:25" x14ac:dyDescent="0.2">
      <c r="A339" t="s">
        <v>492</v>
      </c>
      <c r="B339" s="378"/>
      <c r="C339" s="378"/>
      <c r="D339" s="378"/>
      <c r="E339" s="378"/>
      <c r="F339" s="378"/>
      <c r="G339" s="378"/>
      <c r="H339" s="378"/>
      <c r="I339" s="378"/>
      <c r="J339" s="378"/>
      <c r="K339" s="378"/>
      <c r="L339" s="378"/>
      <c r="M339" s="378"/>
      <c r="N339" s="378"/>
      <c r="O339" s="378"/>
      <c r="P339" s="378"/>
      <c r="Q339" s="378"/>
      <c r="R339" s="378"/>
      <c r="S339" s="378"/>
      <c r="T339" s="378"/>
      <c r="U339" s="378"/>
      <c r="V339" s="378"/>
      <c r="W339" s="378"/>
      <c r="X339" s="378"/>
      <c r="Y339" s="378"/>
    </row>
    <row r="340" spans="1:25" x14ac:dyDescent="0.2">
      <c r="A340" s="488">
        <f>SUM(B340:Y340)</f>
        <v>0</v>
      </c>
      <c r="B340" s="488">
        <f t="shared" ref="B340:Y340" si="26">SUM(B330:B338)</f>
        <v>0</v>
      </c>
      <c r="C340" s="488">
        <f t="shared" si="26"/>
        <v>0</v>
      </c>
      <c r="D340" s="488">
        <f t="shared" si="26"/>
        <v>0</v>
      </c>
      <c r="E340" s="488">
        <f t="shared" si="26"/>
        <v>0</v>
      </c>
      <c r="F340" s="488">
        <f t="shared" si="26"/>
        <v>0</v>
      </c>
      <c r="G340" s="488">
        <f t="shared" si="26"/>
        <v>0</v>
      </c>
      <c r="H340" s="488">
        <f t="shared" si="26"/>
        <v>0</v>
      </c>
      <c r="I340" s="488">
        <f t="shared" si="26"/>
        <v>0</v>
      </c>
      <c r="J340" s="488">
        <f t="shared" si="26"/>
        <v>0</v>
      </c>
      <c r="K340" s="488">
        <f t="shared" si="26"/>
        <v>0</v>
      </c>
      <c r="L340" s="488">
        <f t="shared" si="26"/>
        <v>0</v>
      </c>
      <c r="M340" s="488">
        <f t="shared" si="26"/>
        <v>0</v>
      </c>
      <c r="N340" s="488">
        <f t="shared" si="26"/>
        <v>0</v>
      </c>
      <c r="O340" s="488">
        <f t="shared" si="26"/>
        <v>0</v>
      </c>
      <c r="P340" s="488">
        <f t="shared" si="26"/>
        <v>0</v>
      </c>
      <c r="Q340" s="488">
        <f t="shared" si="26"/>
        <v>0</v>
      </c>
      <c r="R340" s="488">
        <f t="shared" si="26"/>
        <v>0</v>
      </c>
      <c r="S340" s="488">
        <f t="shared" si="26"/>
        <v>0</v>
      </c>
      <c r="T340" s="488">
        <f t="shared" si="26"/>
        <v>0</v>
      </c>
      <c r="U340" s="488">
        <f t="shared" si="26"/>
        <v>0</v>
      </c>
      <c r="V340" s="488">
        <f t="shared" si="26"/>
        <v>0</v>
      </c>
      <c r="W340" s="488">
        <f t="shared" si="26"/>
        <v>0</v>
      </c>
      <c r="X340" s="488">
        <f t="shared" si="26"/>
        <v>0</v>
      </c>
      <c r="Y340" s="488">
        <f t="shared" si="26"/>
        <v>0</v>
      </c>
    </row>
    <row r="342" spans="1:25" x14ac:dyDescent="0.2">
      <c r="A342" s="381" t="s">
        <v>518</v>
      </c>
      <c r="B342" s="381">
        <v>100</v>
      </c>
      <c r="C342" s="381">
        <v>200</v>
      </c>
      <c r="D342" s="381">
        <v>300</v>
      </c>
      <c r="E342" s="381">
        <v>400</v>
      </c>
      <c r="F342" s="381">
        <v>500</v>
      </c>
      <c r="G342" s="381">
        <v>600</v>
      </c>
      <c r="H342" s="381">
        <v>700</v>
      </c>
      <c r="I342" s="381">
        <v>800</v>
      </c>
      <c r="J342" s="381">
        <v>900</v>
      </c>
      <c r="K342" s="381">
        <v>1000</v>
      </c>
      <c r="L342" s="381">
        <v>1100</v>
      </c>
      <c r="M342" s="381">
        <v>1200</v>
      </c>
      <c r="N342" s="381">
        <v>1300</v>
      </c>
      <c r="O342" s="381">
        <v>1400</v>
      </c>
      <c r="P342" s="381">
        <v>1500</v>
      </c>
      <c r="Q342" s="381">
        <v>1600</v>
      </c>
      <c r="R342" s="381">
        <v>1700</v>
      </c>
      <c r="S342" s="381">
        <v>1800</v>
      </c>
      <c r="T342" s="381">
        <v>1900</v>
      </c>
      <c r="U342" s="381">
        <v>2000</v>
      </c>
      <c r="V342" s="381">
        <v>2100</v>
      </c>
      <c r="W342" s="381">
        <v>2200</v>
      </c>
      <c r="X342" s="381">
        <v>2300</v>
      </c>
      <c r="Y342" s="381">
        <v>2400</v>
      </c>
    </row>
    <row r="343" spans="1:25" x14ac:dyDescent="0.2">
      <c r="A343" t="s">
        <v>492</v>
      </c>
      <c r="B343" s="378"/>
      <c r="C343" s="378"/>
      <c r="D343" s="378"/>
      <c r="E343" s="378"/>
      <c r="F343" s="378"/>
      <c r="G343" s="378"/>
      <c r="H343" s="378"/>
      <c r="I343" s="378"/>
      <c r="J343" s="378"/>
      <c r="K343" s="378"/>
      <c r="L343" s="378"/>
      <c r="M343" s="378"/>
      <c r="N343" s="378"/>
      <c r="O343" s="378"/>
      <c r="P343" s="378"/>
      <c r="Q343" s="378"/>
      <c r="R343" s="378"/>
      <c r="S343" s="378"/>
      <c r="T343" s="378"/>
      <c r="U343" s="378"/>
      <c r="V343" s="378"/>
      <c r="W343" s="378"/>
      <c r="X343" s="378"/>
      <c r="Y343" s="378"/>
    </row>
    <row r="344" spans="1:25" x14ac:dyDescent="0.2">
      <c r="A344" t="s">
        <v>492</v>
      </c>
      <c r="B344" s="378"/>
      <c r="C344" s="378"/>
      <c r="D344" s="378"/>
      <c r="E344" s="378"/>
      <c r="F344" s="378"/>
      <c r="G344" s="378"/>
      <c r="H344" s="378"/>
      <c r="I344" s="378"/>
      <c r="J344" s="378"/>
      <c r="K344" s="378"/>
      <c r="L344" s="378"/>
      <c r="M344" s="378"/>
      <c r="N344" s="378"/>
      <c r="O344" s="378"/>
      <c r="P344" s="378"/>
      <c r="Q344" s="378"/>
      <c r="R344" s="378"/>
      <c r="S344" s="378"/>
      <c r="T344" s="378"/>
      <c r="U344" s="378"/>
      <c r="V344" s="378"/>
      <c r="W344" s="378"/>
      <c r="X344" s="378"/>
      <c r="Y344" s="378"/>
    </row>
    <row r="345" spans="1:25" x14ac:dyDescent="0.2">
      <c r="A345" t="s">
        <v>492</v>
      </c>
      <c r="B345" s="378"/>
      <c r="C345" s="378"/>
      <c r="D345" s="378"/>
      <c r="E345" s="378"/>
      <c r="F345" s="378"/>
      <c r="G345" s="378"/>
      <c r="H345" s="378"/>
      <c r="I345" s="378"/>
      <c r="J345" s="378"/>
      <c r="K345" s="378"/>
      <c r="L345" s="378"/>
      <c r="M345" s="378"/>
      <c r="N345" s="378"/>
      <c r="O345" s="378"/>
      <c r="P345" s="378"/>
      <c r="Q345" s="378"/>
      <c r="R345" s="378"/>
      <c r="S345" s="378"/>
      <c r="T345" s="378"/>
      <c r="U345" s="378"/>
      <c r="V345" s="378"/>
      <c r="W345" s="378"/>
      <c r="X345" s="378"/>
      <c r="Y345" s="378"/>
    </row>
    <row r="346" spans="1:25" x14ac:dyDescent="0.2">
      <c r="A346" t="s">
        <v>492</v>
      </c>
      <c r="B346" s="378"/>
      <c r="C346" s="378"/>
      <c r="D346" s="378"/>
      <c r="E346" s="378"/>
      <c r="F346" s="378"/>
      <c r="G346" s="378"/>
      <c r="H346" s="378"/>
      <c r="I346" s="378"/>
      <c r="J346" s="378"/>
      <c r="K346" s="378"/>
      <c r="L346" s="378"/>
      <c r="M346" s="378"/>
      <c r="N346" s="378"/>
      <c r="O346" s="378"/>
      <c r="P346" s="378"/>
      <c r="Q346" s="378"/>
      <c r="R346" s="378"/>
      <c r="S346" s="378"/>
      <c r="T346" s="378"/>
      <c r="U346" s="378"/>
      <c r="V346" s="378"/>
      <c r="W346" s="378"/>
      <c r="X346" s="378"/>
      <c r="Y346" s="378"/>
    </row>
    <row r="347" spans="1:25" x14ac:dyDescent="0.2">
      <c r="A347" t="s">
        <v>492</v>
      </c>
      <c r="B347" s="378"/>
      <c r="C347" s="378"/>
      <c r="D347" s="378"/>
      <c r="E347" s="378"/>
      <c r="F347" s="378"/>
      <c r="G347" s="378"/>
      <c r="H347" s="378"/>
      <c r="I347" s="378"/>
      <c r="J347" s="378"/>
      <c r="K347" s="378"/>
      <c r="L347" s="378"/>
      <c r="M347" s="378"/>
      <c r="N347" s="378"/>
      <c r="O347" s="378"/>
      <c r="P347" s="378"/>
      <c r="Q347" s="378"/>
      <c r="R347" s="378"/>
      <c r="S347" s="378"/>
      <c r="T347" s="378"/>
      <c r="U347" s="378"/>
      <c r="V347" s="378"/>
      <c r="W347" s="378"/>
      <c r="X347" s="378"/>
      <c r="Y347" s="378"/>
    </row>
    <row r="348" spans="1:25" x14ac:dyDescent="0.2">
      <c r="A348" t="s">
        <v>492</v>
      </c>
      <c r="B348" s="378"/>
      <c r="C348" s="378"/>
      <c r="D348" s="378"/>
      <c r="E348" s="378"/>
      <c r="F348" s="378"/>
      <c r="G348" s="378"/>
      <c r="H348" s="378"/>
      <c r="I348" s="378"/>
      <c r="J348" s="378"/>
      <c r="K348" s="378"/>
      <c r="L348" s="378"/>
      <c r="M348" s="378"/>
      <c r="N348" s="378"/>
      <c r="O348" s="378"/>
      <c r="P348" s="378"/>
      <c r="Q348" s="378"/>
      <c r="R348" s="378"/>
      <c r="S348" s="378"/>
      <c r="T348" s="378"/>
      <c r="U348" s="378"/>
      <c r="V348" s="378"/>
      <c r="W348" s="378"/>
      <c r="X348" s="378"/>
      <c r="Y348" s="378"/>
    </row>
    <row r="349" spans="1:25" x14ac:dyDescent="0.2">
      <c r="A349" t="s">
        <v>492</v>
      </c>
      <c r="B349" s="378"/>
      <c r="C349" s="378"/>
      <c r="D349" s="378"/>
      <c r="E349" s="378"/>
      <c r="F349" s="378"/>
      <c r="G349" s="378"/>
      <c r="H349" s="378"/>
      <c r="I349" s="378"/>
      <c r="J349" s="378"/>
      <c r="K349" s="378"/>
      <c r="L349" s="378"/>
      <c r="M349" s="378"/>
      <c r="N349" s="378"/>
      <c r="O349" s="378"/>
      <c r="P349" s="378"/>
      <c r="Q349" s="378"/>
      <c r="R349" s="378"/>
      <c r="S349" s="378"/>
      <c r="T349" s="378"/>
      <c r="U349" s="378"/>
      <c r="V349" s="378"/>
      <c r="W349" s="378"/>
      <c r="X349" s="378"/>
      <c r="Y349" s="378"/>
    </row>
    <row r="350" spans="1:25" x14ac:dyDescent="0.2">
      <c r="A350" t="s">
        <v>492</v>
      </c>
      <c r="B350" s="378"/>
      <c r="C350" s="378"/>
      <c r="D350" s="378"/>
      <c r="E350" s="378"/>
      <c r="F350" s="378"/>
      <c r="G350" s="378"/>
      <c r="H350" s="378"/>
      <c r="I350" s="378"/>
      <c r="J350" s="378"/>
      <c r="K350" s="378"/>
      <c r="L350" s="378"/>
      <c r="M350" s="378"/>
      <c r="N350" s="378"/>
      <c r="O350" s="378"/>
      <c r="P350" s="378"/>
      <c r="Q350" s="378"/>
      <c r="R350" s="378"/>
      <c r="S350" s="378"/>
      <c r="T350" s="378"/>
      <c r="U350" s="378"/>
      <c r="V350" s="378"/>
      <c r="W350" s="378"/>
      <c r="X350" s="378"/>
      <c r="Y350" s="378"/>
    </row>
    <row r="351" spans="1:25" x14ac:dyDescent="0.2">
      <c r="A351" t="s">
        <v>492</v>
      </c>
      <c r="B351" s="378"/>
      <c r="C351" s="378"/>
      <c r="D351" s="378"/>
      <c r="E351" s="378"/>
      <c r="F351" s="378"/>
      <c r="G351" s="378"/>
      <c r="H351" s="378"/>
      <c r="I351" s="378"/>
      <c r="J351" s="378"/>
      <c r="K351" s="378"/>
      <c r="L351" s="378"/>
      <c r="M351" s="378"/>
      <c r="N351" s="378"/>
      <c r="O351" s="378"/>
      <c r="P351" s="378"/>
      <c r="Q351" s="378"/>
      <c r="R351" s="378"/>
      <c r="S351" s="378"/>
      <c r="T351" s="378"/>
      <c r="U351" s="378"/>
      <c r="V351" s="378"/>
      <c r="W351" s="378"/>
      <c r="X351" s="378"/>
      <c r="Y351" s="378"/>
    </row>
    <row r="352" spans="1:25" x14ac:dyDescent="0.2">
      <c r="A352" t="s">
        <v>492</v>
      </c>
      <c r="B352" s="378"/>
      <c r="C352" s="378"/>
      <c r="D352" s="378"/>
      <c r="E352" s="378"/>
      <c r="F352" s="378"/>
      <c r="G352" s="378"/>
      <c r="H352" s="378"/>
      <c r="I352" s="378"/>
      <c r="J352" s="378"/>
      <c r="K352" s="378"/>
      <c r="L352" s="378"/>
      <c r="M352" s="378"/>
      <c r="N352" s="378"/>
      <c r="O352" s="378"/>
      <c r="P352" s="378"/>
      <c r="Q352" s="378"/>
      <c r="R352" s="378"/>
      <c r="S352" s="378"/>
      <c r="T352" s="378"/>
      <c r="U352" s="378"/>
      <c r="V352" s="378"/>
      <c r="W352" s="378"/>
      <c r="X352" s="378"/>
      <c r="Y352" s="378"/>
    </row>
    <row r="353" spans="1:25" x14ac:dyDescent="0.2">
      <c r="A353" s="488">
        <f>SUM(B353:Y353)</f>
        <v>0</v>
      </c>
      <c r="B353" s="488">
        <f t="shared" ref="B353:Y353" si="27">SUM(B343:B351)</f>
        <v>0</v>
      </c>
      <c r="C353" s="488">
        <f t="shared" si="27"/>
        <v>0</v>
      </c>
      <c r="D353" s="488">
        <f t="shared" si="27"/>
        <v>0</v>
      </c>
      <c r="E353" s="488">
        <f t="shared" si="27"/>
        <v>0</v>
      </c>
      <c r="F353" s="488">
        <f t="shared" si="27"/>
        <v>0</v>
      </c>
      <c r="G353" s="488">
        <f t="shared" si="27"/>
        <v>0</v>
      </c>
      <c r="H353" s="488">
        <f t="shared" si="27"/>
        <v>0</v>
      </c>
      <c r="I353" s="488">
        <f t="shared" si="27"/>
        <v>0</v>
      </c>
      <c r="J353" s="488">
        <f t="shared" si="27"/>
        <v>0</v>
      </c>
      <c r="K353" s="488">
        <f t="shared" si="27"/>
        <v>0</v>
      </c>
      <c r="L353" s="488">
        <f t="shared" si="27"/>
        <v>0</v>
      </c>
      <c r="M353" s="488">
        <f t="shared" si="27"/>
        <v>0</v>
      </c>
      <c r="N353" s="488">
        <f t="shared" si="27"/>
        <v>0</v>
      </c>
      <c r="O353" s="488">
        <f t="shared" si="27"/>
        <v>0</v>
      </c>
      <c r="P353" s="488">
        <f t="shared" si="27"/>
        <v>0</v>
      </c>
      <c r="Q353" s="488">
        <f t="shared" si="27"/>
        <v>0</v>
      </c>
      <c r="R353" s="488">
        <f t="shared" si="27"/>
        <v>0</v>
      </c>
      <c r="S353" s="488">
        <f t="shared" si="27"/>
        <v>0</v>
      </c>
      <c r="T353" s="488">
        <f t="shared" si="27"/>
        <v>0</v>
      </c>
      <c r="U353" s="488">
        <f t="shared" si="27"/>
        <v>0</v>
      </c>
      <c r="V353" s="488">
        <f t="shared" si="27"/>
        <v>0</v>
      </c>
      <c r="W353" s="488">
        <f t="shared" si="27"/>
        <v>0</v>
      </c>
      <c r="X353" s="488">
        <f t="shared" si="27"/>
        <v>0</v>
      </c>
      <c r="Y353" s="488">
        <f t="shared" si="27"/>
        <v>0</v>
      </c>
    </row>
    <row r="355" spans="1:25" x14ac:dyDescent="0.2">
      <c r="A355" s="381" t="s">
        <v>519</v>
      </c>
      <c r="B355" s="381">
        <v>100</v>
      </c>
      <c r="C355" s="381">
        <v>200</v>
      </c>
      <c r="D355" s="381">
        <v>300</v>
      </c>
      <c r="E355" s="381">
        <v>400</v>
      </c>
      <c r="F355" s="381">
        <v>500</v>
      </c>
      <c r="G355" s="381">
        <v>600</v>
      </c>
      <c r="H355" s="381">
        <v>700</v>
      </c>
      <c r="I355" s="381">
        <v>800</v>
      </c>
      <c r="J355" s="381">
        <v>900</v>
      </c>
      <c r="K355" s="381">
        <v>1000</v>
      </c>
      <c r="L355" s="381">
        <v>1100</v>
      </c>
      <c r="M355" s="381">
        <v>1200</v>
      </c>
      <c r="N355" s="381">
        <v>1300</v>
      </c>
      <c r="O355" s="381">
        <v>1400</v>
      </c>
      <c r="P355" s="381">
        <v>1500</v>
      </c>
      <c r="Q355" s="381">
        <v>1600</v>
      </c>
      <c r="R355" s="381">
        <v>1700</v>
      </c>
      <c r="S355" s="381">
        <v>1800</v>
      </c>
      <c r="T355" s="381">
        <v>1900</v>
      </c>
      <c r="U355" s="381">
        <v>2000</v>
      </c>
      <c r="V355" s="381">
        <v>2100</v>
      </c>
      <c r="W355" s="381">
        <v>2200</v>
      </c>
      <c r="X355" s="381">
        <v>2300</v>
      </c>
      <c r="Y355" s="381">
        <v>2400</v>
      </c>
    </row>
    <row r="356" spans="1:25" x14ac:dyDescent="0.2">
      <c r="A356" t="s">
        <v>492</v>
      </c>
      <c r="B356" s="378"/>
      <c r="C356" s="378"/>
      <c r="D356" s="378"/>
      <c r="E356" s="378"/>
      <c r="F356" s="378"/>
      <c r="G356" s="378"/>
      <c r="H356" s="378"/>
      <c r="I356" s="378"/>
      <c r="J356" s="378"/>
      <c r="K356" s="378"/>
      <c r="L356" s="378"/>
      <c r="M356" s="378"/>
      <c r="N356" s="378"/>
      <c r="O356" s="378"/>
      <c r="P356" s="378"/>
      <c r="Q356" s="378"/>
      <c r="R356" s="378"/>
      <c r="S356" s="378"/>
      <c r="T356" s="378"/>
      <c r="U356" s="378"/>
      <c r="V356" s="378"/>
      <c r="W356" s="378"/>
      <c r="X356" s="378"/>
      <c r="Y356" s="378"/>
    </row>
    <row r="357" spans="1:25" x14ac:dyDescent="0.2">
      <c r="A357" t="s">
        <v>492</v>
      </c>
      <c r="B357" s="378"/>
      <c r="C357" s="378"/>
      <c r="D357" s="378"/>
      <c r="E357" s="378"/>
      <c r="F357" s="378"/>
      <c r="G357" s="378"/>
      <c r="H357" s="378"/>
      <c r="I357" s="378"/>
      <c r="J357" s="378"/>
      <c r="K357" s="378"/>
      <c r="L357" s="378"/>
      <c r="M357" s="378"/>
      <c r="N357" s="378"/>
      <c r="O357" s="378"/>
      <c r="P357" s="378"/>
      <c r="Q357" s="378"/>
      <c r="R357" s="378"/>
      <c r="S357" s="378"/>
      <c r="T357" s="378"/>
      <c r="U357" s="378"/>
      <c r="V357" s="378"/>
      <c r="W357" s="378"/>
      <c r="X357" s="378"/>
      <c r="Y357" s="378"/>
    </row>
    <row r="358" spans="1:25" x14ac:dyDescent="0.2">
      <c r="A358" t="s">
        <v>492</v>
      </c>
      <c r="B358" s="378"/>
      <c r="C358" s="378"/>
      <c r="D358" s="378"/>
      <c r="E358" s="378"/>
      <c r="F358" s="378"/>
      <c r="G358" s="378"/>
      <c r="H358" s="378"/>
      <c r="I358" s="378"/>
      <c r="J358" s="378"/>
      <c r="K358" s="378"/>
      <c r="L358" s="378"/>
      <c r="M358" s="378"/>
      <c r="N358" s="378"/>
      <c r="O358" s="378"/>
      <c r="P358" s="378"/>
      <c r="Q358" s="378"/>
      <c r="R358" s="378"/>
      <c r="S358" s="378"/>
      <c r="T358" s="378"/>
      <c r="U358" s="378"/>
      <c r="V358" s="378"/>
      <c r="W358" s="378"/>
      <c r="X358" s="378"/>
      <c r="Y358" s="378"/>
    </row>
    <row r="359" spans="1:25" x14ac:dyDescent="0.2">
      <c r="A359" t="s">
        <v>492</v>
      </c>
      <c r="B359" s="378"/>
      <c r="C359" s="378"/>
      <c r="D359" s="378"/>
      <c r="E359" s="378"/>
      <c r="F359" s="378"/>
      <c r="G359" s="378"/>
      <c r="H359" s="378"/>
      <c r="I359" s="378"/>
      <c r="J359" s="378"/>
      <c r="K359" s="378"/>
      <c r="L359" s="378"/>
      <c r="M359" s="378"/>
      <c r="N359" s="378"/>
      <c r="O359" s="378"/>
      <c r="P359" s="378"/>
      <c r="Q359" s="378"/>
      <c r="R359" s="378"/>
      <c r="S359" s="378"/>
      <c r="T359" s="378"/>
      <c r="U359" s="378"/>
      <c r="V359" s="378"/>
      <c r="W359" s="378"/>
      <c r="X359" s="378"/>
      <c r="Y359" s="378"/>
    </row>
    <row r="360" spans="1:25" x14ac:dyDescent="0.2">
      <c r="A360" t="s">
        <v>492</v>
      </c>
      <c r="B360" s="378"/>
      <c r="C360" s="378"/>
      <c r="D360" s="378"/>
      <c r="E360" s="378"/>
      <c r="F360" s="378"/>
      <c r="G360" s="378"/>
      <c r="H360" s="378"/>
      <c r="I360" s="378"/>
      <c r="J360" s="378"/>
      <c r="K360" s="378"/>
      <c r="L360" s="378"/>
      <c r="M360" s="378"/>
      <c r="N360" s="378"/>
      <c r="O360" s="378"/>
      <c r="P360" s="378"/>
      <c r="Q360" s="378"/>
      <c r="R360" s="378"/>
      <c r="S360" s="378"/>
      <c r="T360" s="378"/>
      <c r="U360" s="378"/>
      <c r="V360" s="378"/>
      <c r="W360" s="378"/>
      <c r="X360" s="378"/>
      <c r="Y360" s="378"/>
    </row>
    <row r="361" spans="1:25" x14ac:dyDescent="0.2">
      <c r="A361" t="s">
        <v>492</v>
      </c>
      <c r="B361" s="378"/>
      <c r="C361" s="378"/>
      <c r="D361" s="378"/>
      <c r="E361" s="378"/>
      <c r="F361" s="378"/>
      <c r="G361" s="378"/>
      <c r="H361" s="378"/>
      <c r="I361" s="378"/>
      <c r="J361" s="378"/>
      <c r="K361" s="378"/>
      <c r="L361" s="378"/>
      <c r="M361" s="378"/>
      <c r="N361" s="378"/>
      <c r="O361" s="378"/>
      <c r="P361" s="378"/>
      <c r="Q361" s="378"/>
      <c r="R361" s="378"/>
      <c r="S361" s="378"/>
      <c r="T361" s="378"/>
      <c r="U361" s="378"/>
      <c r="V361" s="378"/>
      <c r="W361" s="378"/>
      <c r="X361" s="378"/>
      <c r="Y361" s="378"/>
    </row>
    <row r="362" spans="1:25" x14ac:dyDescent="0.2">
      <c r="A362" t="s">
        <v>492</v>
      </c>
      <c r="B362" s="378"/>
      <c r="C362" s="378"/>
      <c r="D362" s="378"/>
      <c r="E362" s="378"/>
      <c r="F362" s="378"/>
      <c r="G362" s="378"/>
      <c r="H362" s="378"/>
      <c r="I362" s="378"/>
      <c r="J362" s="378"/>
      <c r="K362" s="378"/>
      <c r="L362" s="378"/>
      <c r="M362" s="378"/>
      <c r="N362" s="378"/>
      <c r="O362" s="378"/>
      <c r="P362" s="378"/>
      <c r="Q362" s="378"/>
      <c r="R362" s="378"/>
      <c r="S362" s="378"/>
      <c r="T362" s="378"/>
      <c r="U362" s="378"/>
      <c r="V362" s="378"/>
      <c r="W362" s="378"/>
      <c r="X362" s="378"/>
      <c r="Y362" s="378"/>
    </row>
    <row r="363" spans="1:25" x14ac:dyDescent="0.2">
      <c r="A363" t="s">
        <v>492</v>
      </c>
      <c r="B363" s="378"/>
      <c r="C363" s="378"/>
      <c r="D363" s="378"/>
      <c r="E363" s="378"/>
      <c r="F363" s="378"/>
      <c r="G363" s="378"/>
      <c r="H363" s="378"/>
      <c r="I363" s="378"/>
      <c r="J363" s="378"/>
      <c r="K363" s="378"/>
      <c r="L363" s="378"/>
      <c r="M363" s="378"/>
      <c r="N363" s="378"/>
      <c r="O363" s="378"/>
      <c r="P363" s="378"/>
      <c r="Q363" s="378"/>
      <c r="R363" s="378"/>
      <c r="S363" s="378"/>
      <c r="T363" s="378"/>
      <c r="U363" s="378"/>
      <c r="V363" s="378"/>
      <c r="W363" s="378"/>
      <c r="X363" s="378"/>
      <c r="Y363" s="378"/>
    </row>
    <row r="364" spans="1:25" x14ac:dyDescent="0.2">
      <c r="A364" t="s">
        <v>492</v>
      </c>
      <c r="B364" s="378"/>
      <c r="C364" s="378"/>
      <c r="D364" s="378"/>
      <c r="E364" s="378"/>
      <c r="F364" s="378"/>
      <c r="G364" s="378"/>
      <c r="H364" s="378"/>
      <c r="I364" s="378"/>
      <c r="J364" s="378"/>
      <c r="K364" s="378"/>
      <c r="L364" s="378"/>
      <c r="M364" s="378"/>
      <c r="N364" s="378"/>
      <c r="O364" s="378"/>
      <c r="P364" s="378"/>
      <c r="Q364" s="378"/>
      <c r="R364" s="378"/>
      <c r="S364" s="378"/>
      <c r="T364" s="378"/>
      <c r="U364" s="378"/>
      <c r="V364" s="378"/>
      <c r="W364" s="378"/>
      <c r="X364" s="378"/>
      <c r="Y364" s="378"/>
    </row>
    <row r="365" spans="1:25" x14ac:dyDescent="0.2">
      <c r="A365" t="s">
        <v>492</v>
      </c>
      <c r="B365" s="378"/>
      <c r="C365" s="378"/>
      <c r="D365" s="378"/>
      <c r="E365" s="378"/>
      <c r="F365" s="378"/>
      <c r="G365" s="378"/>
      <c r="H365" s="378"/>
      <c r="I365" s="378"/>
      <c r="J365" s="378"/>
      <c r="K365" s="378"/>
      <c r="L365" s="378"/>
      <c r="M365" s="378"/>
      <c r="N365" s="378"/>
      <c r="O365" s="378"/>
      <c r="P365" s="378"/>
      <c r="Q365" s="378"/>
      <c r="R365" s="378"/>
      <c r="S365" s="378"/>
      <c r="T365" s="378"/>
      <c r="U365" s="378"/>
      <c r="V365" s="378"/>
      <c r="W365" s="378"/>
      <c r="X365" s="378"/>
      <c r="Y365" s="378"/>
    </row>
    <row r="366" spans="1:25" x14ac:dyDescent="0.2">
      <c r="A366" s="488">
        <f>SUM(B366:Y366)</f>
        <v>0</v>
      </c>
      <c r="B366" s="488">
        <f t="shared" ref="B366:Y366" si="28">SUM(B356:B364)</f>
        <v>0</v>
      </c>
      <c r="C366" s="488">
        <f t="shared" si="28"/>
        <v>0</v>
      </c>
      <c r="D366" s="488">
        <f t="shared" si="28"/>
        <v>0</v>
      </c>
      <c r="E366" s="488">
        <f t="shared" si="28"/>
        <v>0</v>
      </c>
      <c r="F366" s="488">
        <f t="shared" si="28"/>
        <v>0</v>
      </c>
      <c r="G366" s="488">
        <f t="shared" si="28"/>
        <v>0</v>
      </c>
      <c r="H366" s="488">
        <f t="shared" si="28"/>
        <v>0</v>
      </c>
      <c r="I366" s="488">
        <f t="shared" si="28"/>
        <v>0</v>
      </c>
      <c r="J366" s="488">
        <f t="shared" si="28"/>
        <v>0</v>
      </c>
      <c r="K366" s="488">
        <f t="shared" si="28"/>
        <v>0</v>
      </c>
      <c r="L366" s="488">
        <f t="shared" si="28"/>
        <v>0</v>
      </c>
      <c r="M366" s="488">
        <f t="shared" si="28"/>
        <v>0</v>
      </c>
      <c r="N366" s="488">
        <f t="shared" si="28"/>
        <v>0</v>
      </c>
      <c r="O366" s="488">
        <f t="shared" si="28"/>
        <v>0</v>
      </c>
      <c r="P366" s="488">
        <f t="shared" si="28"/>
        <v>0</v>
      </c>
      <c r="Q366" s="488">
        <f t="shared" si="28"/>
        <v>0</v>
      </c>
      <c r="R366" s="488">
        <f t="shared" si="28"/>
        <v>0</v>
      </c>
      <c r="S366" s="488">
        <f t="shared" si="28"/>
        <v>0</v>
      </c>
      <c r="T366" s="488">
        <f t="shared" si="28"/>
        <v>0</v>
      </c>
      <c r="U366" s="488">
        <f t="shared" si="28"/>
        <v>0</v>
      </c>
      <c r="V366" s="488">
        <f t="shared" si="28"/>
        <v>0</v>
      </c>
      <c r="W366" s="488">
        <f t="shared" si="28"/>
        <v>0</v>
      </c>
      <c r="X366" s="488">
        <f t="shared" si="28"/>
        <v>0</v>
      </c>
      <c r="Y366" s="488">
        <f t="shared" si="28"/>
        <v>0</v>
      </c>
    </row>
    <row r="368" spans="1:25" x14ac:dyDescent="0.2">
      <c r="A368" s="381" t="s">
        <v>520</v>
      </c>
      <c r="B368" s="381">
        <v>100</v>
      </c>
      <c r="C368" s="381">
        <v>200</v>
      </c>
      <c r="D368" s="381">
        <v>300</v>
      </c>
      <c r="E368" s="381">
        <v>400</v>
      </c>
      <c r="F368" s="381">
        <v>500</v>
      </c>
      <c r="G368" s="381">
        <v>600</v>
      </c>
      <c r="H368" s="381">
        <v>700</v>
      </c>
      <c r="I368" s="381">
        <v>800</v>
      </c>
      <c r="J368" s="381">
        <v>900</v>
      </c>
      <c r="K368" s="381">
        <v>1000</v>
      </c>
      <c r="L368" s="381">
        <v>1100</v>
      </c>
      <c r="M368" s="381">
        <v>1200</v>
      </c>
      <c r="N368" s="381">
        <v>1300</v>
      </c>
      <c r="O368" s="381">
        <v>1400</v>
      </c>
      <c r="P368" s="381">
        <v>1500</v>
      </c>
      <c r="Q368" s="381">
        <v>1600</v>
      </c>
      <c r="R368" s="381">
        <v>1700</v>
      </c>
      <c r="S368" s="381">
        <v>1800</v>
      </c>
      <c r="T368" s="381">
        <v>1900</v>
      </c>
      <c r="U368" s="381">
        <v>2000</v>
      </c>
      <c r="V368" s="381">
        <v>2100</v>
      </c>
      <c r="W368" s="381">
        <v>2200</v>
      </c>
      <c r="X368" s="381">
        <v>2300</v>
      </c>
      <c r="Y368" s="381">
        <v>2400</v>
      </c>
    </row>
    <row r="369" spans="1:25" x14ac:dyDescent="0.2">
      <c r="A369" t="s">
        <v>492</v>
      </c>
      <c r="B369" s="378"/>
      <c r="C369" s="378"/>
      <c r="D369" s="378"/>
      <c r="E369" s="378"/>
      <c r="F369" s="378"/>
      <c r="G369" s="378"/>
      <c r="H369" s="378"/>
      <c r="I369" s="378"/>
      <c r="J369" s="378"/>
      <c r="K369" s="378"/>
      <c r="L369" s="378"/>
      <c r="M369" s="378"/>
      <c r="N369" s="378"/>
      <c r="O369" s="378"/>
      <c r="P369" s="378"/>
      <c r="Q369" s="378"/>
      <c r="R369" s="378"/>
      <c r="S369" s="378"/>
      <c r="T369" s="378"/>
      <c r="U369" s="378"/>
      <c r="V369" s="378"/>
      <c r="W369" s="378"/>
      <c r="X369" s="378"/>
      <c r="Y369" s="378"/>
    </row>
    <row r="370" spans="1:25" x14ac:dyDescent="0.2">
      <c r="A370" t="s">
        <v>492</v>
      </c>
      <c r="B370" s="378"/>
      <c r="C370" s="378"/>
      <c r="D370" s="378"/>
      <c r="E370" s="378"/>
      <c r="F370" s="378"/>
      <c r="G370" s="378"/>
      <c r="H370" s="378"/>
      <c r="I370" s="378"/>
      <c r="J370" s="378"/>
      <c r="K370" s="378"/>
      <c r="L370" s="378"/>
      <c r="M370" s="378"/>
      <c r="N370" s="378"/>
      <c r="O370" s="378"/>
      <c r="P370" s="378"/>
      <c r="Q370" s="378"/>
      <c r="R370" s="378"/>
      <c r="S370" s="378"/>
      <c r="T370" s="378"/>
      <c r="U370" s="378"/>
      <c r="V370" s="378"/>
      <c r="W370" s="378"/>
      <c r="X370" s="378"/>
      <c r="Y370" s="378"/>
    </row>
    <row r="371" spans="1:25" x14ac:dyDescent="0.2">
      <c r="A371" t="s">
        <v>492</v>
      </c>
      <c r="B371" s="378"/>
      <c r="C371" s="378"/>
      <c r="D371" s="378"/>
      <c r="E371" s="378"/>
      <c r="F371" s="378"/>
      <c r="G371" s="378"/>
      <c r="H371" s="378"/>
      <c r="I371" s="378"/>
      <c r="J371" s="378"/>
      <c r="K371" s="378"/>
      <c r="L371" s="378"/>
      <c r="M371" s="378"/>
      <c r="N371" s="378"/>
      <c r="O371" s="378"/>
      <c r="P371" s="378"/>
      <c r="Q371" s="378"/>
      <c r="R371" s="378"/>
      <c r="S371" s="378"/>
      <c r="T371" s="378"/>
      <c r="U371" s="378"/>
      <c r="V371" s="378"/>
      <c r="W371" s="378"/>
      <c r="X371" s="378"/>
      <c r="Y371" s="378"/>
    </row>
    <row r="372" spans="1:25" x14ac:dyDescent="0.2">
      <c r="A372" t="s">
        <v>492</v>
      </c>
      <c r="B372" s="378"/>
      <c r="C372" s="378"/>
      <c r="D372" s="378"/>
      <c r="E372" s="378"/>
      <c r="F372" s="378"/>
      <c r="G372" s="378"/>
      <c r="H372" s="378"/>
      <c r="I372" s="378"/>
      <c r="J372" s="378"/>
      <c r="K372" s="378"/>
      <c r="L372" s="378"/>
      <c r="M372" s="378"/>
      <c r="N372" s="378"/>
      <c r="O372" s="378"/>
      <c r="P372" s="378"/>
      <c r="Q372" s="378"/>
      <c r="R372" s="378"/>
      <c r="S372" s="378"/>
      <c r="T372" s="378"/>
      <c r="U372" s="378"/>
      <c r="V372" s="378"/>
      <c r="W372" s="378"/>
      <c r="X372" s="378"/>
      <c r="Y372" s="378"/>
    </row>
    <row r="373" spans="1:25" x14ac:dyDescent="0.2">
      <c r="A373" t="s">
        <v>492</v>
      </c>
      <c r="B373" s="378"/>
      <c r="C373" s="378"/>
      <c r="D373" s="378"/>
      <c r="E373" s="378"/>
      <c r="F373" s="378"/>
      <c r="G373" s="378"/>
      <c r="H373" s="378"/>
      <c r="I373" s="378"/>
      <c r="J373" s="378"/>
      <c r="K373" s="378"/>
      <c r="L373" s="378"/>
      <c r="M373" s="378"/>
      <c r="N373" s="378"/>
      <c r="O373" s="378"/>
      <c r="P373" s="378"/>
      <c r="Q373" s="378"/>
      <c r="R373" s="378"/>
      <c r="S373" s="378"/>
      <c r="T373" s="378"/>
      <c r="U373" s="378"/>
      <c r="V373" s="378"/>
      <c r="W373" s="378"/>
      <c r="X373" s="378"/>
      <c r="Y373" s="378"/>
    </row>
    <row r="374" spans="1:25" x14ac:dyDescent="0.2">
      <c r="A374" t="s">
        <v>492</v>
      </c>
      <c r="B374" s="378"/>
      <c r="C374" s="378"/>
      <c r="D374" s="378"/>
      <c r="E374" s="378"/>
      <c r="F374" s="378"/>
      <c r="G374" s="378"/>
      <c r="H374" s="378"/>
      <c r="I374" s="378"/>
      <c r="J374" s="378"/>
      <c r="K374" s="378"/>
      <c r="L374" s="378"/>
      <c r="M374" s="378"/>
      <c r="N374" s="378"/>
      <c r="O374" s="378"/>
      <c r="P374" s="378"/>
      <c r="Q374" s="378"/>
      <c r="R374" s="378"/>
      <c r="S374" s="378"/>
      <c r="T374" s="378"/>
      <c r="U374" s="378"/>
      <c r="V374" s="378"/>
      <c r="W374" s="378"/>
      <c r="X374" s="378"/>
      <c r="Y374" s="378"/>
    </row>
    <row r="375" spans="1:25" x14ac:dyDescent="0.2">
      <c r="A375" t="s">
        <v>492</v>
      </c>
      <c r="B375" s="378"/>
      <c r="C375" s="378"/>
      <c r="D375" s="378"/>
      <c r="E375" s="378"/>
      <c r="F375" s="378"/>
      <c r="G375" s="378"/>
      <c r="H375" s="378"/>
      <c r="I375" s="378"/>
      <c r="J375" s="378"/>
      <c r="K375" s="378"/>
      <c r="L375" s="378"/>
      <c r="M375" s="378"/>
      <c r="N375" s="378"/>
      <c r="O375" s="378"/>
      <c r="P375" s="378"/>
      <c r="Q375" s="378"/>
      <c r="R375" s="378"/>
      <c r="S375" s="378"/>
      <c r="T375" s="378"/>
      <c r="U375" s="378"/>
      <c r="V375" s="378"/>
      <c r="W375" s="378"/>
      <c r="X375" s="378"/>
      <c r="Y375" s="378"/>
    </row>
    <row r="376" spans="1:25" x14ac:dyDescent="0.2">
      <c r="A376" t="s">
        <v>492</v>
      </c>
      <c r="B376" s="378"/>
      <c r="C376" s="378"/>
      <c r="D376" s="378"/>
      <c r="E376" s="378"/>
      <c r="F376" s="378"/>
      <c r="G376" s="378"/>
      <c r="H376" s="378"/>
      <c r="I376" s="378"/>
      <c r="J376" s="378"/>
      <c r="K376" s="378"/>
      <c r="L376" s="378"/>
      <c r="M376" s="378"/>
      <c r="N376" s="378"/>
      <c r="O376" s="378"/>
      <c r="P376" s="378"/>
      <c r="Q376" s="378"/>
      <c r="R376" s="378"/>
      <c r="S376" s="378"/>
      <c r="T376" s="378"/>
      <c r="U376" s="378"/>
      <c r="V376" s="378"/>
      <c r="W376" s="378"/>
      <c r="X376" s="378"/>
      <c r="Y376" s="378"/>
    </row>
    <row r="377" spans="1:25" x14ac:dyDescent="0.2">
      <c r="A377" t="s">
        <v>492</v>
      </c>
      <c r="B377" s="378"/>
      <c r="C377" s="378"/>
      <c r="D377" s="378"/>
      <c r="E377" s="378"/>
      <c r="F377" s="378"/>
      <c r="G377" s="378"/>
      <c r="H377" s="378"/>
      <c r="I377" s="378"/>
      <c r="J377" s="378"/>
      <c r="K377" s="378"/>
      <c r="L377" s="378"/>
      <c r="M377" s="378"/>
      <c r="N377" s="378"/>
      <c r="O377" s="378"/>
      <c r="P377" s="378"/>
      <c r="Q377" s="378"/>
      <c r="R377" s="378"/>
      <c r="S377" s="378"/>
      <c r="T377" s="378"/>
      <c r="U377" s="378"/>
      <c r="V377" s="378"/>
      <c r="W377" s="378"/>
      <c r="X377" s="378"/>
      <c r="Y377" s="378"/>
    </row>
    <row r="378" spans="1:25" x14ac:dyDescent="0.2">
      <c r="A378" t="s">
        <v>492</v>
      </c>
      <c r="B378" s="378"/>
      <c r="C378" s="378"/>
      <c r="D378" s="378"/>
      <c r="E378" s="378"/>
      <c r="F378" s="378"/>
      <c r="G378" s="378"/>
      <c r="H378" s="378"/>
      <c r="I378" s="378"/>
      <c r="J378" s="378"/>
      <c r="K378" s="378"/>
      <c r="L378" s="378"/>
      <c r="M378" s="378"/>
      <c r="N378" s="378"/>
      <c r="O378" s="378"/>
      <c r="P378" s="378"/>
      <c r="Q378" s="378"/>
      <c r="R378" s="378"/>
      <c r="S378" s="378"/>
      <c r="T378" s="378"/>
      <c r="U378" s="378"/>
      <c r="V378" s="378"/>
      <c r="W378" s="378"/>
      <c r="X378" s="378"/>
      <c r="Y378" s="378"/>
    </row>
    <row r="379" spans="1:25" x14ac:dyDescent="0.2">
      <c r="A379" s="488">
        <f>SUM(B379:Y379)</f>
        <v>0</v>
      </c>
      <c r="B379" s="488">
        <f t="shared" ref="B379:Y379" si="29">SUM(B369:B377)</f>
        <v>0</v>
      </c>
      <c r="C379" s="488">
        <f t="shared" si="29"/>
        <v>0</v>
      </c>
      <c r="D379" s="488">
        <f t="shared" si="29"/>
        <v>0</v>
      </c>
      <c r="E379" s="488">
        <f t="shared" si="29"/>
        <v>0</v>
      </c>
      <c r="F379" s="488">
        <f t="shared" si="29"/>
        <v>0</v>
      </c>
      <c r="G379" s="488">
        <f t="shared" si="29"/>
        <v>0</v>
      </c>
      <c r="H379" s="488">
        <f t="shared" si="29"/>
        <v>0</v>
      </c>
      <c r="I379" s="488">
        <f t="shared" si="29"/>
        <v>0</v>
      </c>
      <c r="J379" s="488">
        <f t="shared" si="29"/>
        <v>0</v>
      </c>
      <c r="K379" s="488">
        <f t="shared" si="29"/>
        <v>0</v>
      </c>
      <c r="L379" s="488">
        <f t="shared" si="29"/>
        <v>0</v>
      </c>
      <c r="M379" s="488">
        <f t="shared" si="29"/>
        <v>0</v>
      </c>
      <c r="N379" s="488">
        <f t="shared" si="29"/>
        <v>0</v>
      </c>
      <c r="O379" s="488">
        <f t="shared" si="29"/>
        <v>0</v>
      </c>
      <c r="P379" s="488">
        <f t="shared" si="29"/>
        <v>0</v>
      </c>
      <c r="Q379" s="488">
        <f t="shared" si="29"/>
        <v>0</v>
      </c>
      <c r="R379" s="488">
        <f t="shared" si="29"/>
        <v>0</v>
      </c>
      <c r="S379" s="488">
        <f t="shared" si="29"/>
        <v>0</v>
      </c>
      <c r="T379" s="488">
        <f t="shared" si="29"/>
        <v>0</v>
      </c>
      <c r="U379" s="488">
        <f t="shared" si="29"/>
        <v>0</v>
      </c>
      <c r="V379" s="488">
        <f t="shared" si="29"/>
        <v>0</v>
      </c>
      <c r="W379" s="488">
        <f t="shared" si="29"/>
        <v>0</v>
      </c>
      <c r="X379" s="488">
        <f t="shared" si="29"/>
        <v>0</v>
      </c>
      <c r="Y379" s="488">
        <f t="shared" si="29"/>
        <v>0</v>
      </c>
    </row>
    <row r="381" spans="1:25" x14ac:dyDescent="0.2">
      <c r="A381" s="381" t="s">
        <v>521</v>
      </c>
      <c r="B381" s="381">
        <v>100</v>
      </c>
      <c r="C381" s="381">
        <v>200</v>
      </c>
      <c r="D381" s="381">
        <v>300</v>
      </c>
      <c r="E381" s="381">
        <v>400</v>
      </c>
      <c r="F381" s="381">
        <v>500</v>
      </c>
      <c r="G381" s="381">
        <v>600</v>
      </c>
      <c r="H381" s="381">
        <v>700</v>
      </c>
      <c r="I381" s="381">
        <v>800</v>
      </c>
      <c r="J381" s="381">
        <v>900</v>
      </c>
      <c r="K381" s="381">
        <v>1000</v>
      </c>
      <c r="L381" s="381">
        <v>1100</v>
      </c>
      <c r="M381" s="381">
        <v>1200</v>
      </c>
      <c r="N381" s="381">
        <v>1300</v>
      </c>
      <c r="O381" s="381">
        <v>1400</v>
      </c>
      <c r="P381" s="381">
        <v>1500</v>
      </c>
      <c r="Q381" s="381">
        <v>1600</v>
      </c>
      <c r="R381" s="381">
        <v>1700</v>
      </c>
      <c r="S381" s="381">
        <v>1800</v>
      </c>
      <c r="T381" s="381">
        <v>1900</v>
      </c>
      <c r="U381" s="381">
        <v>2000</v>
      </c>
      <c r="V381" s="381">
        <v>2100</v>
      </c>
      <c r="W381" s="381">
        <v>2200</v>
      </c>
      <c r="X381" s="381">
        <v>2300</v>
      </c>
      <c r="Y381" s="381">
        <v>2400</v>
      </c>
    </row>
    <row r="382" spans="1:25" x14ac:dyDescent="0.2">
      <c r="A382" t="s">
        <v>492</v>
      </c>
      <c r="B382" s="378"/>
      <c r="C382" s="378"/>
      <c r="D382" s="378"/>
      <c r="E382" s="378"/>
      <c r="F382" s="378"/>
      <c r="G382" s="378"/>
      <c r="H382" s="378"/>
      <c r="I382" s="378"/>
      <c r="J382" s="378"/>
      <c r="K382" s="378"/>
      <c r="L382" s="378"/>
      <c r="M382" s="378"/>
      <c r="N382" s="378"/>
      <c r="O382" s="378"/>
      <c r="P382" s="378"/>
      <c r="Q382" s="378"/>
      <c r="R382" s="378"/>
      <c r="S382" s="378"/>
      <c r="T382" s="378"/>
      <c r="U382" s="378"/>
      <c r="V382" s="378"/>
      <c r="W382" s="378"/>
      <c r="X382" s="378"/>
      <c r="Y382" s="378"/>
    </row>
    <row r="383" spans="1:25" x14ac:dyDescent="0.2">
      <c r="A383" t="s">
        <v>492</v>
      </c>
      <c r="B383" s="378"/>
      <c r="C383" s="378"/>
      <c r="D383" s="378"/>
      <c r="E383" s="378"/>
      <c r="F383" s="378"/>
      <c r="G383" s="378"/>
      <c r="H383" s="378"/>
      <c r="I383" s="378"/>
      <c r="J383" s="378"/>
      <c r="K383" s="378"/>
      <c r="L383" s="378"/>
      <c r="M383" s="378"/>
      <c r="N383" s="378"/>
      <c r="O383" s="378"/>
      <c r="P383" s="378"/>
      <c r="Q383" s="378"/>
      <c r="R383" s="378"/>
      <c r="S383" s="378"/>
      <c r="T383" s="378"/>
      <c r="U383" s="378"/>
      <c r="V383" s="378"/>
      <c r="W383" s="378"/>
      <c r="X383" s="378"/>
      <c r="Y383" s="378"/>
    </row>
    <row r="384" spans="1:25" x14ac:dyDescent="0.2">
      <c r="A384" t="s">
        <v>492</v>
      </c>
      <c r="B384" s="378"/>
      <c r="C384" s="378"/>
      <c r="D384" s="378"/>
      <c r="E384" s="378"/>
      <c r="F384" s="378"/>
      <c r="G384" s="378"/>
      <c r="H384" s="378"/>
      <c r="I384" s="378"/>
      <c r="J384" s="378"/>
      <c r="K384" s="378"/>
      <c r="L384" s="378"/>
      <c r="M384" s="378"/>
      <c r="N384" s="378"/>
      <c r="O384" s="378"/>
      <c r="P384" s="378"/>
      <c r="Q384" s="378"/>
      <c r="R384" s="378"/>
      <c r="S384" s="378"/>
      <c r="T384" s="378"/>
      <c r="U384" s="378"/>
      <c r="V384" s="378"/>
      <c r="W384" s="378"/>
      <c r="X384" s="378"/>
      <c r="Y384" s="378"/>
    </row>
    <row r="385" spans="1:25" x14ac:dyDescent="0.2">
      <c r="A385" t="s">
        <v>492</v>
      </c>
      <c r="B385" s="378"/>
      <c r="C385" s="378"/>
      <c r="D385" s="378"/>
      <c r="E385" s="378"/>
      <c r="F385" s="378"/>
      <c r="G385" s="378"/>
      <c r="H385" s="378"/>
      <c r="I385" s="378"/>
      <c r="J385" s="378"/>
      <c r="K385" s="378"/>
      <c r="L385" s="378"/>
      <c r="M385" s="378"/>
      <c r="N385" s="378"/>
      <c r="O385" s="378"/>
      <c r="P385" s="378"/>
      <c r="Q385" s="378"/>
      <c r="R385" s="378"/>
      <c r="S385" s="378"/>
      <c r="T385" s="378"/>
      <c r="U385" s="378"/>
      <c r="V385" s="378"/>
      <c r="W385" s="378"/>
      <c r="X385" s="378"/>
      <c r="Y385" s="378"/>
    </row>
    <row r="386" spans="1:25" x14ac:dyDescent="0.2">
      <c r="A386" t="s">
        <v>492</v>
      </c>
      <c r="B386" s="378"/>
      <c r="C386" s="378"/>
      <c r="D386" s="378"/>
      <c r="E386" s="378"/>
      <c r="F386" s="378"/>
      <c r="G386" s="378"/>
      <c r="H386" s="378"/>
      <c r="I386" s="378"/>
      <c r="J386" s="378"/>
      <c r="K386" s="378"/>
      <c r="L386" s="378"/>
      <c r="M386" s="378"/>
      <c r="N386" s="378"/>
      <c r="O386" s="378"/>
      <c r="P386" s="378"/>
      <c r="Q386" s="378"/>
      <c r="R386" s="378"/>
      <c r="S386" s="378"/>
      <c r="T386" s="378"/>
      <c r="U386" s="378"/>
      <c r="V386" s="378"/>
      <c r="W386" s="378"/>
      <c r="X386" s="378"/>
      <c r="Y386" s="378"/>
    </row>
    <row r="387" spans="1:25" x14ac:dyDescent="0.2">
      <c r="A387" t="s">
        <v>492</v>
      </c>
      <c r="B387" s="378"/>
      <c r="C387" s="378"/>
      <c r="D387" s="378"/>
      <c r="E387" s="378"/>
      <c r="F387" s="378"/>
      <c r="G387" s="378"/>
      <c r="H387" s="378"/>
      <c r="I387" s="378"/>
      <c r="J387" s="378"/>
      <c r="K387" s="378"/>
      <c r="L387" s="378"/>
      <c r="M387" s="378"/>
      <c r="N387" s="378"/>
      <c r="O387" s="378"/>
      <c r="P387" s="378"/>
      <c r="Q387" s="378"/>
      <c r="R387" s="378"/>
      <c r="S387" s="378"/>
      <c r="T387" s="378"/>
      <c r="U387" s="378"/>
      <c r="V387" s="378"/>
      <c r="W387" s="378"/>
      <c r="X387" s="378"/>
      <c r="Y387" s="378"/>
    </row>
    <row r="388" spans="1:25" x14ac:dyDescent="0.2">
      <c r="A388" t="s">
        <v>492</v>
      </c>
      <c r="B388" s="378"/>
      <c r="C388" s="378"/>
      <c r="D388" s="378"/>
      <c r="E388" s="378"/>
      <c r="F388" s="378"/>
      <c r="G388" s="378"/>
      <c r="H388" s="378"/>
      <c r="I388" s="378"/>
      <c r="J388" s="378"/>
      <c r="K388" s="378"/>
      <c r="L388" s="378"/>
      <c r="M388" s="378"/>
      <c r="N388" s="378"/>
      <c r="O388" s="378"/>
      <c r="P388" s="378"/>
      <c r="Q388" s="378"/>
      <c r="R388" s="378"/>
      <c r="S388" s="378"/>
      <c r="T388" s="378"/>
      <c r="U388" s="378"/>
      <c r="V388" s="378"/>
      <c r="W388" s="378"/>
      <c r="X388" s="378"/>
      <c r="Y388" s="378"/>
    </row>
    <row r="389" spans="1:25" x14ac:dyDescent="0.2">
      <c r="A389" t="s">
        <v>492</v>
      </c>
      <c r="B389" s="378"/>
      <c r="C389" s="378"/>
      <c r="D389" s="378"/>
      <c r="E389" s="378"/>
      <c r="F389" s="378"/>
      <c r="G389" s="378"/>
      <c r="H389" s="378"/>
      <c r="I389" s="378"/>
      <c r="J389" s="378"/>
      <c r="K389" s="378"/>
      <c r="L389" s="378"/>
      <c r="M389" s="378"/>
      <c r="N389" s="378"/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</row>
    <row r="390" spans="1:25" x14ac:dyDescent="0.2">
      <c r="A390" t="s">
        <v>492</v>
      </c>
      <c r="B390" s="378"/>
      <c r="C390" s="378"/>
      <c r="D390" s="378"/>
      <c r="E390" s="378"/>
      <c r="F390" s="378"/>
      <c r="G390" s="378"/>
      <c r="H390" s="378"/>
      <c r="I390" s="378"/>
      <c r="J390" s="378"/>
      <c r="K390" s="378"/>
      <c r="L390" s="378"/>
      <c r="M390" s="378"/>
      <c r="N390" s="378"/>
      <c r="O390" s="378"/>
      <c r="P390" s="378"/>
      <c r="Q390" s="378"/>
      <c r="R390" s="378"/>
      <c r="S390" s="378"/>
      <c r="T390" s="378"/>
      <c r="U390" s="378"/>
      <c r="V390" s="378"/>
      <c r="W390" s="378"/>
      <c r="X390" s="378"/>
      <c r="Y390" s="378"/>
    </row>
    <row r="391" spans="1:25" x14ac:dyDescent="0.2">
      <c r="A391" t="s">
        <v>492</v>
      </c>
      <c r="B391" s="378"/>
      <c r="C391" s="378"/>
      <c r="D391" s="378"/>
      <c r="E391" s="378"/>
      <c r="F391" s="378"/>
      <c r="G391" s="378"/>
      <c r="H391" s="378"/>
      <c r="I391" s="378"/>
      <c r="J391" s="378"/>
      <c r="K391" s="378"/>
      <c r="L391" s="378"/>
      <c r="M391" s="378"/>
      <c r="N391" s="378"/>
      <c r="O391" s="378"/>
      <c r="P391" s="378"/>
      <c r="Q391" s="378"/>
      <c r="R391" s="378"/>
      <c r="S391" s="378"/>
      <c r="T391" s="378"/>
      <c r="U391" s="378"/>
      <c r="V391" s="378"/>
      <c r="W391" s="378"/>
      <c r="X391" s="378"/>
      <c r="Y391" s="378"/>
    </row>
    <row r="392" spans="1:25" x14ac:dyDescent="0.2">
      <c r="A392" s="488">
        <f>SUM(B392:Y392)</f>
        <v>0</v>
      </c>
      <c r="B392" s="488">
        <f t="shared" ref="B392:Y392" si="30">SUM(B382:B390)</f>
        <v>0</v>
      </c>
      <c r="C392" s="488">
        <f t="shared" si="30"/>
        <v>0</v>
      </c>
      <c r="D392" s="488">
        <f t="shared" si="30"/>
        <v>0</v>
      </c>
      <c r="E392" s="488">
        <f t="shared" si="30"/>
        <v>0</v>
      </c>
      <c r="F392" s="488">
        <f t="shared" si="30"/>
        <v>0</v>
      </c>
      <c r="G392" s="488">
        <f t="shared" si="30"/>
        <v>0</v>
      </c>
      <c r="H392" s="488">
        <f t="shared" si="30"/>
        <v>0</v>
      </c>
      <c r="I392" s="488">
        <f t="shared" si="30"/>
        <v>0</v>
      </c>
      <c r="J392" s="488">
        <f t="shared" si="30"/>
        <v>0</v>
      </c>
      <c r="K392" s="488">
        <f t="shared" si="30"/>
        <v>0</v>
      </c>
      <c r="L392" s="488">
        <f t="shared" si="30"/>
        <v>0</v>
      </c>
      <c r="M392" s="488">
        <f t="shared" si="30"/>
        <v>0</v>
      </c>
      <c r="N392" s="488">
        <f t="shared" si="30"/>
        <v>0</v>
      </c>
      <c r="O392" s="488">
        <f t="shared" si="30"/>
        <v>0</v>
      </c>
      <c r="P392" s="488">
        <f t="shared" si="30"/>
        <v>0</v>
      </c>
      <c r="Q392" s="488">
        <f t="shared" si="30"/>
        <v>0</v>
      </c>
      <c r="R392" s="488">
        <f t="shared" si="30"/>
        <v>0</v>
      </c>
      <c r="S392" s="488">
        <f t="shared" si="30"/>
        <v>0</v>
      </c>
      <c r="T392" s="488">
        <f t="shared" si="30"/>
        <v>0</v>
      </c>
      <c r="U392" s="488">
        <f t="shared" si="30"/>
        <v>0</v>
      </c>
      <c r="V392" s="488">
        <f t="shared" si="30"/>
        <v>0</v>
      </c>
      <c r="W392" s="488">
        <f t="shared" si="30"/>
        <v>0</v>
      </c>
      <c r="X392" s="488">
        <f t="shared" si="30"/>
        <v>0</v>
      </c>
      <c r="Y392" s="488">
        <f t="shared" si="30"/>
        <v>0</v>
      </c>
    </row>
    <row r="394" spans="1:25" x14ac:dyDescent="0.2">
      <c r="A394" s="381" t="s">
        <v>522</v>
      </c>
      <c r="B394" s="381">
        <v>100</v>
      </c>
      <c r="C394" s="381">
        <v>200</v>
      </c>
      <c r="D394" s="381">
        <v>300</v>
      </c>
      <c r="E394" s="381">
        <v>400</v>
      </c>
      <c r="F394" s="381">
        <v>500</v>
      </c>
      <c r="G394" s="381">
        <v>600</v>
      </c>
      <c r="H394" s="381">
        <v>700</v>
      </c>
      <c r="I394" s="381">
        <v>800</v>
      </c>
      <c r="J394" s="381">
        <v>900</v>
      </c>
      <c r="K394" s="381">
        <v>1000</v>
      </c>
      <c r="L394" s="381">
        <v>1100</v>
      </c>
      <c r="M394" s="381">
        <v>1200</v>
      </c>
      <c r="N394" s="381">
        <v>1300</v>
      </c>
      <c r="O394" s="381">
        <v>1400</v>
      </c>
      <c r="P394" s="381">
        <v>1500</v>
      </c>
      <c r="Q394" s="381">
        <v>1600</v>
      </c>
      <c r="R394" s="381">
        <v>1700</v>
      </c>
      <c r="S394" s="381">
        <v>1800</v>
      </c>
      <c r="T394" s="381">
        <v>1900</v>
      </c>
      <c r="U394" s="381">
        <v>2000</v>
      </c>
      <c r="V394" s="381">
        <v>2100</v>
      </c>
      <c r="W394" s="381">
        <v>2200</v>
      </c>
      <c r="X394" s="381">
        <v>2300</v>
      </c>
      <c r="Y394" s="381">
        <v>2400</v>
      </c>
    </row>
    <row r="395" spans="1:25" x14ac:dyDescent="0.2">
      <c r="A395" t="s">
        <v>492</v>
      </c>
      <c r="B395" s="378"/>
      <c r="C395" s="378"/>
      <c r="D395" s="378"/>
      <c r="E395" s="378"/>
      <c r="F395" s="378"/>
      <c r="G395" s="378"/>
      <c r="H395" s="378"/>
      <c r="I395" s="378"/>
      <c r="J395" s="378"/>
      <c r="K395" s="378"/>
      <c r="L395" s="378"/>
      <c r="M395" s="378"/>
      <c r="N395" s="378"/>
      <c r="O395" s="378"/>
      <c r="P395" s="378"/>
      <c r="Q395" s="378"/>
      <c r="R395" s="378"/>
      <c r="S395" s="378"/>
      <c r="T395" s="378"/>
      <c r="U395" s="378"/>
      <c r="V395" s="378"/>
      <c r="W395" s="378"/>
      <c r="X395" s="378"/>
      <c r="Y395" s="378"/>
    </row>
    <row r="396" spans="1:25" x14ac:dyDescent="0.2">
      <c r="A396" t="s">
        <v>492</v>
      </c>
      <c r="B396" s="378"/>
      <c r="C396" s="378"/>
      <c r="D396" s="378"/>
      <c r="E396" s="378"/>
      <c r="F396" s="378"/>
      <c r="G396" s="378"/>
      <c r="H396" s="378"/>
      <c r="I396" s="378"/>
      <c r="J396" s="378"/>
      <c r="K396" s="378"/>
      <c r="L396" s="378"/>
      <c r="M396" s="378"/>
      <c r="N396" s="378"/>
      <c r="O396" s="378"/>
      <c r="P396" s="378"/>
      <c r="Q396" s="378"/>
      <c r="R396" s="378"/>
      <c r="S396" s="378"/>
      <c r="T396" s="378"/>
      <c r="U396" s="378"/>
      <c r="V396" s="378"/>
      <c r="W396" s="378"/>
      <c r="X396" s="378"/>
      <c r="Y396" s="378"/>
    </row>
    <row r="397" spans="1:25" x14ac:dyDescent="0.2">
      <c r="A397" t="s">
        <v>492</v>
      </c>
      <c r="B397" s="378"/>
      <c r="C397" s="378"/>
      <c r="D397" s="378"/>
      <c r="E397" s="378"/>
      <c r="F397" s="378"/>
      <c r="G397" s="378"/>
      <c r="H397" s="378"/>
      <c r="I397" s="378"/>
      <c r="J397" s="378"/>
      <c r="K397" s="378"/>
      <c r="L397" s="378"/>
      <c r="M397" s="378"/>
      <c r="N397" s="378"/>
      <c r="O397" s="378"/>
      <c r="P397" s="378"/>
      <c r="Q397" s="378"/>
      <c r="R397" s="378"/>
      <c r="S397" s="378"/>
      <c r="T397" s="378"/>
      <c r="U397" s="378"/>
      <c r="V397" s="378"/>
      <c r="W397" s="378"/>
      <c r="X397" s="378"/>
      <c r="Y397" s="378"/>
    </row>
    <row r="398" spans="1:25" x14ac:dyDescent="0.2">
      <c r="A398" t="s">
        <v>492</v>
      </c>
      <c r="B398" s="378"/>
      <c r="C398" s="378"/>
      <c r="D398" s="378"/>
      <c r="E398" s="378"/>
      <c r="F398" s="378"/>
      <c r="G398" s="378"/>
      <c r="H398" s="378"/>
      <c r="I398" s="378"/>
      <c r="J398" s="378"/>
      <c r="K398" s="378"/>
      <c r="L398" s="378"/>
      <c r="M398" s="378"/>
      <c r="N398" s="378"/>
      <c r="O398" s="378"/>
      <c r="P398" s="378"/>
      <c r="Q398" s="378"/>
      <c r="R398" s="378"/>
      <c r="S398" s="378"/>
      <c r="T398" s="378"/>
      <c r="U398" s="378"/>
      <c r="V398" s="378"/>
      <c r="W398" s="378"/>
      <c r="X398" s="378"/>
      <c r="Y398" s="378"/>
    </row>
    <row r="399" spans="1:25" x14ac:dyDescent="0.2">
      <c r="A399" t="s">
        <v>492</v>
      </c>
      <c r="B399" s="378"/>
      <c r="C399" s="378"/>
      <c r="D399" s="378"/>
      <c r="E399" s="378"/>
      <c r="F399" s="378"/>
      <c r="G399" s="378"/>
      <c r="H399" s="378"/>
      <c r="I399" s="378"/>
      <c r="J399" s="378"/>
      <c r="K399" s="378"/>
      <c r="L399" s="378"/>
      <c r="M399" s="378"/>
      <c r="N399" s="378"/>
      <c r="O399" s="378"/>
      <c r="P399" s="378"/>
      <c r="Q399" s="378"/>
      <c r="R399" s="378"/>
      <c r="S399" s="378"/>
      <c r="T399" s="378"/>
      <c r="U399" s="378"/>
      <c r="V399" s="378"/>
      <c r="W399" s="378"/>
      <c r="X399" s="378"/>
      <c r="Y399" s="378"/>
    </row>
    <row r="400" spans="1:25" x14ac:dyDescent="0.2">
      <c r="A400" t="s">
        <v>492</v>
      </c>
      <c r="B400" s="378"/>
      <c r="C400" s="378"/>
      <c r="D400" s="378"/>
      <c r="E400" s="378"/>
      <c r="F400" s="378"/>
      <c r="G400" s="378"/>
      <c r="H400" s="378"/>
      <c r="I400" s="378"/>
      <c r="J400" s="378"/>
      <c r="K400" s="378"/>
      <c r="L400" s="378"/>
      <c r="M400" s="378"/>
      <c r="N400" s="378"/>
      <c r="O400" s="378"/>
      <c r="P400" s="378"/>
      <c r="Q400" s="378"/>
      <c r="R400" s="378"/>
      <c r="S400" s="378"/>
      <c r="T400" s="378"/>
      <c r="U400" s="378"/>
      <c r="V400" s="378"/>
      <c r="W400" s="378"/>
      <c r="X400" s="378"/>
      <c r="Y400" s="378"/>
    </row>
    <row r="401" spans="1:25" x14ac:dyDescent="0.2">
      <c r="A401" t="s">
        <v>492</v>
      </c>
      <c r="B401" s="378"/>
      <c r="C401" s="378"/>
      <c r="D401" s="378"/>
      <c r="E401" s="378"/>
      <c r="F401" s="378"/>
      <c r="G401" s="378"/>
      <c r="H401" s="378"/>
      <c r="I401" s="378"/>
      <c r="J401" s="378"/>
      <c r="K401" s="378"/>
      <c r="L401" s="378"/>
      <c r="M401" s="378"/>
      <c r="N401" s="378"/>
      <c r="O401" s="378"/>
      <c r="P401" s="378"/>
      <c r="Q401" s="378"/>
      <c r="R401" s="378"/>
      <c r="S401" s="378"/>
      <c r="T401" s="378"/>
      <c r="U401" s="378"/>
      <c r="V401" s="378"/>
      <c r="W401" s="378"/>
      <c r="X401" s="378"/>
      <c r="Y401" s="378"/>
    </row>
    <row r="402" spans="1:25" x14ac:dyDescent="0.2">
      <c r="A402" t="s">
        <v>492</v>
      </c>
      <c r="B402" s="378"/>
      <c r="C402" s="378"/>
      <c r="D402" s="378"/>
      <c r="E402" s="378"/>
      <c r="F402" s="378"/>
      <c r="G402" s="378"/>
      <c r="H402" s="378"/>
      <c r="I402" s="378"/>
      <c r="J402" s="378"/>
      <c r="K402" s="378"/>
      <c r="L402" s="378"/>
      <c r="M402" s="378"/>
      <c r="N402" s="378"/>
      <c r="O402" s="378"/>
      <c r="P402" s="378"/>
      <c r="Q402" s="378"/>
      <c r="R402" s="378"/>
      <c r="S402" s="378"/>
      <c r="T402" s="378"/>
      <c r="U402" s="378"/>
      <c r="V402" s="378"/>
      <c r="W402" s="378"/>
      <c r="X402" s="378"/>
      <c r="Y402" s="378"/>
    </row>
    <row r="403" spans="1:25" x14ac:dyDescent="0.2">
      <c r="A403" t="s">
        <v>492</v>
      </c>
      <c r="B403" s="378"/>
      <c r="C403" s="378"/>
      <c r="D403" s="378"/>
      <c r="E403" s="378"/>
      <c r="F403" s="378"/>
      <c r="G403" s="378"/>
      <c r="H403" s="378"/>
      <c r="I403" s="378"/>
      <c r="J403" s="378"/>
      <c r="K403" s="378"/>
      <c r="L403" s="378"/>
      <c r="M403" s="378"/>
      <c r="N403" s="378"/>
      <c r="O403" s="378"/>
      <c r="P403" s="378"/>
      <c r="Q403" s="378"/>
      <c r="R403" s="378"/>
      <c r="S403" s="378"/>
      <c r="T403" s="378"/>
      <c r="U403" s="378"/>
      <c r="V403" s="378"/>
      <c r="W403" s="378"/>
      <c r="X403" s="378"/>
      <c r="Y403" s="378"/>
    </row>
    <row r="404" spans="1:25" x14ac:dyDescent="0.2">
      <c r="A404" t="s">
        <v>492</v>
      </c>
      <c r="B404" s="378"/>
      <c r="C404" s="378"/>
      <c r="D404" s="378"/>
      <c r="E404" s="378"/>
      <c r="F404" s="378"/>
      <c r="G404" s="378"/>
      <c r="H404" s="378"/>
      <c r="I404" s="378"/>
      <c r="J404" s="378"/>
      <c r="K404" s="378"/>
      <c r="L404" s="378"/>
      <c r="M404" s="378"/>
      <c r="N404" s="378"/>
      <c r="O404" s="378"/>
      <c r="P404" s="378"/>
      <c r="Q404" s="378"/>
      <c r="R404" s="378"/>
      <c r="S404" s="378"/>
      <c r="T404" s="378"/>
      <c r="U404" s="378"/>
      <c r="V404" s="378"/>
      <c r="W404" s="378"/>
      <c r="X404" s="378"/>
      <c r="Y404" s="378"/>
    </row>
    <row r="405" spans="1:25" x14ac:dyDescent="0.2">
      <c r="A405" s="488">
        <f>SUM(B405:Y405)</f>
        <v>0</v>
      </c>
      <c r="B405" s="488">
        <f t="shared" ref="B405:Y405" si="31">SUM(B395:B403)</f>
        <v>0</v>
      </c>
      <c r="C405" s="488">
        <f t="shared" si="31"/>
        <v>0</v>
      </c>
      <c r="D405" s="488">
        <f t="shared" si="31"/>
        <v>0</v>
      </c>
      <c r="E405" s="488">
        <f t="shared" si="31"/>
        <v>0</v>
      </c>
      <c r="F405" s="488">
        <f t="shared" si="31"/>
        <v>0</v>
      </c>
      <c r="G405" s="488">
        <f t="shared" si="31"/>
        <v>0</v>
      </c>
      <c r="H405" s="488">
        <f t="shared" si="31"/>
        <v>0</v>
      </c>
      <c r="I405" s="488">
        <f t="shared" si="31"/>
        <v>0</v>
      </c>
      <c r="J405" s="488">
        <f t="shared" si="31"/>
        <v>0</v>
      </c>
      <c r="K405" s="488">
        <f t="shared" si="31"/>
        <v>0</v>
      </c>
      <c r="L405" s="488">
        <f t="shared" si="31"/>
        <v>0</v>
      </c>
      <c r="M405" s="488">
        <f t="shared" si="31"/>
        <v>0</v>
      </c>
      <c r="N405" s="488">
        <f t="shared" si="31"/>
        <v>0</v>
      </c>
      <c r="O405" s="488">
        <f t="shared" si="31"/>
        <v>0</v>
      </c>
      <c r="P405" s="488">
        <f t="shared" si="31"/>
        <v>0</v>
      </c>
      <c r="Q405" s="488">
        <f t="shared" si="31"/>
        <v>0</v>
      </c>
      <c r="R405" s="488">
        <f t="shared" si="31"/>
        <v>0</v>
      </c>
      <c r="S405" s="488">
        <f t="shared" si="31"/>
        <v>0</v>
      </c>
      <c r="T405" s="488">
        <f t="shared" si="31"/>
        <v>0</v>
      </c>
      <c r="U405" s="488">
        <f t="shared" si="31"/>
        <v>0</v>
      </c>
      <c r="V405" s="488">
        <f t="shared" si="31"/>
        <v>0</v>
      </c>
      <c r="W405" s="488">
        <f t="shared" si="31"/>
        <v>0</v>
      </c>
      <c r="X405" s="488">
        <f t="shared" si="31"/>
        <v>0</v>
      </c>
      <c r="Y405" s="488">
        <f t="shared" si="31"/>
        <v>0</v>
      </c>
    </row>
    <row r="407" spans="1:25" x14ac:dyDescent="0.2">
      <c r="A407" s="1">
        <f>SUM(B407:Y407)</f>
        <v>0</v>
      </c>
      <c r="B407" s="1">
        <f t="shared" ref="B407:Y407" si="32">B288+B301+B314+B327+B340+B353+B366+B379+B392+B405</f>
        <v>0</v>
      </c>
      <c r="C407" s="1">
        <f t="shared" si="32"/>
        <v>0</v>
      </c>
      <c r="D407" s="1">
        <f t="shared" si="32"/>
        <v>0</v>
      </c>
      <c r="E407" s="1">
        <f t="shared" si="32"/>
        <v>0</v>
      </c>
      <c r="F407" s="1">
        <f t="shared" si="32"/>
        <v>0</v>
      </c>
      <c r="G407" s="1">
        <f t="shared" si="32"/>
        <v>0</v>
      </c>
      <c r="H407" s="1">
        <f t="shared" si="32"/>
        <v>0</v>
      </c>
      <c r="I407" s="1">
        <f t="shared" si="32"/>
        <v>0</v>
      </c>
      <c r="J407" s="1">
        <f t="shared" si="32"/>
        <v>0</v>
      </c>
      <c r="K407" s="1">
        <f t="shared" si="32"/>
        <v>0</v>
      </c>
      <c r="L407" s="1">
        <f t="shared" si="32"/>
        <v>0</v>
      </c>
      <c r="M407" s="1">
        <f t="shared" si="32"/>
        <v>0</v>
      </c>
      <c r="N407" s="1">
        <f t="shared" si="32"/>
        <v>0</v>
      </c>
      <c r="O407" s="1">
        <f t="shared" si="32"/>
        <v>0</v>
      </c>
      <c r="P407" s="1">
        <f t="shared" si="32"/>
        <v>0</v>
      </c>
      <c r="Q407" s="1">
        <f t="shared" si="32"/>
        <v>0</v>
      </c>
      <c r="R407" s="1">
        <f t="shared" si="32"/>
        <v>0</v>
      </c>
      <c r="S407" s="1">
        <f t="shared" si="32"/>
        <v>0</v>
      </c>
      <c r="T407" s="1">
        <f t="shared" si="32"/>
        <v>0</v>
      </c>
      <c r="U407" s="1">
        <f t="shared" si="32"/>
        <v>0</v>
      </c>
      <c r="V407" s="1">
        <f t="shared" si="32"/>
        <v>0</v>
      </c>
      <c r="W407" s="1">
        <f t="shared" si="32"/>
        <v>0</v>
      </c>
      <c r="X407" s="1">
        <f t="shared" si="32"/>
        <v>0</v>
      </c>
      <c r="Y407" s="1">
        <f t="shared" si="32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07"/>
  <sheetViews>
    <sheetView zoomScale="75" workbookViewId="0">
      <selection activeCell="A41" sqref="A41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474" t="s">
        <v>17</v>
      </c>
      <c r="C1" s="378"/>
      <c r="D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</row>
    <row r="3" spans="1:25" ht="26.25" x14ac:dyDescent="0.4">
      <c r="A3" s="475" t="s">
        <v>197</v>
      </c>
    </row>
    <row r="5" spans="1:25" x14ac:dyDescent="0.2">
      <c r="A5" s="381" t="s">
        <v>523</v>
      </c>
      <c r="B5" s="381">
        <v>100</v>
      </c>
      <c r="C5" s="381">
        <v>200</v>
      </c>
      <c r="D5" s="381">
        <v>300</v>
      </c>
      <c r="E5" s="381">
        <v>400</v>
      </c>
      <c r="F5" s="381">
        <v>500</v>
      </c>
      <c r="G5" s="381">
        <v>600</v>
      </c>
      <c r="H5" s="381">
        <v>700</v>
      </c>
      <c r="I5" s="381">
        <v>800</v>
      </c>
      <c r="J5" s="381">
        <v>900</v>
      </c>
      <c r="K5" s="381">
        <v>1000</v>
      </c>
      <c r="L5" s="381">
        <v>1100</v>
      </c>
      <c r="M5" s="381">
        <v>1200</v>
      </c>
      <c r="N5" s="381">
        <v>1300</v>
      </c>
      <c r="O5" s="381">
        <v>1400</v>
      </c>
      <c r="P5" s="381">
        <v>1500</v>
      </c>
      <c r="Q5" s="381">
        <v>1600</v>
      </c>
      <c r="R5" s="381">
        <v>1700</v>
      </c>
      <c r="S5" s="381">
        <v>1800</v>
      </c>
      <c r="T5" s="381">
        <v>1900</v>
      </c>
      <c r="U5" s="381">
        <v>2000</v>
      </c>
      <c r="V5" s="381">
        <v>2100</v>
      </c>
      <c r="W5" s="381">
        <v>2200</v>
      </c>
      <c r="X5" s="381">
        <v>2300</v>
      </c>
      <c r="Y5" s="381">
        <v>2400</v>
      </c>
    </row>
    <row r="6" spans="1:25" x14ac:dyDescent="0.2">
      <c r="A6" t="s">
        <v>524</v>
      </c>
      <c r="B6" s="378"/>
      <c r="C6" s="378"/>
      <c r="D6" s="378"/>
      <c r="E6" s="378"/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  <c r="X6" s="378"/>
      <c r="Y6" s="378"/>
    </row>
    <row r="7" spans="1:25" x14ac:dyDescent="0.2">
      <c r="A7" t="s">
        <v>492</v>
      </c>
      <c r="B7" s="378"/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  <c r="X7" s="378"/>
      <c r="Y7" s="378"/>
    </row>
    <row r="8" spans="1:25" x14ac:dyDescent="0.2">
      <c r="A8" t="s">
        <v>492</v>
      </c>
      <c r="B8" s="378"/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  <c r="X8" s="378"/>
      <c r="Y8" s="378"/>
    </row>
    <row r="9" spans="1:25" x14ac:dyDescent="0.2">
      <c r="A9" t="s">
        <v>492</v>
      </c>
      <c r="B9" s="378"/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</row>
    <row r="10" spans="1:25" x14ac:dyDescent="0.2">
      <c r="A10" t="s">
        <v>492</v>
      </c>
      <c r="B10" s="378"/>
      <c r="C10" s="378"/>
      <c r="D10" s="378"/>
      <c r="E10" s="378"/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</row>
    <row r="11" spans="1:25" x14ac:dyDescent="0.2">
      <c r="A11" t="s">
        <v>492</v>
      </c>
      <c r="B11" s="378"/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</row>
    <row r="12" spans="1:25" x14ac:dyDescent="0.2">
      <c r="A12" t="s">
        <v>492</v>
      </c>
      <c r="B12" s="378"/>
      <c r="C12" s="378"/>
      <c r="D12" s="378"/>
      <c r="E12" s="378"/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</row>
    <row r="13" spans="1:25" x14ac:dyDescent="0.2">
      <c r="A13" t="s">
        <v>492</v>
      </c>
      <c r="B13" s="378"/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</row>
    <row r="14" spans="1:25" x14ac:dyDescent="0.2">
      <c r="A14" t="s">
        <v>492</v>
      </c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</row>
    <row r="15" spans="1:25" x14ac:dyDescent="0.2">
      <c r="A15" t="s">
        <v>492</v>
      </c>
      <c r="B15" s="378"/>
      <c r="C15" s="378"/>
      <c r="D15" s="378"/>
      <c r="E15" s="378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</row>
    <row r="16" spans="1:25" x14ac:dyDescent="0.2">
      <c r="A16" s="488">
        <v>800</v>
      </c>
      <c r="B16" s="488">
        <v>0</v>
      </c>
      <c r="C16" s="488">
        <v>0</v>
      </c>
      <c r="D16" s="488">
        <v>0</v>
      </c>
      <c r="E16" s="488">
        <v>0</v>
      </c>
      <c r="F16" s="488">
        <v>0</v>
      </c>
      <c r="G16" s="488">
        <v>0</v>
      </c>
      <c r="H16" s="488">
        <v>50</v>
      </c>
      <c r="I16" s="488">
        <v>50</v>
      </c>
      <c r="J16" s="488">
        <v>50</v>
      </c>
      <c r="K16" s="488">
        <v>50</v>
      </c>
      <c r="L16" s="488">
        <v>50</v>
      </c>
      <c r="M16" s="488">
        <v>50</v>
      </c>
      <c r="N16" s="488">
        <v>50</v>
      </c>
      <c r="O16" s="488">
        <v>50</v>
      </c>
      <c r="P16" s="488">
        <v>50</v>
      </c>
      <c r="Q16" s="488">
        <v>50</v>
      </c>
      <c r="R16" s="488">
        <v>50</v>
      </c>
      <c r="S16" s="488">
        <v>50</v>
      </c>
      <c r="T16" s="488">
        <v>50</v>
      </c>
      <c r="U16" s="488">
        <v>50</v>
      </c>
      <c r="V16" s="488">
        <v>50</v>
      </c>
      <c r="W16" s="488">
        <v>50</v>
      </c>
      <c r="X16" s="488">
        <v>0</v>
      </c>
      <c r="Y16" s="488">
        <v>0</v>
      </c>
    </row>
    <row r="18" spans="1:25" x14ac:dyDescent="0.2">
      <c r="A18" s="381" t="s">
        <v>406</v>
      </c>
      <c r="B18" s="381">
        <v>100</v>
      </c>
      <c r="C18" s="381">
        <v>200</v>
      </c>
      <c r="D18" s="381">
        <v>300</v>
      </c>
      <c r="E18" s="381">
        <v>400</v>
      </c>
      <c r="F18" s="381">
        <v>500</v>
      </c>
      <c r="G18" s="381">
        <v>600</v>
      </c>
      <c r="H18" s="381">
        <v>700</v>
      </c>
      <c r="I18" s="381">
        <v>800</v>
      </c>
      <c r="J18" s="381">
        <v>900</v>
      </c>
      <c r="K18" s="381">
        <v>1000</v>
      </c>
      <c r="L18" s="381">
        <v>1100</v>
      </c>
      <c r="M18" s="381">
        <v>1200</v>
      </c>
      <c r="N18" s="381">
        <v>1300</v>
      </c>
      <c r="O18" s="381">
        <v>1400</v>
      </c>
      <c r="P18" s="381">
        <v>1500</v>
      </c>
      <c r="Q18" s="381">
        <v>1600</v>
      </c>
      <c r="R18" s="381">
        <v>1700</v>
      </c>
      <c r="S18" s="381">
        <v>1800</v>
      </c>
      <c r="T18" s="381">
        <v>1900</v>
      </c>
      <c r="U18" s="381">
        <v>2000</v>
      </c>
      <c r="V18" s="381">
        <v>2100</v>
      </c>
      <c r="W18" s="381">
        <v>2200</v>
      </c>
      <c r="X18" s="381">
        <v>2300</v>
      </c>
      <c r="Y18" s="381">
        <v>2400</v>
      </c>
    </row>
    <row r="19" spans="1:25" x14ac:dyDescent="0.2">
      <c r="A19" t="s">
        <v>525</v>
      </c>
      <c r="B19" s="378"/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</row>
    <row r="20" spans="1:25" x14ac:dyDescent="0.2">
      <c r="A20" t="s">
        <v>492</v>
      </c>
      <c r="B20" s="378"/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</row>
    <row r="21" spans="1:25" x14ac:dyDescent="0.2">
      <c r="A21" t="s">
        <v>492</v>
      </c>
      <c r="B21" s="378"/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</row>
    <row r="22" spans="1:25" x14ac:dyDescent="0.2">
      <c r="A22" t="s">
        <v>492</v>
      </c>
      <c r="B22" s="378"/>
      <c r="C22" s="378"/>
      <c r="D22" s="378"/>
      <c r="E22" s="378"/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</row>
    <row r="23" spans="1:25" x14ac:dyDescent="0.2">
      <c r="A23" t="s">
        <v>492</v>
      </c>
      <c r="B23" s="378"/>
      <c r="C23" s="378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</row>
    <row r="24" spans="1:25" x14ac:dyDescent="0.2">
      <c r="A24" t="s">
        <v>492</v>
      </c>
      <c r="B24" s="378"/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</row>
    <row r="25" spans="1:25" x14ac:dyDescent="0.2">
      <c r="A25" t="s">
        <v>492</v>
      </c>
      <c r="B25" s="378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  <c r="X25" s="378"/>
      <c r="Y25" s="378"/>
    </row>
    <row r="26" spans="1:25" x14ac:dyDescent="0.2">
      <c r="A26" t="s">
        <v>492</v>
      </c>
      <c r="B26" s="378"/>
      <c r="C26" s="378"/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378"/>
    </row>
    <row r="27" spans="1:25" x14ac:dyDescent="0.2">
      <c r="A27" t="s">
        <v>492</v>
      </c>
      <c r="B27" s="378"/>
      <c r="C27" s="378"/>
      <c r="D27" s="378"/>
      <c r="E27" s="378"/>
      <c r="F27" s="378"/>
      <c r="G27" s="378"/>
      <c r="H27" s="378"/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  <c r="U27" s="378"/>
      <c r="V27" s="378"/>
      <c r="W27" s="378"/>
      <c r="X27" s="378"/>
      <c r="Y27" s="378"/>
    </row>
    <row r="28" spans="1:25" x14ac:dyDescent="0.2">
      <c r="A28" t="s">
        <v>492</v>
      </c>
      <c r="B28" s="378"/>
      <c r="C28" s="378"/>
      <c r="D28" s="378"/>
      <c r="E28" s="378"/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8"/>
      <c r="W28" s="378"/>
      <c r="X28" s="378"/>
      <c r="Y28" s="378"/>
    </row>
    <row r="29" spans="1:25" x14ac:dyDescent="0.2">
      <c r="A29" s="488">
        <v>-800</v>
      </c>
      <c r="B29" s="488">
        <v>0</v>
      </c>
      <c r="C29" s="488">
        <v>0</v>
      </c>
      <c r="D29" s="488">
        <v>0</v>
      </c>
      <c r="E29" s="488">
        <v>0</v>
      </c>
      <c r="F29" s="488">
        <v>0</v>
      </c>
      <c r="G29" s="488">
        <v>0</v>
      </c>
      <c r="H29" s="488">
        <v>-50</v>
      </c>
      <c r="I29" s="488">
        <v>-50</v>
      </c>
      <c r="J29" s="488">
        <v>-50</v>
      </c>
      <c r="K29" s="488">
        <v>-50</v>
      </c>
      <c r="L29" s="488">
        <v>-50</v>
      </c>
      <c r="M29" s="488">
        <v>-50</v>
      </c>
      <c r="N29" s="488">
        <v>-50</v>
      </c>
      <c r="O29" s="488">
        <v>-50</v>
      </c>
      <c r="P29" s="488">
        <v>-50</v>
      </c>
      <c r="Q29" s="488">
        <v>-50</v>
      </c>
      <c r="R29" s="488">
        <v>-50</v>
      </c>
      <c r="S29" s="488">
        <v>-50</v>
      </c>
      <c r="T29" s="488">
        <v>-50</v>
      </c>
      <c r="U29" s="488">
        <v>-50</v>
      </c>
      <c r="V29" s="488">
        <v>-50</v>
      </c>
      <c r="W29" s="488">
        <v>-50</v>
      </c>
      <c r="X29" s="488">
        <v>0</v>
      </c>
      <c r="Y29" s="488">
        <v>0</v>
      </c>
    </row>
    <row r="31" spans="1:25" x14ac:dyDescent="0.2">
      <c r="A31" s="381" t="s">
        <v>494</v>
      </c>
      <c r="B31" s="381">
        <v>100</v>
      </c>
      <c r="C31" s="381">
        <v>200</v>
      </c>
      <c r="D31" s="381">
        <v>300</v>
      </c>
      <c r="E31" s="381">
        <v>400</v>
      </c>
      <c r="F31" s="381">
        <v>500</v>
      </c>
      <c r="G31" s="381">
        <v>600</v>
      </c>
      <c r="H31" s="381">
        <v>700</v>
      </c>
      <c r="I31" s="381">
        <v>800</v>
      </c>
      <c r="J31" s="381">
        <v>900</v>
      </c>
      <c r="K31" s="381">
        <v>1000</v>
      </c>
      <c r="L31" s="381">
        <v>1100</v>
      </c>
      <c r="M31" s="381">
        <v>1200</v>
      </c>
      <c r="N31" s="381">
        <v>1300</v>
      </c>
      <c r="O31" s="381">
        <v>1400</v>
      </c>
      <c r="P31" s="381">
        <v>1500</v>
      </c>
      <c r="Q31" s="381">
        <v>1600</v>
      </c>
      <c r="R31" s="381">
        <v>1700</v>
      </c>
      <c r="S31" s="381">
        <v>1800</v>
      </c>
      <c r="T31" s="381">
        <v>1900</v>
      </c>
      <c r="U31" s="381">
        <v>2000</v>
      </c>
      <c r="V31" s="381">
        <v>2100</v>
      </c>
      <c r="W31" s="381">
        <v>2200</v>
      </c>
      <c r="X31" s="381">
        <v>2300</v>
      </c>
      <c r="Y31" s="381">
        <v>2400</v>
      </c>
    </row>
    <row r="32" spans="1:25" x14ac:dyDescent="0.2">
      <c r="A32" t="s">
        <v>492</v>
      </c>
      <c r="B32" s="378"/>
      <c r="C32" s="378"/>
      <c r="D32" s="378"/>
      <c r="E32" s="378"/>
      <c r="F32" s="378"/>
      <c r="G32" s="378"/>
      <c r="H32" s="378"/>
      <c r="I32" s="378"/>
      <c r="J32" s="378"/>
      <c r="K32" s="378"/>
      <c r="L32" s="378"/>
      <c r="M32" s="378"/>
      <c r="N32" s="378"/>
      <c r="O32" s="378"/>
      <c r="P32" s="378"/>
      <c r="Q32" s="378"/>
      <c r="R32" s="378"/>
      <c r="S32" s="378"/>
      <c r="T32" s="378"/>
      <c r="U32" s="378"/>
      <c r="V32" s="378"/>
      <c r="W32" s="378"/>
      <c r="X32" s="378"/>
      <c r="Y32" s="378"/>
    </row>
    <row r="33" spans="1:25" x14ac:dyDescent="0.2">
      <c r="A33" t="s">
        <v>492</v>
      </c>
      <c r="B33" s="378"/>
      <c r="C33" s="378"/>
      <c r="D33" s="378"/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8"/>
      <c r="P33" s="378"/>
      <c r="Q33" s="378"/>
      <c r="R33" s="378"/>
      <c r="S33" s="378"/>
      <c r="T33" s="378"/>
      <c r="U33" s="378"/>
      <c r="V33" s="378"/>
      <c r="W33" s="378"/>
      <c r="X33" s="378"/>
      <c r="Y33" s="378"/>
    </row>
    <row r="34" spans="1:25" x14ac:dyDescent="0.2">
      <c r="A34" t="s">
        <v>492</v>
      </c>
      <c r="B34" s="378"/>
      <c r="C34" s="378"/>
      <c r="D34" s="378"/>
      <c r="E34" s="378"/>
      <c r="F34" s="378"/>
      <c r="G34" s="378"/>
      <c r="H34" s="378"/>
      <c r="I34" s="378"/>
      <c r="J34" s="378"/>
      <c r="K34" s="378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8"/>
    </row>
    <row r="35" spans="1:25" x14ac:dyDescent="0.2">
      <c r="A35" t="s">
        <v>492</v>
      </c>
      <c r="B35" s="378"/>
      <c r="C35" s="378"/>
      <c r="D35" s="378"/>
      <c r="E35" s="378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  <c r="X35" s="378"/>
      <c r="Y35" s="378"/>
    </row>
    <row r="36" spans="1:25" x14ac:dyDescent="0.2">
      <c r="A36" t="s">
        <v>492</v>
      </c>
      <c r="B36" s="378"/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  <c r="X36" s="378"/>
      <c r="Y36" s="378"/>
    </row>
    <row r="37" spans="1:25" x14ac:dyDescent="0.2">
      <c r="A37" t="s">
        <v>492</v>
      </c>
      <c r="B37" s="378"/>
      <c r="C37" s="378"/>
      <c r="D37" s="378"/>
      <c r="E37" s="378"/>
      <c r="F37" s="378"/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  <c r="S37" s="378"/>
      <c r="T37" s="378"/>
      <c r="U37" s="378"/>
      <c r="V37" s="378"/>
      <c r="W37" s="378"/>
      <c r="X37" s="378"/>
      <c r="Y37" s="378"/>
    </row>
    <row r="38" spans="1:25" x14ac:dyDescent="0.2">
      <c r="A38" t="s">
        <v>492</v>
      </c>
      <c r="B38" s="378"/>
      <c r="C38" s="378"/>
      <c r="D38" s="378"/>
      <c r="E38" s="378"/>
      <c r="F38" s="378"/>
      <c r="G38" s="378"/>
      <c r="H38" s="378"/>
      <c r="I38" s="378"/>
      <c r="J38" s="378"/>
      <c r="K38" s="378"/>
      <c r="L38" s="378"/>
      <c r="M38" s="378"/>
      <c r="N38" s="378"/>
      <c r="O38" s="378"/>
      <c r="P38" s="378"/>
      <c r="Q38" s="378"/>
      <c r="R38" s="378"/>
      <c r="S38" s="378"/>
      <c r="T38" s="378"/>
      <c r="U38" s="378"/>
      <c r="V38" s="378"/>
      <c r="W38" s="378"/>
      <c r="X38" s="378"/>
      <c r="Y38" s="378"/>
    </row>
    <row r="39" spans="1:25" x14ac:dyDescent="0.2">
      <c r="A39" t="s">
        <v>492</v>
      </c>
      <c r="B39" s="378"/>
      <c r="C39" s="378"/>
      <c r="D39" s="378"/>
      <c r="E39" s="378"/>
      <c r="F39" s="378"/>
      <c r="G39" s="378"/>
      <c r="H39" s="378"/>
      <c r="I39" s="378"/>
      <c r="J39" s="378"/>
      <c r="K39" s="378"/>
      <c r="L39" s="378"/>
      <c r="M39" s="378"/>
      <c r="N39" s="378"/>
      <c r="O39" s="378"/>
      <c r="P39" s="378"/>
      <c r="Q39" s="378"/>
      <c r="R39" s="378"/>
      <c r="S39" s="378"/>
      <c r="T39" s="378"/>
      <c r="U39" s="378"/>
      <c r="V39" s="378"/>
      <c r="W39" s="378"/>
      <c r="X39" s="378"/>
      <c r="Y39" s="378"/>
    </row>
    <row r="40" spans="1:25" x14ac:dyDescent="0.2">
      <c r="A40" t="s">
        <v>492</v>
      </c>
      <c r="B40" s="378"/>
      <c r="C40" s="378"/>
      <c r="D40" s="378"/>
      <c r="E40" s="378"/>
      <c r="F40" s="378"/>
      <c r="G40" s="378"/>
      <c r="H40" s="378"/>
      <c r="I40" s="378"/>
      <c r="J40" s="378"/>
      <c r="K40" s="378"/>
      <c r="L40" s="378"/>
      <c r="M40" s="378"/>
      <c r="N40" s="378"/>
      <c r="O40" s="378"/>
      <c r="P40" s="378"/>
      <c r="Q40" s="378"/>
      <c r="R40" s="378"/>
      <c r="S40" s="378"/>
      <c r="T40" s="378"/>
      <c r="U40" s="378"/>
      <c r="V40" s="378"/>
      <c r="W40" s="378"/>
      <c r="X40" s="378"/>
      <c r="Y40" s="378"/>
    </row>
    <row r="41" spans="1:25" x14ac:dyDescent="0.2">
      <c r="A41" t="s">
        <v>492</v>
      </c>
      <c r="B41" s="378"/>
      <c r="C41" s="378"/>
      <c r="D41" s="378"/>
      <c r="E41" s="378"/>
      <c r="F41" s="378"/>
      <c r="G41" s="378"/>
      <c r="H41" s="378"/>
      <c r="I41" s="378"/>
      <c r="J41" s="378"/>
      <c r="K41" s="378"/>
      <c r="L41" s="378"/>
      <c r="M41" s="378"/>
      <c r="N41" s="378"/>
      <c r="O41" s="378"/>
      <c r="P41" s="378"/>
      <c r="Q41" s="378"/>
      <c r="R41" s="378"/>
      <c r="S41" s="378"/>
      <c r="T41" s="378"/>
      <c r="U41" s="378"/>
      <c r="V41" s="378"/>
      <c r="W41" s="378"/>
      <c r="X41" s="378"/>
      <c r="Y41" s="378"/>
    </row>
    <row r="42" spans="1:25" x14ac:dyDescent="0.2">
      <c r="A42" s="488">
        <v>0</v>
      </c>
      <c r="B42" s="488">
        <v>0</v>
      </c>
      <c r="C42" s="488">
        <v>0</v>
      </c>
      <c r="D42" s="488">
        <v>0</v>
      </c>
      <c r="E42" s="488">
        <v>0</v>
      </c>
      <c r="F42" s="488">
        <v>0</v>
      </c>
      <c r="G42" s="488">
        <v>0</v>
      </c>
      <c r="H42" s="488">
        <v>0</v>
      </c>
      <c r="I42" s="488">
        <v>0</v>
      </c>
      <c r="J42" s="488">
        <v>0</v>
      </c>
      <c r="K42" s="488">
        <v>0</v>
      </c>
      <c r="L42" s="488">
        <v>0</v>
      </c>
      <c r="M42" s="488">
        <v>0</v>
      </c>
      <c r="N42" s="488">
        <v>0</v>
      </c>
      <c r="O42" s="488">
        <v>0</v>
      </c>
      <c r="P42" s="488">
        <v>0</v>
      </c>
      <c r="Q42" s="488">
        <v>0</v>
      </c>
      <c r="R42" s="488">
        <v>0</v>
      </c>
      <c r="S42" s="488">
        <v>0</v>
      </c>
      <c r="T42" s="488">
        <v>0</v>
      </c>
      <c r="U42" s="488">
        <v>0</v>
      </c>
      <c r="V42" s="488">
        <v>0</v>
      </c>
      <c r="W42" s="488">
        <v>0</v>
      </c>
      <c r="X42" s="488">
        <v>0</v>
      </c>
      <c r="Y42" s="488">
        <v>0</v>
      </c>
    </row>
    <row r="44" spans="1:25" x14ac:dyDescent="0.2">
      <c r="A44" s="381" t="s">
        <v>495</v>
      </c>
      <c r="B44" s="381">
        <v>100</v>
      </c>
      <c r="C44" s="381">
        <v>200</v>
      </c>
      <c r="D44" s="381">
        <v>300</v>
      </c>
      <c r="E44" s="381">
        <v>400</v>
      </c>
      <c r="F44" s="381">
        <v>500</v>
      </c>
      <c r="G44" s="381">
        <v>600</v>
      </c>
      <c r="H44" s="381">
        <v>700</v>
      </c>
      <c r="I44" s="381">
        <v>800</v>
      </c>
      <c r="J44" s="381">
        <v>900</v>
      </c>
      <c r="K44" s="381">
        <v>1000</v>
      </c>
      <c r="L44" s="381">
        <v>1100</v>
      </c>
      <c r="M44" s="381">
        <v>1200</v>
      </c>
      <c r="N44" s="381">
        <v>1300</v>
      </c>
      <c r="O44" s="381">
        <v>1400</v>
      </c>
      <c r="P44" s="381">
        <v>1500</v>
      </c>
      <c r="Q44" s="381">
        <v>1600</v>
      </c>
      <c r="R44" s="381">
        <v>1700</v>
      </c>
      <c r="S44" s="381">
        <v>1800</v>
      </c>
      <c r="T44" s="381">
        <v>1900</v>
      </c>
      <c r="U44" s="381">
        <v>2000</v>
      </c>
      <c r="V44" s="381">
        <v>2100</v>
      </c>
      <c r="W44" s="381">
        <v>2200</v>
      </c>
      <c r="X44" s="381">
        <v>2300</v>
      </c>
      <c r="Y44" s="381">
        <v>2400</v>
      </c>
    </row>
    <row r="45" spans="1:25" x14ac:dyDescent="0.2">
      <c r="A45" t="s">
        <v>492</v>
      </c>
      <c r="B45" s="378"/>
      <c r="C45" s="378"/>
      <c r="D45" s="378"/>
      <c r="E45" s="378"/>
      <c r="F45" s="378"/>
      <c r="G45" s="378"/>
      <c r="H45" s="378"/>
      <c r="I45" s="378"/>
      <c r="J45" s="378"/>
      <c r="K45" s="378"/>
      <c r="L45" s="378"/>
      <c r="M45" s="378"/>
      <c r="N45" s="378"/>
      <c r="O45" s="378"/>
      <c r="P45" s="378"/>
      <c r="Q45" s="378"/>
      <c r="R45" s="378"/>
      <c r="S45" s="378"/>
      <c r="T45" s="378"/>
      <c r="U45" s="378"/>
      <c r="V45" s="378"/>
      <c r="W45" s="378"/>
      <c r="X45" s="378"/>
      <c r="Y45" s="378"/>
    </row>
    <row r="46" spans="1:25" x14ac:dyDescent="0.2">
      <c r="A46" t="s">
        <v>492</v>
      </c>
      <c r="B46" s="378"/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378"/>
      <c r="N46" s="378"/>
      <c r="O46" s="378"/>
      <c r="P46" s="378"/>
      <c r="Q46" s="378"/>
      <c r="R46" s="378"/>
      <c r="S46" s="378"/>
      <c r="T46" s="378"/>
      <c r="U46" s="378"/>
      <c r="V46" s="378"/>
      <c r="W46" s="378"/>
      <c r="X46" s="378"/>
      <c r="Y46" s="378"/>
    </row>
    <row r="47" spans="1:25" x14ac:dyDescent="0.2">
      <c r="A47" t="s">
        <v>492</v>
      </c>
      <c r="B47" s="378"/>
      <c r="C47" s="378"/>
      <c r="D47" s="378"/>
      <c r="E47" s="378"/>
      <c r="F47" s="378"/>
      <c r="G47" s="378"/>
      <c r="H47" s="378"/>
      <c r="I47" s="378"/>
      <c r="J47" s="378"/>
      <c r="K47" s="378"/>
      <c r="L47" s="378"/>
      <c r="M47" s="378"/>
      <c r="N47" s="378"/>
      <c r="O47" s="378"/>
      <c r="P47" s="378"/>
      <c r="Q47" s="378"/>
      <c r="R47" s="378"/>
      <c r="S47" s="378"/>
      <c r="T47" s="378"/>
      <c r="U47" s="378"/>
      <c r="V47" s="378"/>
      <c r="W47" s="378"/>
      <c r="X47" s="378"/>
      <c r="Y47" s="378"/>
    </row>
    <row r="48" spans="1:25" x14ac:dyDescent="0.2">
      <c r="A48" t="s">
        <v>492</v>
      </c>
      <c r="B48" s="378"/>
      <c r="C48" s="378"/>
      <c r="D48" s="378"/>
      <c r="E48" s="378"/>
      <c r="F48" s="378"/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  <c r="X48" s="378"/>
      <c r="Y48" s="378"/>
    </row>
    <row r="49" spans="1:25" x14ac:dyDescent="0.2">
      <c r="A49" t="s">
        <v>492</v>
      </c>
      <c r="B49" s="378"/>
      <c r="C49" s="378"/>
      <c r="D49" s="378"/>
      <c r="E49" s="378"/>
      <c r="F49" s="378"/>
      <c r="G49" s="378"/>
      <c r="H49" s="378"/>
      <c r="I49" s="378"/>
      <c r="J49" s="378"/>
      <c r="K49" s="378"/>
      <c r="L49" s="378"/>
      <c r="M49" s="378"/>
      <c r="N49" s="378"/>
      <c r="O49" s="378"/>
      <c r="P49" s="378"/>
      <c r="Q49" s="378"/>
      <c r="R49" s="378"/>
      <c r="S49" s="378"/>
      <c r="T49" s="378"/>
      <c r="U49" s="378"/>
      <c r="V49" s="378"/>
      <c r="W49" s="378"/>
      <c r="X49" s="378"/>
      <c r="Y49" s="378"/>
    </row>
    <row r="50" spans="1:25" x14ac:dyDescent="0.2">
      <c r="A50" t="s">
        <v>492</v>
      </c>
      <c r="B50" s="378"/>
      <c r="C50" s="378"/>
      <c r="D50" s="378"/>
      <c r="E50" s="378"/>
      <c r="F50" s="378"/>
      <c r="G50" s="378"/>
      <c r="H50" s="378"/>
      <c r="I50" s="378"/>
      <c r="J50" s="378"/>
      <c r="K50" s="378"/>
      <c r="L50" s="378"/>
      <c r="M50" s="378"/>
      <c r="N50" s="378"/>
      <c r="O50" s="378"/>
      <c r="P50" s="378"/>
      <c r="Q50" s="378"/>
      <c r="R50" s="378"/>
      <c r="S50" s="378"/>
      <c r="T50" s="378"/>
      <c r="U50" s="378"/>
      <c r="V50" s="378"/>
      <c r="W50" s="378"/>
      <c r="X50" s="378"/>
      <c r="Y50" s="378"/>
    </row>
    <row r="51" spans="1:25" x14ac:dyDescent="0.2">
      <c r="A51" t="s">
        <v>492</v>
      </c>
      <c r="B51" s="378"/>
      <c r="C51" s="378"/>
      <c r="D51" s="378"/>
      <c r="E51" s="378"/>
      <c r="F51" s="378"/>
      <c r="G51" s="378"/>
      <c r="H51" s="378"/>
      <c r="I51" s="378"/>
      <c r="J51" s="378"/>
      <c r="K51" s="378"/>
      <c r="L51" s="378"/>
      <c r="M51" s="378"/>
      <c r="N51" s="378"/>
      <c r="O51" s="378"/>
      <c r="P51" s="378"/>
      <c r="Q51" s="378"/>
      <c r="R51" s="378"/>
      <c r="S51" s="378"/>
      <c r="T51" s="378"/>
      <c r="U51" s="378"/>
      <c r="V51" s="378"/>
      <c r="W51" s="378"/>
      <c r="X51" s="378"/>
      <c r="Y51" s="378"/>
    </row>
    <row r="52" spans="1:25" x14ac:dyDescent="0.2">
      <c r="A52" t="s">
        <v>492</v>
      </c>
      <c r="B52" s="378"/>
      <c r="C52" s="378"/>
      <c r="D52" s="378"/>
      <c r="E52" s="378"/>
      <c r="F52" s="378"/>
      <c r="G52" s="378"/>
      <c r="H52" s="378"/>
      <c r="I52" s="378"/>
      <c r="J52" s="378"/>
      <c r="K52" s="378"/>
      <c r="L52" s="378"/>
      <c r="M52" s="378"/>
      <c r="N52" s="378"/>
      <c r="O52" s="378"/>
      <c r="P52" s="378"/>
      <c r="Q52" s="378"/>
      <c r="R52" s="378"/>
      <c r="S52" s="378"/>
      <c r="T52" s="378"/>
      <c r="U52" s="378"/>
      <c r="V52" s="378"/>
      <c r="W52" s="378"/>
      <c r="X52" s="378"/>
      <c r="Y52" s="378"/>
    </row>
    <row r="53" spans="1:25" x14ac:dyDescent="0.2">
      <c r="A53" t="s">
        <v>492</v>
      </c>
      <c r="B53" s="378"/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378"/>
      <c r="N53" s="378"/>
      <c r="O53" s="378"/>
      <c r="P53" s="378"/>
      <c r="Q53" s="378"/>
      <c r="R53" s="378"/>
      <c r="S53" s="378"/>
      <c r="T53" s="378"/>
      <c r="U53" s="378"/>
      <c r="V53" s="378"/>
      <c r="W53" s="378"/>
      <c r="X53" s="378"/>
      <c r="Y53" s="378"/>
    </row>
    <row r="54" spans="1:25" x14ac:dyDescent="0.2">
      <c r="A54" t="s">
        <v>492</v>
      </c>
      <c r="B54" s="378"/>
      <c r="C54" s="378"/>
      <c r="D54" s="378"/>
      <c r="E54" s="378"/>
      <c r="F54" s="378"/>
      <c r="G54" s="378"/>
      <c r="H54" s="378"/>
      <c r="I54" s="378"/>
      <c r="J54" s="378"/>
      <c r="K54" s="378"/>
      <c r="L54" s="378"/>
      <c r="M54" s="378"/>
      <c r="N54" s="378"/>
      <c r="O54" s="378"/>
      <c r="P54" s="378"/>
      <c r="Q54" s="378"/>
      <c r="R54" s="378"/>
      <c r="S54" s="378"/>
      <c r="T54" s="378"/>
      <c r="U54" s="378"/>
      <c r="V54" s="378"/>
      <c r="W54" s="378"/>
      <c r="X54" s="378"/>
      <c r="Y54" s="378"/>
    </row>
    <row r="55" spans="1:25" x14ac:dyDescent="0.2">
      <c r="A55" s="488">
        <v>0</v>
      </c>
      <c r="B55" s="488">
        <v>0</v>
      </c>
      <c r="C55" s="488">
        <v>0</v>
      </c>
      <c r="D55" s="488">
        <v>0</v>
      </c>
      <c r="E55" s="488">
        <v>0</v>
      </c>
      <c r="F55" s="488">
        <v>0</v>
      </c>
      <c r="G55" s="488">
        <v>0</v>
      </c>
      <c r="H55" s="488">
        <v>0</v>
      </c>
      <c r="I55" s="488">
        <v>0</v>
      </c>
      <c r="J55" s="488">
        <v>0</v>
      </c>
      <c r="K55" s="488">
        <v>0</v>
      </c>
      <c r="L55" s="488">
        <v>0</v>
      </c>
      <c r="M55" s="488">
        <v>0</v>
      </c>
      <c r="N55" s="488">
        <v>0</v>
      </c>
      <c r="O55" s="488">
        <v>0</v>
      </c>
      <c r="P55" s="488">
        <v>0</v>
      </c>
      <c r="Q55" s="488">
        <v>0</v>
      </c>
      <c r="R55" s="488">
        <v>0</v>
      </c>
      <c r="S55" s="488">
        <v>0</v>
      </c>
      <c r="T55" s="488">
        <v>0</v>
      </c>
      <c r="U55" s="488">
        <v>0</v>
      </c>
      <c r="V55" s="488">
        <v>0</v>
      </c>
      <c r="W55" s="488">
        <v>0</v>
      </c>
      <c r="X55" s="488">
        <v>0</v>
      </c>
      <c r="Y55" s="488">
        <v>0</v>
      </c>
    </row>
    <row r="57" spans="1:25" x14ac:dyDescent="0.2">
      <c r="A57" s="381" t="s">
        <v>496</v>
      </c>
      <c r="B57" s="381">
        <v>100</v>
      </c>
      <c r="C57" s="381">
        <v>200</v>
      </c>
      <c r="D57" s="381">
        <v>300</v>
      </c>
      <c r="E57" s="381">
        <v>400</v>
      </c>
      <c r="F57" s="381">
        <v>500</v>
      </c>
      <c r="G57" s="381">
        <v>600</v>
      </c>
      <c r="H57" s="381">
        <v>700</v>
      </c>
      <c r="I57" s="381">
        <v>800</v>
      </c>
      <c r="J57" s="381">
        <v>900</v>
      </c>
      <c r="K57" s="381">
        <v>1000</v>
      </c>
      <c r="L57" s="381">
        <v>1100</v>
      </c>
      <c r="M57" s="381">
        <v>1200</v>
      </c>
      <c r="N57" s="381">
        <v>1300</v>
      </c>
      <c r="O57" s="381">
        <v>1400</v>
      </c>
      <c r="P57" s="381">
        <v>1500</v>
      </c>
      <c r="Q57" s="381">
        <v>1600</v>
      </c>
      <c r="R57" s="381">
        <v>1700</v>
      </c>
      <c r="S57" s="381">
        <v>1800</v>
      </c>
      <c r="T57" s="381">
        <v>1900</v>
      </c>
      <c r="U57" s="381">
        <v>2000</v>
      </c>
      <c r="V57" s="381">
        <v>2100</v>
      </c>
      <c r="W57" s="381">
        <v>2200</v>
      </c>
      <c r="X57" s="381">
        <v>2300</v>
      </c>
      <c r="Y57" s="381">
        <v>2400</v>
      </c>
    </row>
    <row r="58" spans="1:25" x14ac:dyDescent="0.2">
      <c r="A58" t="s">
        <v>492</v>
      </c>
      <c r="B58" s="378"/>
      <c r="C58" s="378"/>
      <c r="D58" s="378"/>
      <c r="E58" s="378"/>
      <c r="F58" s="378"/>
      <c r="G58" s="378"/>
      <c r="H58" s="378"/>
      <c r="I58" s="378"/>
      <c r="J58" s="378"/>
      <c r="K58" s="378"/>
      <c r="L58" s="378"/>
      <c r="M58" s="378"/>
      <c r="N58" s="378"/>
      <c r="O58" s="378"/>
      <c r="P58" s="378"/>
      <c r="Q58" s="378"/>
      <c r="R58" s="378"/>
      <c r="S58" s="378"/>
      <c r="T58" s="378"/>
      <c r="U58" s="378"/>
      <c r="V58" s="378"/>
      <c r="W58" s="378"/>
      <c r="X58" s="378"/>
      <c r="Y58" s="378"/>
    </row>
    <row r="59" spans="1:25" x14ac:dyDescent="0.2">
      <c r="A59" t="s">
        <v>492</v>
      </c>
      <c r="B59" s="378"/>
      <c r="C59" s="378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</row>
    <row r="60" spans="1:25" x14ac:dyDescent="0.2">
      <c r="A60" t="s">
        <v>492</v>
      </c>
      <c r="B60" s="378"/>
      <c r="C60" s="378"/>
      <c r="D60" s="378"/>
      <c r="E60" s="378"/>
      <c r="F60" s="378"/>
      <c r="G60" s="378"/>
      <c r="H60" s="378"/>
      <c r="I60" s="378"/>
      <c r="J60" s="378"/>
      <c r="K60" s="378"/>
      <c r="L60" s="378"/>
      <c r="M60" s="378"/>
      <c r="N60" s="378"/>
      <c r="O60" s="378"/>
      <c r="P60" s="378"/>
      <c r="Q60" s="378"/>
      <c r="R60" s="378"/>
      <c r="S60" s="378"/>
      <c r="T60" s="378"/>
      <c r="U60" s="378"/>
      <c r="V60" s="378"/>
      <c r="W60" s="378"/>
      <c r="X60" s="378"/>
      <c r="Y60" s="378"/>
    </row>
    <row r="61" spans="1:25" x14ac:dyDescent="0.2">
      <c r="A61" t="s">
        <v>492</v>
      </c>
      <c r="B61" s="378"/>
      <c r="C61" s="378"/>
      <c r="D61" s="378"/>
      <c r="E61" s="378"/>
      <c r="F61" s="378"/>
      <c r="G61" s="378"/>
      <c r="H61" s="378"/>
      <c r="I61" s="378"/>
      <c r="J61" s="378"/>
      <c r="K61" s="378"/>
      <c r="L61" s="378"/>
      <c r="M61" s="378"/>
      <c r="N61" s="378"/>
      <c r="O61" s="378"/>
      <c r="P61" s="378"/>
      <c r="Q61" s="378"/>
      <c r="R61" s="378"/>
      <c r="S61" s="378"/>
      <c r="T61" s="378"/>
      <c r="U61" s="378"/>
      <c r="V61" s="378"/>
      <c r="W61" s="378"/>
      <c r="X61" s="378"/>
      <c r="Y61" s="378"/>
    </row>
    <row r="62" spans="1:25" x14ac:dyDescent="0.2">
      <c r="A62" t="s">
        <v>492</v>
      </c>
      <c r="B62" s="378"/>
      <c r="C62" s="378"/>
      <c r="D62" s="378"/>
      <c r="E62" s="378"/>
      <c r="F62" s="378"/>
      <c r="G62" s="378"/>
      <c r="H62" s="378"/>
      <c r="I62" s="378"/>
      <c r="J62" s="378"/>
      <c r="K62" s="378"/>
      <c r="L62" s="378"/>
      <c r="M62" s="378"/>
      <c r="N62" s="378"/>
      <c r="O62" s="378"/>
      <c r="P62" s="378"/>
      <c r="Q62" s="378"/>
      <c r="R62" s="378"/>
      <c r="S62" s="378"/>
      <c r="T62" s="378"/>
      <c r="U62" s="378"/>
      <c r="V62" s="378"/>
      <c r="W62" s="378"/>
      <c r="X62" s="378"/>
      <c r="Y62" s="378"/>
    </row>
    <row r="63" spans="1:25" x14ac:dyDescent="0.2">
      <c r="A63" t="s">
        <v>492</v>
      </c>
      <c r="B63" s="378"/>
      <c r="C63" s="378"/>
      <c r="D63" s="378"/>
      <c r="E63" s="378"/>
      <c r="F63" s="378"/>
      <c r="G63" s="378"/>
      <c r="H63" s="378"/>
      <c r="I63" s="378"/>
      <c r="J63" s="378"/>
      <c r="K63" s="378"/>
      <c r="L63" s="378"/>
      <c r="M63" s="378"/>
      <c r="N63" s="378"/>
      <c r="O63" s="378"/>
      <c r="P63" s="378"/>
      <c r="Q63" s="378"/>
      <c r="R63" s="378"/>
      <c r="S63" s="378"/>
      <c r="T63" s="378"/>
      <c r="U63" s="378"/>
      <c r="V63" s="378"/>
      <c r="W63" s="378"/>
      <c r="X63" s="378"/>
      <c r="Y63" s="378"/>
    </row>
    <row r="64" spans="1:25" x14ac:dyDescent="0.2">
      <c r="A64" t="s">
        <v>492</v>
      </c>
      <c r="B64" s="378"/>
      <c r="C64" s="378"/>
      <c r="D64" s="378"/>
      <c r="E64" s="378"/>
      <c r="F64" s="378"/>
      <c r="G64" s="378"/>
      <c r="H64" s="378"/>
      <c r="I64" s="378"/>
      <c r="J64" s="378"/>
      <c r="K64" s="378"/>
      <c r="L64" s="378"/>
      <c r="M64" s="378"/>
      <c r="N64" s="378"/>
      <c r="O64" s="378"/>
      <c r="P64" s="378"/>
      <c r="Q64" s="378"/>
      <c r="R64" s="378"/>
      <c r="S64" s="378"/>
      <c r="T64" s="378"/>
      <c r="U64" s="378"/>
      <c r="V64" s="378"/>
      <c r="W64" s="378"/>
      <c r="X64" s="378"/>
      <c r="Y64" s="378"/>
    </row>
    <row r="65" spans="1:25" x14ac:dyDescent="0.2">
      <c r="A65" t="s">
        <v>492</v>
      </c>
      <c r="B65" s="378"/>
      <c r="C65" s="378"/>
      <c r="D65" s="378"/>
      <c r="E65" s="378"/>
      <c r="F65" s="378"/>
      <c r="G65" s="378"/>
      <c r="H65" s="378"/>
      <c r="I65" s="378"/>
      <c r="J65" s="378"/>
      <c r="K65" s="378"/>
      <c r="L65" s="378"/>
      <c r="M65" s="378"/>
      <c r="N65" s="378"/>
      <c r="O65" s="378"/>
      <c r="P65" s="378"/>
      <c r="Q65" s="378"/>
      <c r="R65" s="378"/>
      <c r="S65" s="378"/>
      <c r="T65" s="378"/>
      <c r="U65" s="378"/>
      <c r="V65" s="378"/>
      <c r="W65" s="378"/>
      <c r="X65" s="378"/>
      <c r="Y65" s="378"/>
    </row>
    <row r="66" spans="1:25" x14ac:dyDescent="0.2">
      <c r="A66" t="s">
        <v>492</v>
      </c>
      <c r="B66" s="378"/>
      <c r="C66" s="378"/>
      <c r="D66" s="378"/>
      <c r="E66" s="378"/>
      <c r="F66" s="378"/>
      <c r="G66" s="378"/>
      <c r="H66" s="378"/>
      <c r="I66" s="378"/>
      <c r="J66" s="378"/>
      <c r="K66" s="378"/>
      <c r="L66" s="378"/>
      <c r="M66" s="378"/>
      <c r="N66" s="378"/>
      <c r="O66" s="378"/>
      <c r="P66" s="378"/>
      <c r="Q66" s="378"/>
      <c r="R66" s="378"/>
      <c r="S66" s="378"/>
      <c r="T66" s="378"/>
      <c r="U66" s="378"/>
      <c r="V66" s="378"/>
      <c r="W66" s="378"/>
      <c r="X66" s="378"/>
      <c r="Y66" s="378"/>
    </row>
    <row r="67" spans="1:25" x14ac:dyDescent="0.2">
      <c r="A67" t="s">
        <v>492</v>
      </c>
      <c r="B67" s="378"/>
      <c r="C67" s="378"/>
      <c r="D67" s="378"/>
      <c r="E67" s="378"/>
      <c r="F67" s="378"/>
      <c r="G67" s="378"/>
      <c r="H67" s="378"/>
      <c r="I67" s="378"/>
      <c r="J67" s="378"/>
      <c r="K67" s="378"/>
      <c r="L67" s="378"/>
      <c r="M67" s="378"/>
      <c r="N67" s="378"/>
      <c r="O67" s="378"/>
      <c r="P67" s="378"/>
      <c r="Q67" s="378"/>
      <c r="R67" s="378"/>
      <c r="S67" s="378"/>
      <c r="T67" s="378"/>
      <c r="U67" s="378"/>
      <c r="V67" s="378"/>
      <c r="W67" s="378"/>
      <c r="X67" s="378"/>
      <c r="Y67" s="378"/>
    </row>
    <row r="68" spans="1:25" x14ac:dyDescent="0.2">
      <c r="A68" s="488">
        <v>0</v>
      </c>
      <c r="B68" s="488">
        <v>0</v>
      </c>
      <c r="C68" s="488">
        <v>0</v>
      </c>
      <c r="D68" s="488">
        <v>0</v>
      </c>
      <c r="E68" s="488">
        <v>0</v>
      </c>
      <c r="F68" s="488">
        <v>0</v>
      </c>
      <c r="G68" s="488">
        <v>0</v>
      </c>
      <c r="H68" s="488">
        <v>0</v>
      </c>
      <c r="I68" s="488">
        <v>0</v>
      </c>
      <c r="J68" s="488">
        <v>0</v>
      </c>
      <c r="K68" s="488">
        <v>0</v>
      </c>
      <c r="L68" s="488">
        <v>0</v>
      </c>
      <c r="M68" s="488">
        <v>0</v>
      </c>
      <c r="N68" s="488">
        <v>0</v>
      </c>
      <c r="O68" s="488">
        <v>0</v>
      </c>
      <c r="P68" s="488">
        <v>0</v>
      </c>
      <c r="Q68" s="488">
        <v>0</v>
      </c>
      <c r="R68" s="488">
        <v>0</v>
      </c>
      <c r="S68" s="488">
        <v>0</v>
      </c>
      <c r="T68" s="488">
        <v>0</v>
      </c>
      <c r="U68" s="488">
        <v>0</v>
      </c>
      <c r="V68" s="488">
        <v>0</v>
      </c>
      <c r="W68" s="488">
        <v>0</v>
      </c>
      <c r="X68" s="488">
        <v>0</v>
      </c>
      <c r="Y68" s="488">
        <v>0</v>
      </c>
    </row>
    <row r="70" spans="1:25" x14ac:dyDescent="0.2">
      <c r="A70" s="381" t="s">
        <v>497</v>
      </c>
      <c r="B70" s="381">
        <v>100</v>
      </c>
      <c r="C70" s="381">
        <v>200</v>
      </c>
      <c r="D70" s="381">
        <v>300</v>
      </c>
      <c r="E70" s="381">
        <v>400</v>
      </c>
      <c r="F70" s="381">
        <v>500</v>
      </c>
      <c r="G70" s="381">
        <v>600</v>
      </c>
      <c r="H70" s="381">
        <v>700</v>
      </c>
      <c r="I70" s="381">
        <v>800</v>
      </c>
      <c r="J70" s="381">
        <v>900</v>
      </c>
      <c r="K70" s="381">
        <v>1000</v>
      </c>
      <c r="L70" s="381">
        <v>1100</v>
      </c>
      <c r="M70" s="381">
        <v>1200</v>
      </c>
      <c r="N70" s="381">
        <v>1300</v>
      </c>
      <c r="O70" s="381">
        <v>1400</v>
      </c>
      <c r="P70" s="381">
        <v>1500</v>
      </c>
      <c r="Q70" s="381">
        <v>1600</v>
      </c>
      <c r="R70" s="381">
        <v>1700</v>
      </c>
      <c r="S70" s="381">
        <v>1800</v>
      </c>
      <c r="T70" s="381">
        <v>1900</v>
      </c>
      <c r="U70" s="381">
        <v>2000</v>
      </c>
      <c r="V70" s="381">
        <v>2100</v>
      </c>
      <c r="W70" s="381">
        <v>2200</v>
      </c>
      <c r="X70" s="381">
        <v>2300</v>
      </c>
      <c r="Y70" s="381">
        <v>2400</v>
      </c>
    </row>
    <row r="71" spans="1:25" x14ac:dyDescent="0.2">
      <c r="A71" t="s">
        <v>492</v>
      </c>
      <c r="B71" s="378"/>
      <c r="C71" s="378"/>
      <c r="D71" s="378"/>
      <c r="E71" s="378"/>
      <c r="F71" s="378"/>
      <c r="G71" s="378"/>
      <c r="H71" s="378"/>
      <c r="I71" s="378"/>
      <c r="J71" s="378"/>
      <c r="K71" s="378"/>
      <c r="L71" s="378"/>
      <c r="M71" s="378"/>
      <c r="N71" s="378"/>
      <c r="O71" s="378"/>
      <c r="P71" s="378"/>
      <c r="Q71" s="378"/>
      <c r="R71" s="378"/>
      <c r="S71" s="378"/>
      <c r="T71" s="378"/>
      <c r="U71" s="378"/>
      <c r="V71" s="378"/>
      <c r="W71" s="378"/>
      <c r="X71" s="378"/>
      <c r="Y71" s="378"/>
    </row>
    <row r="72" spans="1:25" x14ac:dyDescent="0.2">
      <c r="A72" t="s">
        <v>492</v>
      </c>
      <c r="B72" s="378"/>
      <c r="C72" s="378"/>
      <c r="D72" s="378"/>
      <c r="E72" s="378"/>
      <c r="F72" s="378"/>
      <c r="G72" s="378"/>
      <c r="H72" s="378"/>
      <c r="I72" s="378"/>
      <c r="J72" s="378"/>
      <c r="K72" s="378"/>
      <c r="L72" s="378"/>
      <c r="M72" s="378"/>
      <c r="N72" s="378"/>
      <c r="O72" s="378"/>
      <c r="P72" s="378"/>
      <c r="Q72" s="378"/>
      <c r="R72" s="378"/>
      <c r="S72" s="378"/>
      <c r="T72" s="378"/>
      <c r="U72" s="378"/>
      <c r="V72" s="378"/>
      <c r="W72" s="378"/>
      <c r="X72" s="378"/>
      <c r="Y72" s="378"/>
    </row>
    <row r="73" spans="1:25" x14ac:dyDescent="0.2">
      <c r="A73" t="s">
        <v>492</v>
      </c>
      <c r="B73" s="378"/>
      <c r="C73" s="378"/>
      <c r="D73" s="378"/>
      <c r="E73" s="378"/>
      <c r="F73" s="378"/>
      <c r="G73" s="378"/>
      <c r="H73" s="378"/>
      <c r="I73" s="378"/>
      <c r="J73" s="378"/>
      <c r="K73" s="378"/>
      <c r="L73" s="378"/>
      <c r="M73" s="378"/>
      <c r="N73" s="378"/>
      <c r="O73" s="378"/>
      <c r="P73" s="378"/>
      <c r="Q73" s="378"/>
      <c r="R73" s="378"/>
      <c r="S73" s="378"/>
      <c r="T73" s="378"/>
      <c r="U73" s="378"/>
      <c r="V73" s="378"/>
      <c r="W73" s="378"/>
      <c r="X73" s="378"/>
      <c r="Y73" s="378"/>
    </row>
    <row r="74" spans="1:25" x14ac:dyDescent="0.2">
      <c r="A74" t="s">
        <v>492</v>
      </c>
      <c r="B74" s="378"/>
      <c r="C74" s="378"/>
      <c r="D74" s="378"/>
      <c r="E74" s="378"/>
      <c r="F74" s="378"/>
      <c r="G74" s="378"/>
      <c r="H74" s="378"/>
      <c r="I74" s="378"/>
      <c r="J74" s="378"/>
      <c r="K74" s="378"/>
      <c r="L74" s="378"/>
      <c r="M74" s="378"/>
      <c r="N74" s="378"/>
      <c r="O74" s="378"/>
      <c r="P74" s="378"/>
      <c r="Q74" s="378"/>
      <c r="R74" s="378"/>
      <c r="S74" s="378"/>
      <c r="T74" s="378"/>
      <c r="U74" s="378"/>
      <c r="V74" s="378"/>
      <c r="W74" s="378"/>
      <c r="X74" s="378"/>
      <c r="Y74" s="378"/>
    </row>
    <row r="75" spans="1:25" x14ac:dyDescent="0.2">
      <c r="A75" t="s">
        <v>492</v>
      </c>
      <c r="B75" s="378"/>
      <c r="C75" s="378"/>
      <c r="D75" s="378"/>
      <c r="E75" s="378"/>
      <c r="F75" s="378"/>
      <c r="G75" s="378"/>
      <c r="H75" s="378"/>
      <c r="I75" s="378"/>
      <c r="J75" s="378"/>
      <c r="K75" s="378"/>
      <c r="L75" s="378"/>
      <c r="M75" s="378"/>
      <c r="N75" s="378"/>
      <c r="O75" s="378"/>
      <c r="P75" s="378"/>
      <c r="Q75" s="378"/>
      <c r="R75" s="378"/>
      <c r="S75" s="378"/>
      <c r="T75" s="378"/>
      <c r="U75" s="378"/>
      <c r="V75" s="378"/>
      <c r="W75" s="378"/>
      <c r="X75" s="378"/>
      <c r="Y75" s="378"/>
    </row>
    <row r="76" spans="1:25" x14ac:dyDescent="0.2">
      <c r="A76" t="s">
        <v>492</v>
      </c>
      <c r="B76" s="378"/>
      <c r="C76" s="378"/>
      <c r="D76" s="378"/>
      <c r="E76" s="378"/>
      <c r="F76" s="378"/>
      <c r="G76" s="378"/>
      <c r="H76" s="378"/>
      <c r="I76" s="378"/>
      <c r="J76" s="378"/>
      <c r="K76" s="378"/>
      <c r="L76" s="378"/>
      <c r="M76" s="378"/>
      <c r="N76" s="378"/>
      <c r="O76" s="378"/>
      <c r="P76" s="378"/>
      <c r="Q76" s="378"/>
      <c r="R76" s="378"/>
      <c r="S76" s="378"/>
      <c r="T76" s="378"/>
      <c r="U76" s="378"/>
      <c r="V76" s="378"/>
      <c r="W76" s="378"/>
      <c r="X76" s="378"/>
      <c r="Y76" s="378"/>
    </row>
    <row r="77" spans="1:25" x14ac:dyDescent="0.2">
      <c r="A77" t="s">
        <v>492</v>
      </c>
      <c r="B77" s="378"/>
      <c r="C77" s="378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</row>
    <row r="78" spans="1:25" x14ac:dyDescent="0.2">
      <c r="A78" t="s">
        <v>492</v>
      </c>
      <c r="B78" s="378"/>
      <c r="C78" s="378"/>
      <c r="D78" s="378"/>
      <c r="E78" s="378"/>
      <c r="F78" s="378"/>
      <c r="G78" s="378"/>
      <c r="H78" s="378"/>
      <c r="I78" s="378"/>
      <c r="J78" s="378"/>
      <c r="K78" s="378"/>
      <c r="L78" s="378"/>
      <c r="M78" s="378"/>
      <c r="N78" s="378"/>
      <c r="O78" s="378"/>
      <c r="P78" s="378"/>
      <c r="Q78" s="378"/>
      <c r="R78" s="378"/>
      <c r="S78" s="378"/>
      <c r="T78" s="378"/>
      <c r="U78" s="378"/>
      <c r="V78" s="378"/>
      <c r="W78" s="378"/>
      <c r="X78" s="378"/>
      <c r="Y78" s="378"/>
    </row>
    <row r="79" spans="1:25" x14ac:dyDescent="0.2">
      <c r="A79" t="s">
        <v>492</v>
      </c>
      <c r="B79" s="378"/>
      <c r="C79" s="378"/>
      <c r="D79" s="378"/>
      <c r="E79" s="378"/>
      <c r="F79" s="378"/>
      <c r="G79" s="378"/>
      <c r="H79" s="378"/>
      <c r="I79" s="378"/>
      <c r="J79" s="378"/>
      <c r="K79" s="378"/>
      <c r="L79" s="378"/>
      <c r="M79" s="378"/>
      <c r="N79" s="378"/>
      <c r="O79" s="378"/>
      <c r="P79" s="378"/>
      <c r="Q79" s="378"/>
      <c r="R79" s="378"/>
      <c r="S79" s="378"/>
      <c r="T79" s="378"/>
      <c r="U79" s="378"/>
      <c r="V79" s="378"/>
      <c r="W79" s="378"/>
      <c r="X79" s="378"/>
      <c r="Y79" s="378"/>
    </row>
    <row r="80" spans="1:25" x14ac:dyDescent="0.2">
      <c r="A80" t="s">
        <v>492</v>
      </c>
      <c r="B80" s="378"/>
      <c r="C80" s="378"/>
      <c r="D80" s="378"/>
      <c r="E80" s="378"/>
      <c r="F80" s="378"/>
      <c r="G80" s="378"/>
      <c r="H80" s="378"/>
      <c r="I80" s="378"/>
      <c r="J80" s="378"/>
      <c r="K80" s="378"/>
      <c r="L80" s="378"/>
      <c r="M80" s="378"/>
      <c r="N80" s="378"/>
      <c r="O80" s="378"/>
      <c r="P80" s="378"/>
      <c r="Q80" s="378"/>
      <c r="R80" s="378"/>
      <c r="S80" s="378"/>
      <c r="T80" s="378"/>
      <c r="U80" s="378"/>
      <c r="V80" s="378"/>
      <c r="W80" s="378"/>
      <c r="X80" s="378"/>
      <c r="Y80" s="378"/>
    </row>
    <row r="81" spans="1:25" x14ac:dyDescent="0.2">
      <c r="A81" s="488">
        <v>0</v>
      </c>
      <c r="B81" s="488">
        <v>0</v>
      </c>
      <c r="C81" s="488">
        <v>0</v>
      </c>
      <c r="D81" s="488">
        <v>0</v>
      </c>
      <c r="E81" s="488">
        <v>0</v>
      </c>
      <c r="F81" s="488">
        <v>0</v>
      </c>
      <c r="G81" s="488">
        <v>0</v>
      </c>
      <c r="H81" s="488">
        <v>0</v>
      </c>
      <c r="I81" s="488">
        <v>0</v>
      </c>
      <c r="J81" s="488">
        <v>0</v>
      </c>
      <c r="K81" s="488">
        <v>0</v>
      </c>
      <c r="L81" s="488">
        <v>0</v>
      </c>
      <c r="M81" s="488">
        <v>0</v>
      </c>
      <c r="N81" s="488">
        <v>0</v>
      </c>
      <c r="O81" s="488">
        <v>0</v>
      </c>
      <c r="P81" s="488">
        <v>0</v>
      </c>
      <c r="Q81" s="488">
        <v>0</v>
      </c>
      <c r="R81" s="488">
        <v>0</v>
      </c>
      <c r="S81" s="488">
        <v>0</v>
      </c>
      <c r="T81" s="488">
        <v>0</v>
      </c>
      <c r="U81" s="488">
        <v>0</v>
      </c>
      <c r="V81" s="488">
        <v>0</v>
      </c>
      <c r="W81" s="488">
        <v>0</v>
      </c>
      <c r="X81" s="488">
        <v>0</v>
      </c>
      <c r="Y81" s="488">
        <v>0</v>
      </c>
    </row>
    <row r="83" spans="1:25" x14ac:dyDescent="0.2">
      <c r="A83" s="381" t="s">
        <v>498</v>
      </c>
      <c r="B83" s="381">
        <v>100</v>
      </c>
      <c r="C83" s="381">
        <v>200</v>
      </c>
      <c r="D83" s="381">
        <v>300</v>
      </c>
      <c r="E83" s="381">
        <v>400</v>
      </c>
      <c r="F83" s="381">
        <v>500</v>
      </c>
      <c r="G83" s="381">
        <v>600</v>
      </c>
      <c r="H83" s="381">
        <v>700</v>
      </c>
      <c r="I83" s="381">
        <v>800</v>
      </c>
      <c r="J83" s="381">
        <v>900</v>
      </c>
      <c r="K83" s="381">
        <v>1000</v>
      </c>
      <c r="L83" s="381">
        <v>1100</v>
      </c>
      <c r="M83" s="381">
        <v>1200</v>
      </c>
      <c r="N83" s="381">
        <v>1300</v>
      </c>
      <c r="O83" s="381">
        <v>1400</v>
      </c>
      <c r="P83" s="381">
        <v>1500</v>
      </c>
      <c r="Q83" s="381">
        <v>1600</v>
      </c>
      <c r="R83" s="381">
        <v>1700</v>
      </c>
      <c r="S83" s="381">
        <v>1800</v>
      </c>
      <c r="T83" s="381">
        <v>1900</v>
      </c>
      <c r="U83" s="381">
        <v>2000</v>
      </c>
      <c r="V83" s="381">
        <v>2100</v>
      </c>
      <c r="W83" s="381">
        <v>2200</v>
      </c>
      <c r="X83" s="381">
        <v>2300</v>
      </c>
      <c r="Y83" s="381">
        <v>2400</v>
      </c>
    </row>
    <row r="84" spans="1:25" x14ac:dyDescent="0.2">
      <c r="A84" t="s">
        <v>492</v>
      </c>
      <c r="B84" s="378"/>
      <c r="C84" s="378"/>
      <c r="D84" s="378"/>
      <c r="E84" s="378"/>
      <c r="F84" s="378"/>
      <c r="G84" s="378"/>
      <c r="H84" s="378"/>
      <c r="I84" s="378"/>
      <c r="J84" s="378"/>
      <c r="K84" s="378"/>
      <c r="L84" s="378"/>
      <c r="M84" s="378"/>
      <c r="N84" s="378"/>
      <c r="O84" s="378"/>
      <c r="P84" s="378"/>
      <c r="Q84" s="378"/>
      <c r="R84" s="378"/>
      <c r="S84" s="378"/>
      <c r="T84" s="378"/>
      <c r="U84" s="378"/>
      <c r="V84" s="378"/>
      <c r="W84" s="378"/>
      <c r="X84" s="378"/>
      <c r="Y84" s="378"/>
    </row>
    <row r="85" spans="1:25" x14ac:dyDescent="0.2">
      <c r="A85" t="s">
        <v>492</v>
      </c>
      <c r="B85" s="378"/>
      <c r="C85" s="378"/>
      <c r="D85" s="378"/>
      <c r="E85" s="378"/>
      <c r="F85" s="378"/>
      <c r="G85" s="378"/>
      <c r="H85" s="378"/>
      <c r="I85" s="378"/>
      <c r="J85" s="378"/>
      <c r="K85" s="378"/>
      <c r="L85" s="378"/>
      <c r="M85" s="378"/>
      <c r="N85" s="378"/>
      <c r="O85" s="378"/>
      <c r="P85" s="378"/>
      <c r="Q85" s="378"/>
      <c r="R85" s="378"/>
      <c r="S85" s="378"/>
      <c r="T85" s="378"/>
      <c r="U85" s="378"/>
      <c r="V85" s="378"/>
      <c r="W85" s="378"/>
      <c r="X85" s="378"/>
      <c r="Y85" s="378"/>
    </row>
    <row r="86" spans="1:25" x14ac:dyDescent="0.2">
      <c r="A86" t="s">
        <v>492</v>
      </c>
      <c r="B86" s="378"/>
      <c r="C86" s="378"/>
      <c r="D86" s="378"/>
      <c r="E86" s="378"/>
      <c r="F86" s="378"/>
      <c r="G86" s="378"/>
      <c r="H86" s="378"/>
      <c r="I86" s="378"/>
      <c r="J86" s="378"/>
      <c r="K86" s="378"/>
      <c r="L86" s="378"/>
      <c r="M86" s="378"/>
      <c r="N86" s="378"/>
      <c r="O86" s="378"/>
      <c r="P86" s="378"/>
      <c r="Q86" s="378"/>
      <c r="R86" s="378"/>
      <c r="S86" s="378"/>
      <c r="T86" s="378"/>
      <c r="U86" s="378"/>
      <c r="V86" s="378"/>
      <c r="W86" s="378"/>
      <c r="X86" s="378"/>
      <c r="Y86" s="378"/>
    </row>
    <row r="87" spans="1:25" x14ac:dyDescent="0.2">
      <c r="A87" t="s">
        <v>492</v>
      </c>
      <c r="B87" s="378"/>
      <c r="C87" s="378"/>
      <c r="D87" s="378"/>
      <c r="E87" s="378"/>
      <c r="F87" s="378"/>
      <c r="G87" s="378"/>
      <c r="H87" s="378"/>
      <c r="I87" s="378"/>
      <c r="J87" s="378"/>
      <c r="K87" s="378"/>
      <c r="L87" s="378"/>
      <c r="M87" s="378"/>
      <c r="N87" s="378"/>
      <c r="O87" s="378"/>
      <c r="P87" s="378"/>
      <c r="Q87" s="378"/>
      <c r="R87" s="378"/>
      <c r="S87" s="378"/>
      <c r="T87" s="378"/>
      <c r="U87" s="378"/>
      <c r="V87" s="378"/>
      <c r="W87" s="378"/>
      <c r="X87" s="378"/>
      <c r="Y87" s="378"/>
    </row>
    <row r="88" spans="1:25" x14ac:dyDescent="0.2">
      <c r="A88" t="s">
        <v>492</v>
      </c>
      <c r="B88" s="378"/>
      <c r="C88" s="378"/>
      <c r="D88" s="378"/>
      <c r="E88" s="378"/>
      <c r="F88" s="378"/>
      <c r="G88" s="378"/>
      <c r="H88" s="378"/>
      <c r="I88" s="378"/>
      <c r="J88" s="378"/>
      <c r="K88" s="378"/>
      <c r="L88" s="378"/>
      <c r="M88" s="378"/>
      <c r="N88" s="378"/>
      <c r="O88" s="378"/>
      <c r="P88" s="378"/>
      <c r="Q88" s="378"/>
      <c r="R88" s="378"/>
      <c r="S88" s="378"/>
      <c r="T88" s="378"/>
      <c r="U88" s="378"/>
      <c r="V88" s="378"/>
      <c r="W88" s="378"/>
      <c r="X88" s="378"/>
      <c r="Y88" s="378"/>
    </row>
    <row r="89" spans="1:25" x14ac:dyDescent="0.2">
      <c r="A89" t="s">
        <v>492</v>
      </c>
      <c r="B89" s="378"/>
      <c r="C89" s="378"/>
      <c r="D89" s="378"/>
      <c r="E89" s="378"/>
      <c r="F89" s="378"/>
      <c r="G89" s="378"/>
      <c r="H89" s="378"/>
      <c r="I89" s="378"/>
      <c r="J89" s="378"/>
      <c r="K89" s="378"/>
      <c r="L89" s="378"/>
      <c r="M89" s="378"/>
      <c r="N89" s="378"/>
      <c r="O89" s="378"/>
      <c r="P89" s="378"/>
      <c r="Q89" s="378"/>
      <c r="R89" s="378"/>
      <c r="S89" s="378"/>
      <c r="T89" s="378"/>
      <c r="U89" s="378"/>
      <c r="V89" s="378"/>
      <c r="W89" s="378"/>
      <c r="X89" s="378"/>
      <c r="Y89" s="378"/>
    </row>
    <row r="90" spans="1:25" x14ac:dyDescent="0.2">
      <c r="A90" t="s">
        <v>492</v>
      </c>
      <c r="B90" s="378"/>
      <c r="C90" s="378"/>
      <c r="D90" s="378"/>
      <c r="E90" s="378"/>
      <c r="F90" s="378"/>
      <c r="G90" s="378"/>
      <c r="H90" s="378"/>
      <c r="I90" s="378"/>
      <c r="J90" s="378"/>
      <c r="K90" s="378"/>
      <c r="L90" s="378"/>
      <c r="M90" s="378"/>
      <c r="N90" s="378"/>
      <c r="O90" s="378"/>
      <c r="P90" s="378"/>
      <c r="Q90" s="378"/>
      <c r="R90" s="378"/>
      <c r="S90" s="378"/>
      <c r="T90" s="378"/>
      <c r="U90" s="378"/>
      <c r="V90" s="378"/>
      <c r="W90" s="378"/>
      <c r="X90" s="378"/>
      <c r="Y90" s="378"/>
    </row>
    <row r="91" spans="1:25" x14ac:dyDescent="0.2">
      <c r="A91" t="s">
        <v>492</v>
      </c>
      <c r="B91" s="378"/>
      <c r="C91" s="378"/>
      <c r="D91" s="378"/>
      <c r="E91" s="378"/>
      <c r="F91" s="378"/>
      <c r="G91" s="378"/>
      <c r="H91" s="378"/>
      <c r="I91" s="378"/>
      <c r="J91" s="378"/>
      <c r="K91" s="378"/>
      <c r="L91" s="378"/>
      <c r="M91" s="378"/>
      <c r="N91" s="378"/>
      <c r="O91" s="378"/>
      <c r="P91" s="378"/>
      <c r="Q91" s="378"/>
      <c r="R91" s="378"/>
      <c r="S91" s="378"/>
      <c r="T91" s="378"/>
      <c r="U91" s="378"/>
      <c r="V91" s="378"/>
      <c r="W91" s="378"/>
      <c r="X91" s="378"/>
      <c r="Y91" s="378"/>
    </row>
    <row r="92" spans="1:25" x14ac:dyDescent="0.2">
      <c r="A92" t="s">
        <v>492</v>
      </c>
      <c r="B92" s="378"/>
      <c r="C92" s="378"/>
      <c r="D92" s="378"/>
      <c r="E92" s="378"/>
      <c r="F92" s="378"/>
      <c r="G92" s="378"/>
      <c r="H92" s="378"/>
      <c r="I92" s="378"/>
      <c r="J92" s="378"/>
      <c r="K92" s="378"/>
      <c r="L92" s="378"/>
      <c r="M92" s="378"/>
      <c r="N92" s="378"/>
      <c r="O92" s="378"/>
      <c r="P92" s="378"/>
      <c r="Q92" s="378"/>
      <c r="R92" s="378"/>
      <c r="S92" s="378"/>
      <c r="T92" s="378"/>
      <c r="U92" s="378"/>
      <c r="V92" s="378"/>
      <c r="W92" s="378"/>
      <c r="X92" s="378"/>
      <c r="Y92" s="378"/>
    </row>
    <row r="93" spans="1:25" x14ac:dyDescent="0.2">
      <c r="A93" t="s">
        <v>492</v>
      </c>
      <c r="B93" s="378"/>
      <c r="C93" s="378"/>
      <c r="D93" s="378"/>
      <c r="E93" s="378"/>
      <c r="F93" s="378"/>
      <c r="G93" s="378"/>
      <c r="H93" s="378"/>
      <c r="I93" s="378"/>
      <c r="J93" s="378"/>
      <c r="K93" s="378"/>
      <c r="L93" s="378"/>
      <c r="M93" s="378"/>
      <c r="N93" s="378"/>
      <c r="O93" s="378"/>
      <c r="P93" s="378"/>
      <c r="Q93" s="378"/>
      <c r="R93" s="378"/>
      <c r="S93" s="378"/>
      <c r="T93" s="378"/>
      <c r="U93" s="378"/>
      <c r="V93" s="378"/>
      <c r="W93" s="378"/>
      <c r="X93" s="378"/>
      <c r="Y93" s="378"/>
    </row>
    <row r="94" spans="1:25" x14ac:dyDescent="0.2">
      <c r="A94" s="488">
        <v>0</v>
      </c>
      <c r="B94" s="488">
        <v>0</v>
      </c>
      <c r="C94" s="488">
        <v>0</v>
      </c>
      <c r="D94" s="488">
        <v>0</v>
      </c>
      <c r="E94" s="488">
        <v>0</v>
      </c>
      <c r="F94" s="488">
        <v>0</v>
      </c>
      <c r="G94" s="488">
        <v>0</v>
      </c>
      <c r="H94" s="488">
        <v>0</v>
      </c>
      <c r="I94" s="488">
        <v>0</v>
      </c>
      <c r="J94" s="488">
        <v>0</v>
      </c>
      <c r="K94" s="488">
        <v>0</v>
      </c>
      <c r="L94" s="488">
        <v>0</v>
      </c>
      <c r="M94" s="488">
        <v>0</v>
      </c>
      <c r="N94" s="488">
        <v>0</v>
      </c>
      <c r="O94" s="488">
        <v>0</v>
      </c>
      <c r="P94" s="488">
        <v>0</v>
      </c>
      <c r="Q94" s="488">
        <v>0</v>
      </c>
      <c r="R94" s="488">
        <v>0</v>
      </c>
      <c r="S94" s="488">
        <v>0</v>
      </c>
      <c r="T94" s="488">
        <v>0</v>
      </c>
      <c r="U94" s="488">
        <v>0</v>
      </c>
      <c r="V94" s="488">
        <v>0</v>
      </c>
      <c r="W94" s="488">
        <v>0</v>
      </c>
      <c r="X94" s="488">
        <v>0</v>
      </c>
      <c r="Y94" s="488">
        <v>0</v>
      </c>
    </row>
    <row r="96" spans="1:25" x14ac:dyDescent="0.2">
      <c r="A96" s="381" t="s">
        <v>499</v>
      </c>
      <c r="B96" s="381">
        <v>100</v>
      </c>
      <c r="C96" s="381">
        <v>200</v>
      </c>
      <c r="D96" s="381">
        <v>300</v>
      </c>
      <c r="E96" s="381">
        <v>400</v>
      </c>
      <c r="F96" s="381">
        <v>500</v>
      </c>
      <c r="G96" s="381">
        <v>600</v>
      </c>
      <c r="H96" s="381">
        <v>700</v>
      </c>
      <c r="I96" s="381">
        <v>800</v>
      </c>
      <c r="J96" s="381">
        <v>900</v>
      </c>
      <c r="K96" s="381">
        <v>1000</v>
      </c>
      <c r="L96" s="381">
        <v>1100</v>
      </c>
      <c r="M96" s="381">
        <v>1200</v>
      </c>
      <c r="N96" s="381">
        <v>1300</v>
      </c>
      <c r="O96" s="381">
        <v>1400</v>
      </c>
      <c r="P96" s="381">
        <v>1500</v>
      </c>
      <c r="Q96" s="381">
        <v>1600</v>
      </c>
      <c r="R96" s="381">
        <v>1700</v>
      </c>
      <c r="S96" s="381">
        <v>1800</v>
      </c>
      <c r="T96" s="381">
        <v>1900</v>
      </c>
      <c r="U96" s="381">
        <v>2000</v>
      </c>
      <c r="V96" s="381">
        <v>2100</v>
      </c>
      <c r="W96" s="381">
        <v>2200</v>
      </c>
      <c r="X96" s="381">
        <v>2300</v>
      </c>
      <c r="Y96" s="381">
        <v>2400</v>
      </c>
    </row>
    <row r="97" spans="1:25" x14ac:dyDescent="0.2">
      <c r="A97" t="s">
        <v>492</v>
      </c>
      <c r="B97" s="378"/>
      <c r="C97" s="378"/>
      <c r="D97" s="378"/>
      <c r="E97" s="378"/>
      <c r="F97" s="378"/>
      <c r="G97" s="378"/>
      <c r="H97" s="378"/>
      <c r="I97" s="378"/>
      <c r="J97" s="378"/>
      <c r="K97" s="378"/>
      <c r="L97" s="378"/>
      <c r="M97" s="378"/>
      <c r="N97" s="378"/>
      <c r="O97" s="378"/>
      <c r="P97" s="378"/>
      <c r="Q97" s="378"/>
      <c r="R97" s="378"/>
      <c r="S97" s="378"/>
      <c r="T97" s="378"/>
      <c r="U97" s="378"/>
      <c r="V97" s="378"/>
      <c r="W97" s="378"/>
      <c r="X97" s="378"/>
      <c r="Y97" s="378"/>
    </row>
    <row r="98" spans="1:25" x14ac:dyDescent="0.2">
      <c r="A98" t="s">
        <v>492</v>
      </c>
      <c r="B98" s="378"/>
      <c r="C98" s="378"/>
      <c r="D98" s="378"/>
      <c r="E98" s="378"/>
      <c r="F98" s="378"/>
      <c r="G98" s="378"/>
      <c r="H98" s="378"/>
      <c r="I98" s="378"/>
      <c r="J98" s="378"/>
      <c r="K98" s="378"/>
      <c r="L98" s="378"/>
      <c r="M98" s="378"/>
      <c r="N98" s="378"/>
      <c r="O98" s="378"/>
      <c r="P98" s="378"/>
      <c r="Q98" s="378"/>
      <c r="R98" s="378"/>
      <c r="S98" s="378"/>
      <c r="T98" s="378"/>
      <c r="U98" s="378"/>
      <c r="V98" s="378"/>
      <c r="W98" s="378"/>
      <c r="X98" s="378"/>
      <c r="Y98" s="378"/>
    </row>
    <row r="99" spans="1:25" x14ac:dyDescent="0.2">
      <c r="A99" t="s">
        <v>492</v>
      </c>
      <c r="B99" s="378"/>
      <c r="C99" s="378"/>
      <c r="D99" s="378"/>
      <c r="E99" s="378"/>
      <c r="F99" s="378"/>
      <c r="G99" s="378"/>
      <c r="H99" s="378"/>
      <c r="I99" s="378"/>
      <c r="J99" s="378"/>
      <c r="K99" s="378"/>
      <c r="L99" s="378"/>
      <c r="M99" s="378"/>
      <c r="N99" s="378"/>
      <c r="O99" s="378"/>
      <c r="P99" s="378"/>
      <c r="Q99" s="378"/>
      <c r="R99" s="378"/>
      <c r="S99" s="378"/>
      <c r="T99" s="378"/>
      <c r="U99" s="378"/>
      <c r="V99" s="378"/>
      <c r="W99" s="378"/>
      <c r="X99" s="378"/>
      <c r="Y99" s="378"/>
    </row>
    <row r="100" spans="1:25" x14ac:dyDescent="0.2">
      <c r="A100" t="s">
        <v>492</v>
      </c>
      <c r="B100" s="378"/>
      <c r="C100" s="378"/>
      <c r="D100" s="378"/>
      <c r="E100" s="378"/>
      <c r="F100" s="378"/>
      <c r="G100" s="378"/>
      <c r="H100" s="378"/>
      <c r="I100" s="378"/>
      <c r="J100" s="378"/>
      <c r="K100" s="378"/>
      <c r="L100" s="378"/>
      <c r="M100" s="378"/>
      <c r="N100" s="378"/>
      <c r="O100" s="378"/>
      <c r="P100" s="378"/>
      <c r="Q100" s="378"/>
      <c r="R100" s="378"/>
      <c r="S100" s="378"/>
      <c r="T100" s="378"/>
      <c r="U100" s="378"/>
      <c r="V100" s="378"/>
      <c r="W100" s="378"/>
      <c r="X100" s="378"/>
      <c r="Y100" s="378"/>
    </row>
    <row r="101" spans="1:25" x14ac:dyDescent="0.2">
      <c r="A101" t="s">
        <v>492</v>
      </c>
      <c r="B101" s="378"/>
      <c r="C101" s="378"/>
      <c r="D101" s="378"/>
      <c r="E101" s="378"/>
      <c r="F101" s="378"/>
      <c r="G101" s="378"/>
      <c r="H101" s="378"/>
      <c r="I101" s="378"/>
      <c r="J101" s="378"/>
      <c r="K101" s="378"/>
      <c r="L101" s="378"/>
      <c r="M101" s="378"/>
      <c r="N101" s="378"/>
      <c r="O101" s="378"/>
      <c r="P101" s="378"/>
      <c r="Q101" s="378"/>
      <c r="R101" s="378"/>
      <c r="S101" s="378"/>
      <c r="T101" s="378"/>
      <c r="U101" s="378"/>
      <c r="V101" s="378"/>
      <c r="W101" s="378"/>
      <c r="X101" s="378"/>
      <c r="Y101" s="378"/>
    </row>
    <row r="102" spans="1:25" x14ac:dyDescent="0.2">
      <c r="A102" t="s">
        <v>492</v>
      </c>
      <c r="B102" s="378"/>
      <c r="C102" s="378"/>
      <c r="D102" s="378"/>
      <c r="E102" s="378"/>
      <c r="F102" s="378"/>
      <c r="G102" s="378"/>
      <c r="H102" s="378"/>
      <c r="I102" s="378"/>
      <c r="J102" s="378"/>
      <c r="K102" s="378"/>
      <c r="L102" s="378"/>
      <c r="M102" s="378"/>
      <c r="N102" s="378"/>
      <c r="O102" s="378"/>
      <c r="P102" s="378"/>
      <c r="Q102" s="378"/>
      <c r="R102" s="378"/>
      <c r="S102" s="378"/>
      <c r="T102" s="378"/>
      <c r="U102" s="378"/>
      <c r="V102" s="378"/>
      <c r="W102" s="378"/>
      <c r="X102" s="378"/>
      <c r="Y102" s="378"/>
    </row>
    <row r="103" spans="1:25" x14ac:dyDescent="0.2">
      <c r="A103" t="s">
        <v>492</v>
      </c>
      <c r="B103" s="378"/>
      <c r="C103" s="378"/>
      <c r="D103" s="378"/>
      <c r="E103" s="378"/>
      <c r="F103" s="378"/>
      <c r="G103" s="378"/>
      <c r="H103" s="378"/>
      <c r="I103" s="378"/>
      <c r="J103" s="378"/>
      <c r="K103" s="378"/>
      <c r="L103" s="378"/>
      <c r="M103" s="378"/>
      <c r="N103" s="378"/>
      <c r="O103" s="378"/>
      <c r="P103" s="378"/>
      <c r="Q103" s="378"/>
      <c r="R103" s="378"/>
      <c r="S103" s="378"/>
      <c r="T103" s="378"/>
      <c r="U103" s="378"/>
      <c r="V103" s="378"/>
      <c r="W103" s="378"/>
      <c r="X103" s="378"/>
      <c r="Y103" s="378"/>
    </row>
    <row r="104" spans="1:25" x14ac:dyDescent="0.2">
      <c r="A104" t="s">
        <v>492</v>
      </c>
      <c r="B104" s="378"/>
      <c r="C104" s="378"/>
      <c r="D104" s="378"/>
      <c r="E104" s="378"/>
      <c r="F104" s="378"/>
      <c r="G104" s="378"/>
      <c r="H104" s="378"/>
      <c r="I104" s="378"/>
      <c r="J104" s="378"/>
      <c r="K104" s="378"/>
      <c r="L104" s="378"/>
      <c r="M104" s="378"/>
      <c r="N104" s="378"/>
      <c r="O104" s="378"/>
      <c r="P104" s="378"/>
      <c r="Q104" s="378"/>
      <c r="R104" s="378"/>
      <c r="S104" s="378"/>
      <c r="T104" s="378"/>
      <c r="U104" s="378"/>
      <c r="V104" s="378"/>
      <c r="W104" s="378"/>
      <c r="X104" s="378"/>
      <c r="Y104" s="378"/>
    </row>
    <row r="105" spans="1:25" x14ac:dyDescent="0.2">
      <c r="A105" t="s">
        <v>492</v>
      </c>
      <c r="B105" s="378"/>
      <c r="C105" s="378"/>
      <c r="D105" s="378"/>
      <c r="E105" s="378"/>
      <c r="F105" s="378"/>
      <c r="G105" s="378"/>
      <c r="H105" s="378"/>
      <c r="I105" s="378"/>
      <c r="J105" s="378"/>
      <c r="K105" s="378"/>
      <c r="L105" s="378"/>
      <c r="M105" s="378"/>
      <c r="N105" s="378"/>
      <c r="O105" s="378"/>
      <c r="P105" s="378"/>
      <c r="Q105" s="378"/>
      <c r="R105" s="378"/>
      <c r="S105" s="378"/>
      <c r="T105" s="378"/>
      <c r="U105" s="378"/>
      <c r="V105" s="378"/>
      <c r="W105" s="378"/>
      <c r="X105" s="378"/>
      <c r="Y105" s="378"/>
    </row>
    <row r="106" spans="1:25" x14ac:dyDescent="0.2">
      <c r="A106" t="s">
        <v>492</v>
      </c>
      <c r="B106" s="378"/>
      <c r="C106" s="378"/>
      <c r="D106" s="378"/>
      <c r="E106" s="378"/>
      <c r="F106" s="378"/>
      <c r="G106" s="378"/>
      <c r="H106" s="378"/>
      <c r="I106" s="378"/>
      <c r="J106" s="378"/>
      <c r="K106" s="378"/>
      <c r="L106" s="378"/>
      <c r="M106" s="378"/>
      <c r="N106" s="378"/>
      <c r="O106" s="378"/>
      <c r="P106" s="378"/>
      <c r="Q106" s="378"/>
      <c r="R106" s="378"/>
      <c r="S106" s="378"/>
      <c r="T106" s="378"/>
      <c r="U106" s="378"/>
      <c r="V106" s="378"/>
      <c r="W106" s="378"/>
      <c r="X106" s="378"/>
      <c r="Y106" s="378"/>
    </row>
    <row r="107" spans="1:25" x14ac:dyDescent="0.2">
      <c r="A107" s="488">
        <v>0</v>
      </c>
      <c r="B107" s="488">
        <v>0</v>
      </c>
      <c r="C107" s="488">
        <v>0</v>
      </c>
      <c r="D107" s="488">
        <v>0</v>
      </c>
      <c r="E107" s="488">
        <v>0</v>
      </c>
      <c r="F107" s="488">
        <v>0</v>
      </c>
      <c r="G107" s="488">
        <v>0</v>
      </c>
      <c r="H107" s="488">
        <v>0</v>
      </c>
      <c r="I107" s="488">
        <v>0</v>
      </c>
      <c r="J107" s="488">
        <v>0</v>
      </c>
      <c r="K107" s="488">
        <v>0</v>
      </c>
      <c r="L107" s="488">
        <v>0</v>
      </c>
      <c r="M107" s="488">
        <v>0</v>
      </c>
      <c r="N107" s="488">
        <v>0</v>
      </c>
      <c r="O107" s="488">
        <v>0</v>
      </c>
      <c r="P107" s="488">
        <v>0</v>
      </c>
      <c r="Q107" s="488">
        <v>0</v>
      </c>
      <c r="R107" s="488">
        <v>0</v>
      </c>
      <c r="S107" s="488">
        <v>0</v>
      </c>
      <c r="T107" s="488">
        <v>0</v>
      </c>
      <c r="U107" s="488">
        <v>0</v>
      </c>
      <c r="V107" s="488">
        <v>0</v>
      </c>
      <c r="W107" s="488">
        <v>0</v>
      </c>
      <c r="X107" s="488">
        <v>0</v>
      </c>
      <c r="Y107" s="488">
        <v>0</v>
      </c>
    </row>
    <row r="109" spans="1:25" x14ac:dyDescent="0.2">
      <c r="A109" s="381" t="s">
        <v>500</v>
      </c>
      <c r="B109" s="381">
        <v>100</v>
      </c>
      <c r="C109" s="381">
        <v>200</v>
      </c>
      <c r="D109" s="381">
        <v>300</v>
      </c>
      <c r="E109" s="381">
        <v>400</v>
      </c>
      <c r="F109" s="381">
        <v>500</v>
      </c>
      <c r="G109" s="381">
        <v>600</v>
      </c>
      <c r="H109" s="381">
        <v>700</v>
      </c>
      <c r="I109" s="381">
        <v>800</v>
      </c>
      <c r="J109" s="381">
        <v>900</v>
      </c>
      <c r="K109" s="381">
        <v>1000</v>
      </c>
      <c r="L109" s="381">
        <v>1100</v>
      </c>
      <c r="M109" s="381">
        <v>1200</v>
      </c>
      <c r="N109" s="381">
        <v>1300</v>
      </c>
      <c r="O109" s="381">
        <v>1400</v>
      </c>
      <c r="P109" s="381">
        <v>1500</v>
      </c>
      <c r="Q109" s="381">
        <v>1600</v>
      </c>
      <c r="R109" s="381">
        <v>1700</v>
      </c>
      <c r="S109" s="381">
        <v>1800</v>
      </c>
      <c r="T109" s="381">
        <v>1900</v>
      </c>
      <c r="U109" s="381">
        <v>2000</v>
      </c>
      <c r="V109" s="381">
        <v>2100</v>
      </c>
      <c r="W109" s="381">
        <v>2200</v>
      </c>
      <c r="X109" s="381">
        <v>2300</v>
      </c>
      <c r="Y109" s="381">
        <v>2400</v>
      </c>
    </row>
    <row r="110" spans="1:25" x14ac:dyDescent="0.2">
      <c r="A110" t="s">
        <v>492</v>
      </c>
      <c r="B110" s="378"/>
      <c r="C110" s="378"/>
      <c r="D110" s="378"/>
      <c r="E110" s="378"/>
      <c r="F110" s="378"/>
      <c r="G110" s="378"/>
      <c r="H110" s="378"/>
      <c r="I110" s="378"/>
      <c r="J110" s="378"/>
      <c r="K110" s="378"/>
      <c r="L110" s="378"/>
      <c r="M110" s="378"/>
      <c r="N110" s="378"/>
      <c r="O110" s="378"/>
      <c r="P110" s="378"/>
      <c r="Q110" s="378"/>
      <c r="R110" s="378"/>
      <c r="S110" s="378"/>
      <c r="T110" s="378"/>
      <c r="U110" s="378"/>
      <c r="V110" s="378"/>
      <c r="W110" s="378"/>
      <c r="X110" s="378"/>
      <c r="Y110" s="378"/>
    </row>
    <row r="111" spans="1:25" x14ac:dyDescent="0.2">
      <c r="A111" t="s">
        <v>492</v>
      </c>
      <c r="B111" s="378"/>
      <c r="C111" s="378"/>
      <c r="D111" s="378"/>
      <c r="E111" s="378"/>
      <c r="F111" s="378"/>
      <c r="G111" s="378"/>
      <c r="H111" s="378"/>
      <c r="I111" s="378"/>
      <c r="J111" s="378"/>
      <c r="K111" s="378"/>
      <c r="L111" s="378"/>
      <c r="M111" s="378"/>
      <c r="N111" s="378"/>
      <c r="O111" s="378"/>
      <c r="P111" s="378"/>
      <c r="Q111" s="378"/>
      <c r="R111" s="378"/>
      <c r="S111" s="378"/>
      <c r="T111" s="378"/>
      <c r="U111" s="378"/>
      <c r="V111" s="378"/>
      <c r="W111" s="378"/>
      <c r="X111" s="378"/>
      <c r="Y111" s="378"/>
    </row>
    <row r="112" spans="1:25" x14ac:dyDescent="0.2">
      <c r="A112" t="s">
        <v>492</v>
      </c>
      <c r="B112" s="378"/>
      <c r="C112" s="378"/>
      <c r="D112" s="378"/>
      <c r="E112" s="378"/>
      <c r="F112" s="378"/>
      <c r="G112" s="378"/>
      <c r="H112" s="378"/>
      <c r="I112" s="378"/>
      <c r="J112" s="378"/>
      <c r="K112" s="378"/>
      <c r="L112" s="378"/>
      <c r="M112" s="378"/>
      <c r="N112" s="378"/>
      <c r="O112" s="378"/>
      <c r="P112" s="378"/>
      <c r="Q112" s="378"/>
      <c r="R112" s="378"/>
      <c r="S112" s="378"/>
      <c r="T112" s="378"/>
      <c r="U112" s="378"/>
      <c r="V112" s="378"/>
      <c r="W112" s="378"/>
      <c r="X112" s="378"/>
      <c r="Y112" s="378"/>
    </row>
    <row r="113" spans="1:25" x14ac:dyDescent="0.2">
      <c r="A113" t="s">
        <v>492</v>
      </c>
      <c r="B113" s="378"/>
      <c r="C113" s="378"/>
      <c r="D113" s="378"/>
      <c r="E113" s="378"/>
      <c r="F113" s="378"/>
      <c r="G113" s="378"/>
      <c r="H113" s="378"/>
      <c r="I113" s="378"/>
      <c r="J113" s="378"/>
      <c r="K113" s="378"/>
      <c r="L113" s="378"/>
      <c r="M113" s="378"/>
      <c r="N113" s="378"/>
      <c r="O113" s="378"/>
      <c r="P113" s="378"/>
      <c r="Q113" s="378"/>
      <c r="R113" s="378"/>
      <c r="S113" s="378"/>
      <c r="T113" s="378"/>
      <c r="U113" s="378"/>
      <c r="V113" s="378"/>
      <c r="W113" s="378"/>
      <c r="X113" s="378"/>
      <c r="Y113" s="378"/>
    </row>
    <row r="114" spans="1:25" x14ac:dyDescent="0.2">
      <c r="A114" t="s">
        <v>492</v>
      </c>
      <c r="B114" s="378"/>
      <c r="C114" s="378"/>
      <c r="D114" s="378"/>
      <c r="E114" s="378"/>
      <c r="F114" s="378"/>
      <c r="G114" s="378"/>
      <c r="H114" s="378"/>
      <c r="I114" s="378"/>
      <c r="J114" s="378"/>
      <c r="K114" s="378"/>
      <c r="L114" s="378"/>
      <c r="M114" s="378"/>
      <c r="N114" s="378"/>
      <c r="O114" s="378"/>
      <c r="P114" s="378"/>
      <c r="Q114" s="378"/>
      <c r="R114" s="378"/>
      <c r="S114" s="378"/>
      <c r="T114" s="378"/>
      <c r="U114" s="378"/>
      <c r="V114" s="378"/>
      <c r="W114" s="378"/>
      <c r="X114" s="378"/>
      <c r="Y114" s="378"/>
    </row>
    <row r="115" spans="1:25" x14ac:dyDescent="0.2">
      <c r="A115" t="s">
        <v>492</v>
      </c>
      <c r="B115" s="378"/>
      <c r="C115" s="378"/>
      <c r="D115" s="378"/>
      <c r="E115" s="378"/>
      <c r="F115" s="378"/>
      <c r="G115" s="378"/>
      <c r="H115" s="378"/>
      <c r="I115" s="378"/>
      <c r="J115" s="378"/>
      <c r="K115" s="378"/>
      <c r="L115" s="378"/>
      <c r="M115" s="378"/>
      <c r="N115" s="378"/>
      <c r="O115" s="378"/>
      <c r="P115" s="378"/>
      <c r="Q115" s="378"/>
      <c r="R115" s="378"/>
      <c r="S115" s="378"/>
      <c r="T115" s="378"/>
      <c r="U115" s="378"/>
      <c r="V115" s="378"/>
      <c r="W115" s="378"/>
      <c r="X115" s="378"/>
      <c r="Y115" s="378"/>
    </row>
    <row r="116" spans="1:25" x14ac:dyDescent="0.2">
      <c r="A116" t="s">
        <v>492</v>
      </c>
      <c r="B116" s="378"/>
      <c r="C116" s="378"/>
      <c r="D116" s="378"/>
      <c r="E116" s="378"/>
      <c r="F116" s="378"/>
      <c r="G116" s="378"/>
      <c r="H116" s="378"/>
      <c r="I116" s="378"/>
      <c r="J116" s="378"/>
      <c r="K116" s="378"/>
      <c r="L116" s="378"/>
      <c r="M116" s="378"/>
      <c r="N116" s="378"/>
      <c r="O116" s="378"/>
      <c r="P116" s="378"/>
      <c r="Q116" s="378"/>
      <c r="R116" s="378"/>
      <c r="S116" s="378"/>
      <c r="T116" s="378"/>
      <c r="U116" s="378"/>
      <c r="V116" s="378"/>
      <c r="W116" s="378"/>
      <c r="X116" s="378"/>
      <c r="Y116" s="378"/>
    </row>
    <row r="117" spans="1:25" x14ac:dyDescent="0.2">
      <c r="A117" t="s">
        <v>492</v>
      </c>
      <c r="B117" s="378"/>
      <c r="C117" s="378"/>
      <c r="D117" s="378"/>
      <c r="E117" s="378"/>
      <c r="F117" s="378"/>
      <c r="G117" s="378"/>
      <c r="H117" s="378"/>
      <c r="I117" s="378"/>
      <c r="J117" s="378"/>
      <c r="K117" s="378"/>
      <c r="L117" s="378"/>
      <c r="M117" s="378"/>
      <c r="N117" s="378"/>
      <c r="O117" s="378"/>
      <c r="P117" s="378"/>
      <c r="Q117" s="378"/>
      <c r="R117" s="378"/>
      <c r="S117" s="378"/>
      <c r="T117" s="378"/>
      <c r="U117" s="378"/>
      <c r="V117" s="378"/>
      <c r="W117" s="378"/>
      <c r="X117" s="378"/>
      <c r="Y117" s="378"/>
    </row>
    <row r="118" spans="1:25" x14ac:dyDescent="0.2">
      <c r="A118" t="s">
        <v>492</v>
      </c>
      <c r="B118" s="378"/>
      <c r="C118" s="378"/>
      <c r="D118" s="378"/>
      <c r="E118" s="378"/>
      <c r="F118" s="378"/>
      <c r="G118" s="378"/>
      <c r="H118" s="378"/>
      <c r="I118" s="378"/>
      <c r="J118" s="378"/>
      <c r="K118" s="378"/>
      <c r="L118" s="378"/>
      <c r="M118" s="378"/>
      <c r="N118" s="378"/>
      <c r="O118" s="378"/>
      <c r="P118" s="378"/>
      <c r="Q118" s="378"/>
      <c r="R118" s="378"/>
      <c r="S118" s="378"/>
      <c r="T118" s="378"/>
      <c r="U118" s="378"/>
      <c r="V118" s="378"/>
      <c r="W118" s="378"/>
      <c r="X118" s="378"/>
      <c r="Y118" s="378"/>
    </row>
    <row r="119" spans="1:25" x14ac:dyDescent="0.2">
      <c r="A119" t="s">
        <v>492</v>
      </c>
      <c r="B119" s="378"/>
      <c r="C119" s="378"/>
      <c r="D119" s="378"/>
      <c r="E119" s="378"/>
      <c r="F119" s="378"/>
      <c r="G119" s="378"/>
      <c r="H119" s="378"/>
      <c r="I119" s="378"/>
      <c r="J119" s="378"/>
      <c r="K119" s="378"/>
      <c r="L119" s="378"/>
      <c r="M119" s="378"/>
      <c r="N119" s="378"/>
      <c r="O119" s="378"/>
      <c r="P119" s="378"/>
      <c r="Q119" s="378"/>
      <c r="R119" s="378"/>
      <c r="S119" s="378"/>
      <c r="T119" s="378"/>
      <c r="U119" s="378"/>
      <c r="V119" s="378"/>
      <c r="W119" s="378"/>
      <c r="X119" s="378"/>
      <c r="Y119" s="378"/>
    </row>
    <row r="120" spans="1:25" x14ac:dyDescent="0.2">
      <c r="A120" s="488">
        <v>0</v>
      </c>
      <c r="B120" s="488">
        <v>0</v>
      </c>
      <c r="C120" s="488">
        <v>0</v>
      </c>
      <c r="D120" s="488">
        <v>0</v>
      </c>
      <c r="E120" s="488">
        <v>0</v>
      </c>
      <c r="F120" s="488">
        <v>0</v>
      </c>
      <c r="G120" s="488">
        <v>0</v>
      </c>
      <c r="H120" s="488">
        <v>0</v>
      </c>
      <c r="I120" s="488">
        <v>0</v>
      </c>
      <c r="J120" s="488">
        <v>0</v>
      </c>
      <c r="K120" s="488">
        <v>0</v>
      </c>
      <c r="L120" s="488">
        <v>0</v>
      </c>
      <c r="M120" s="488">
        <v>0</v>
      </c>
      <c r="N120" s="488">
        <v>0</v>
      </c>
      <c r="O120" s="488">
        <v>0</v>
      </c>
      <c r="P120" s="488">
        <v>0</v>
      </c>
      <c r="Q120" s="488">
        <v>0</v>
      </c>
      <c r="R120" s="488">
        <v>0</v>
      </c>
      <c r="S120" s="488">
        <v>0</v>
      </c>
      <c r="T120" s="488">
        <v>0</v>
      </c>
      <c r="U120" s="488">
        <v>0</v>
      </c>
      <c r="V120" s="488">
        <v>0</v>
      </c>
      <c r="W120" s="488">
        <v>0</v>
      </c>
      <c r="X120" s="488">
        <v>0</v>
      </c>
      <c r="Y120" s="488">
        <v>0</v>
      </c>
    </row>
    <row r="122" spans="1:25" x14ac:dyDescent="0.2">
      <c r="A122" s="381" t="s">
        <v>501</v>
      </c>
      <c r="B122" s="381">
        <v>100</v>
      </c>
      <c r="C122" s="381">
        <v>200</v>
      </c>
      <c r="D122" s="381">
        <v>300</v>
      </c>
      <c r="E122" s="381">
        <v>400</v>
      </c>
      <c r="F122" s="381">
        <v>500</v>
      </c>
      <c r="G122" s="381">
        <v>600</v>
      </c>
      <c r="H122" s="381">
        <v>700</v>
      </c>
      <c r="I122" s="381">
        <v>800</v>
      </c>
      <c r="J122" s="381">
        <v>900</v>
      </c>
      <c r="K122" s="381">
        <v>1000</v>
      </c>
      <c r="L122" s="381">
        <v>1100</v>
      </c>
      <c r="M122" s="381">
        <v>1200</v>
      </c>
      <c r="N122" s="381">
        <v>1300</v>
      </c>
      <c r="O122" s="381">
        <v>1400</v>
      </c>
      <c r="P122" s="381">
        <v>1500</v>
      </c>
      <c r="Q122" s="381">
        <v>1600</v>
      </c>
      <c r="R122" s="381">
        <v>1700</v>
      </c>
      <c r="S122" s="381">
        <v>1800</v>
      </c>
      <c r="T122" s="381">
        <v>1900</v>
      </c>
      <c r="U122" s="381">
        <v>2000</v>
      </c>
      <c r="V122" s="381">
        <v>2100</v>
      </c>
      <c r="W122" s="381">
        <v>2200</v>
      </c>
      <c r="X122" s="381">
        <v>2300</v>
      </c>
      <c r="Y122" s="381">
        <v>2400</v>
      </c>
    </row>
    <row r="123" spans="1:25" x14ac:dyDescent="0.2">
      <c r="A123" t="s">
        <v>492</v>
      </c>
      <c r="B123" s="378"/>
      <c r="C123" s="378"/>
      <c r="D123" s="378"/>
      <c r="E123" s="378"/>
      <c r="F123" s="378"/>
      <c r="G123" s="378"/>
      <c r="H123" s="378"/>
      <c r="I123" s="378"/>
      <c r="J123" s="378"/>
      <c r="K123" s="378"/>
      <c r="L123" s="378"/>
      <c r="M123" s="378"/>
      <c r="N123" s="378"/>
      <c r="O123" s="378"/>
      <c r="P123" s="378"/>
      <c r="Q123" s="378"/>
      <c r="R123" s="378"/>
      <c r="S123" s="378"/>
      <c r="T123" s="378"/>
      <c r="U123" s="378"/>
      <c r="V123" s="378"/>
      <c r="W123" s="378"/>
      <c r="X123" s="378"/>
      <c r="Y123" s="378"/>
    </row>
    <row r="124" spans="1:25" x14ac:dyDescent="0.2">
      <c r="A124" t="s">
        <v>492</v>
      </c>
      <c r="B124" s="378"/>
      <c r="C124" s="378"/>
      <c r="D124" s="378"/>
      <c r="E124" s="378"/>
      <c r="F124" s="378"/>
      <c r="G124" s="378"/>
      <c r="H124" s="378"/>
      <c r="I124" s="378"/>
      <c r="J124" s="378"/>
      <c r="K124" s="378"/>
      <c r="L124" s="378"/>
      <c r="M124" s="378"/>
      <c r="N124" s="378"/>
      <c r="O124" s="378"/>
      <c r="P124" s="378"/>
      <c r="Q124" s="378"/>
      <c r="R124" s="378"/>
      <c r="S124" s="378"/>
      <c r="T124" s="378"/>
      <c r="U124" s="378"/>
      <c r="V124" s="378"/>
      <c r="W124" s="378"/>
      <c r="X124" s="378"/>
      <c r="Y124" s="378"/>
    </row>
    <row r="125" spans="1:25" x14ac:dyDescent="0.2">
      <c r="A125" t="s">
        <v>492</v>
      </c>
      <c r="B125" s="378"/>
      <c r="C125" s="378"/>
      <c r="D125" s="378"/>
      <c r="E125" s="378"/>
      <c r="F125" s="378"/>
      <c r="G125" s="378"/>
      <c r="H125" s="378"/>
      <c r="I125" s="378"/>
      <c r="J125" s="378"/>
      <c r="K125" s="378"/>
      <c r="L125" s="378"/>
      <c r="M125" s="378"/>
      <c r="N125" s="378"/>
      <c r="O125" s="378"/>
      <c r="P125" s="378"/>
      <c r="Q125" s="378"/>
      <c r="R125" s="378"/>
      <c r="S125" s="378"/>
      <c r="T125" s="378"/>
      <c r="U125" s="378"/>
      <c r="V125" s="378"/>
      <c r="W125" s="378"/>
      <c r="X125" s="378"/>
      <c r="Y125" s="378"/>
    </row>
    <row r="126" spans="1:25" x14ac:dyDescent="0.2">
      <c r="A126" t="s">
        <v>492</v>
      </c>
      <c r="B126" s="378"/>
      <c r="C126" s="378"/>
      <c r="D126" s="378"/>
      <c r="E126" s="378"/>
      <c r="F126" s="378"/>
      <c r="G126" s="378"/>
      <c r="H126" s="378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8"/>
      <c r="X126" s="378"/>
      <c r="Y126" s="378"/>
    </row>
    <row r="127" spans="1:25" x14ac:dyDescent="0.2">
      <c r="A127" t="s">
        <v>492</v>
      </c>
      <c r="B127" s="378"/>
      <c r="C127" s="378"/>
      <c r="D127" s="378"/>
      <c r="E127" s="378"/>
      <c r="F127" s="378"/>
      <c r="G127" s="378"/>
      <c r="H127" s="378"/>
      <c r="I127" s="378"/>
      <c r="J127" s="378"/>
      <c r="K127" s="378"/>
      <c r="L127" s="378"/>
      <c r="M127" s="378"/>
      <c r="N127" s="378"/>
      <c r="O127" s="378"/>
      <c r="P127" s="378"/>
      <c r="Q127" s="378"/>
      <c r="R127" s="378"/>
      <c r="S127" s="378"/>
      <c r="T127" s="378"/>
      <c r="U127" s="378"/>
      <c r="V127" s="378"/>
      <c r="W127" s="378"/>
      <c r="X127" s="378"/>
      <c r="Y127" s="378"/>
    </row>
    <row r="128" spans="1:25" x14ac:dyDescent="0.2">
      <c r="A128" t="s">
        <v>492</v>
      </c>
      <c r="B128" s="378"/>
      <c r="C128" s="378"/>
      <c r="D128" s="378"/>
      <c r="E128" s="378"/>
      <c r="F128" s="378"/>
      <c r="G128" s="378"/>
      <c r="H128" s="378"/>
      <c r="I128" s="378"/>
      <c r="J128" s="378"/>
      <c r="K128" s="378"/>
      <c r="L128" s="378"/>
      <c r="M128" s="378"/>
      <c r="N128" s="378"/>
      <c r="O128" s="378"/>
      <c r="P128" s="378"/>
      <c r="Q128" s="378"/>
      <c r="R128" s="378"/>
      <c r="S128" s="378"/>
      <c r="T128" s="378"/>
      <c r="U128" s="378"/>
      <c r="V128" s="378"/>
      <c r="W128" s="378"/>
      <c r="X128" s="378"/>
      <c r="Y128" s="378"/>
    </row>
    <row r="129" spans="1:25" x14ac:dyDescent="0.2">
      <c r="A129" t="s">
        <v>492</v>
      </c>
      <c r="B129" s="378"/>
      <c r="C129" s="378"/>
      <c r="D129" s="378"/>
      <c r="E129" s="378"/>
      <c r="F129" s="378"/>
      <c r="G129" s="378"/>
      <c r="H129" s="378"/>
      <c r="I129" s="378"/>
      <c r="J129" s="378"/>
      <c r="K129" s="378"/>
      <c r="L129" s="378"/>
      <c r="M129" s="378"/>
      <c r="N129" s="378"/>
      <c r="O129" s="378"/>
      <c r="P129" s="378"/>
      <c r="Q129" s="378"/>
      <c r="R129" s="378"/>
      <c r="S129" s="378"/>
      <c r="T129" s="378"/>
      <c r="U129" s="378"/>
      <c r="V129" s="378"/>
      <c r="W129" s="378"/>
      <c r="X129" s="378"/>
      <c r="Y129" s="378"/>
    </row>
    <row r="130" spans="1:25" x14ac:dyDescent="0.2">
      <c r="A130" t="s">
        <v>492</v>
      </c>
      <c r="B130" s="378"/>
      <c r="C130" s="378"/>
      <c r="D130" s="378"/>
      <c r="E130" s="378"/>
      <c r="F130" s="378"/>
      <c r="G130" s="378"/>
      <c r="H130" s="378"/>
      <c r="I130" s="378"/>
      <c r="J130" s="378"/>
      <c r="K130" s="378"/>
      <c r="L130" s="378"/>
      <c r="M130" s="378"/>
      <c r="N130" s="378"/>
      <c r="O130" s="378"/>
      <c r="P130" s="378"/>
      <c r="Q130" s="378"/>
      <c r="R130" s="378"/>
      <c r="S130" s="378"/>
      <c r="T130" s="378"/>
      <c r="U130" s="378"/>
      <c r="V130" s="378"/>
      <c r="W130" s="378"/>
      <c r="X130" s="378"/>
      <c r="Y130" s="378"/>
    </row>
    <row r="131" spans="1:25" x14ac:dyDescent="0.2">
      <c r="A131" t="s">
        <v>492</v>
      </c>
      <c r="B131" s="378"/>
      <c r="C131" s="378"/>
      <c r="D131" s="378"/>
      <c r="E131" s="378"/>
      <c r="F131" s="378"/>
      <c r="G131" s="378"/>
      <c r="H131" s="378"/>
      <c r="I131" s="378"/>
      <c r="J131" s="378"/>
      <c r="K131" s="378"/>
      <c r="L131" s="378"/>
      <c r="M131" s="378"/>
      <c r="N131" s="378"/>
      <c r="O131" s="378"/>
      <c r="P131" s="378"/>
      <c r="Q131" s="378"/>
      <c r="R131" s="378"/>
      <c r="S131" s="378"/>
      <c r="T131" s="378"/>
      <c r="U131" s="378"/>
      <c r="V131" s="378"/>
      <c r="W131" s="378"/>
      <c r="X131" s="378"/>
      <c r="Y131" s="378"/>
    </row>
    <row r="132" spans="1:25" x14ac:dyDescent="0.2">
      <c r="A132" t="s">
        <v>492</v>
      </c>
      <c r="B132" s="378"/>
      <c r="C132" s="378"/>
      <c r="D132" s="378"/>
      <c r="E132" s="378"/>
      <c r="F132" s="378"/>
      <c r="G132" s="378"/>
      <c r="H132" s="378"/>
      <c r="I132" s="378"/>
      <c r="J132" s="378"/>
      <c r="K132" s="378"/>
      <c r="L132" s="378"/>
      <c r="M132" s="378"/>
      <c r="N132" s="378"/>
      <c r="O132" s="378"/>
      <c r="P132" s="378"/>
      <c r="Q132" s="378"/>
      <c r="R132" s="378"/>
      <c r="S132" s="378"/>
      <c r="T132" s="378"/>
      <c r="U132" s="378"/>
      <c r="V132" s="378"/>
      <c r="W132" s="378"/>
      <c r="X132" s="378"/>
      <c r="Y132" s="378"/>
    </row>
    <row r="133" spans="1:25" x14ac:dyDescent="0.2">
      <c r="A133" s="488">
        <v>0</v>
      </c>
      <c r="B133" s="488">
        <v>0</v>
      </c>
      <c r="C133" s="488">
        <v>0</v>
      </c>
      <c r="D133" s="488">
        <v>0</v>
      </c>
      <c r="E133" s="488">
        <v>0</v>
      </c>
      <c r="F133" s="488">
        <v>0</v>
      </c>
      <c r="G133" s="488">
        <v>0</v>
      </c>
      <c r="H133" s="488">
        <v>0</v>
      </c>
      <c r="I133" s="488">
        <v>0</v>
      </c>
      <c r="J133" s="488">
        <v>0</v>
      </c>
      <c r="K133" s="488">
        <v>0</v>
      </c>
      <c r="L133" s="488">
        <v>0</v>
      </c>
      <c r="M133" s="488">
        <v>0</v>
      </c>
      <c r="N133" s="488">
        <v>0</v>
      </c>
      <c r="O133" s="488">
        <v>0</v>
      </c>
      <c r="P133" s="488">
        <v>0</v>
      </c>
      <c r="Q133" s="488">
        <v>0</v>
      </c>
      <c r="R133" s="488">
        <v>0</v>
      </c>
      <c r="S133" s="488">
        <v>0</v>
      </c>
      <c r="T133" s="488">
        <v>0</v>
      </c>
      <c r="U133" s="488">
        <v>0</v>
      </c>
      <c r="V133" s="488">
        <v>0</v>
      </c>
      <c r="W133" s="488">
        <v>0</v>
      </c>
      <c r="X133" s="488">
        <v>0</v>
      </c>
      <c r="Y133" s="488">
        <v>0</v>
      </c>
    </row>
    <row r="135" spans="1:25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7" spans="1:25" x14ac:dyDescent="0.2">
      <c r="A137" s="490"/>
      <c r="B137" s="490"/>
      <c r="C137" s="490"/>
      <c r="D137" s="490"/>
      <c r="E137" s="490"/>
      <c r="F137" s="490"/>
      <c r="G137" s="490"/>
      <c r="H137" s="490"/>
      <c r="I137" s="490"/>
      <c r="J137" s="490"/>
      <c r="K137" s="490"/>
      <c r="L137" s="490"/>
      <c r="M137" s="490"/>
      <c r="N137" s="490"/>
      <c r="O137" s="490"/>
      <c r="P137" s="490"/>
      <c r="Q137" s="490"/>
      <c r="R137" s="490"/>
      <c r="S137" s="490"/>
      <c r="T137" s="490"/>
      <c r="U137" s="490"/>
      <c r="V137" s="490"/>
      <c r="W137" s="490"/>
      <c r="X137" s="490"/>
      <c r="Y137" s="490"/>
    </row>
    <row r="139" spans="1:25" ht="26.25" x14ac:dyDescent="0.4">
      <c r="A139" s="475" t="s">
        <v>198</v>
      </c>
    </row>
    <row r="141" spans="1:25" x14ac:dyDescent="0.2">
      <c r="A141" s="381" t="s">
        <v>503</v>
      </c>
      <c r="B141" s="381">
        <v>100</v>
      </c>
      <c r="C141" s="381">
        <v>200</v>
      </c>
      <c r="D141" s="381">
        <v>300</v>
      </c>
      <c r="E141" s="381">
        <v>400</v>
      </c>
      <c r="F141" s="381">
        <v>500</v>
      </c>
      <c r="G141" s="381">
        <v>600</v>
      </c>
      <c r="H141" s="381">
        <v>700</v>
      </c>
      <c r="I141" s="381">
        <v>800</v>
      </c>
      <c r="J141" s="381">
        <v>900</v>
      </c>
      <c r="K141" s="381">
        <v>1000</v>
      </c>
      <c r="L141" s="381">
        <v>1100</v>
      </c>
      <c r="M141" s="381">
        <v>1200</v>
      </c>
      <c r="N141" s="381">
        <v>1300</v>
      </c>
      <c r="O141" s="381">
        <v>1400</v>
      </c>
      <c r="P141" s="381">
        <v>1500</v>
      </c>
      <c r="Q141" s="381">
        <v>1600</v>
      </c>
      <c r="R141" s="381">
        <v>1700</v>
      </c>
      <c r="S141" s="381">
        <v>1800</v>
      </c>
      <c r="T141" s="381">
        <v>1900</v>
      </c>
      <c r="U141" s="381">
        <v>2000</v>
      </c>
      <c r="V141" s="381">
        <v>2100</v>
      </c>
      <c r="W141" s="381">
        <v>2200</v>
      </c>
      <c r="X141" s="381">
        <v>2300</v>
      </c>
      <c r="Y141" s="381">
        <v>2400</v>
      </c>
    </row>
    <row r="142" spans="1:25" x14ac:dyDescent="0.2">
      <c r="A142" t="s">
        <v>525</v>
      </c>
      <c r="B142" s="378"/>
      <c r="C142" s="378"/>
      <c r="D142" s="378"/>
      <c r="E142" s="378"/>
      <c r="F142" s="378"/>
      <c r="G142" s="378"/>
      <c r="H142" s="378"/>
      <c r="I142" s="378"/>
      <c r="J142" s="378"/>
      <c r="K142" s="378"/>
      <c r="L142" s="378"/>
      <c r="M142" s="378"/>
      <c r="N142" s="378"/>
      <c r="O142" s="378"/>
      <c r="P142" s="378"/>
      <c r="Q142" s="378"/>
      <c r="R142" s="378"/>
      <c r="S142" s="378"/>
      <c r="T142" s="378"/>
      <c r="U142" s="378"/>
      <c r="V142" s="378"/>
      <c r="W142" s="378"/>
      <c r="X142" s="378"/>
      <c r="Y142" s="378"/>
    </row>
    <row r="143" spans="1:25" x14ac:dyDescent="0.2">
      <c r="A143" t="s">
        <v>492</v>
      </c>
      <c r="B143" s="378"/>
      <c r="C143" s="378"/>
      <c r="D143" s="378"/>
      <c r="E143" s="378"/>
      <c r="F143" s="378"/>
      <c r="G143" s="378"/>
      <c r="H143" s="378"/>
      <c r="I143" s="378"/>
      <c r="J143" s="378"/>
      <c r="K143" s="378"/>
      <c r="L143" s="378"/>
      <c r="M143" s="378"/>
      <c r="N143" s="378"/>
      <c r="O143" s="378"/>
      <c r="P143" s="378"/>
      <c r="Q143" s="378"/>
      <c r="R143" s="378"/>
      <c r="S143" s="378"/>
      <c r="T143" s="378"/>
      <c r="U143" s="378"/>
      <c r="V143" s="378"/>
      <c r="W143" s="378"/>
      <c r="X143" s="378"/>
      <c r="Y143" s="378"/>
    </row>
    <row r="144" spans="1:25" x14ac:dyDescent="0.2">
      <c r="A144" t="s">
        <v>492</v>
      </c>
      <c r="B144" s="378"/>
      <c r="C144" s="378"/>
      <c r="D144" s="378"/>
      <c r="E144" s="378"/>
      <c r="F144" s="378"/>
      <c r="G144" s="378"/>
      <c r="H144" s="378"/>
      <c r="I144" s="378"/>
      <c r="J144" s="378"/>
      <c r="K144" s="378"/>
      <c r="L144" s="378"/>
      <c r="M144" s="378"/>
      <c r="N144" s="378"/>
      <c r="O144" s="378"/>
      <c r="P144" s="378"/>
      <c r="Q144" s="378"/>
      <c r="R144" s="378"/>
      <c r="S144" s="378"/>
      <c r="T144" s="378"/>
      <c r="U144" s="378"/>
      <c r="V144" s="378"/>
      <c r="W144" s="378"/>
      <c r="X144" s="378"/>
      <c r="Y144" s="378"/>
    </row>
    <row r="145" spans="1:25" x14ac:dyDescent="0.2">
      <c r="A145" t="s">
        <v>492</v>
      </c>
      <c r="B145" s="378"/>
      <c r="C145" s="378"/>
      <c r="D145" s="378"/>
      <c r="E145" s="378"/>
      <c r="F145" s="378"/>
      <c r="G145" s="378"/>
      <c r="H145" s="378"/>
      <c r="I145" s="378"/>
      <c r="J145" s="378"/>
      <c r="K145" s="378"/>
      <c r="L145" s="378"/>
      <c r="M145" s="378"/>
      <c r="N145" s="378"/>
      <c r="O145" s="378"/>
      <c r="P145" s="378"/>
      <c r="Q145" s="378"/>
      <c r="R145" s="378"/>
      <c r="S145" s="378"/>
      <c r="T145" s="378"/>
      <c r="U145" s="378"/>
      <c r="V145" s="378"/>
      <c r="W145" s="378"/>
      <c r="X145" s="378"/>
      <c r="Y145" s="378"/>
    </row>
    <row r="146" spans="1:25" x14ac:dyDescent="0.2">
      <c r="A146" t="s">
        <v>492</v>
      </c>
      <c r="B146" s="378"/>
      <c r="C146" s="378"/>
      <c r="D146" s="378"/>
      <c r="E146" s="378"/>
      <c r="F146" s="378"/>
      <c r="G146" s="378"/>
      <c r="H146" s="378"/>
      <c r="I146" s="378"/>
      <c r="J146" s="378"/>
      <c r="K146" s="378"/>
      <c r="L146" s="378"/>
      <c r="M146" s="378"/>
      <c r="N146" s="378"/>
      <c r="O146" s="378"/>
      <c r="P146" s="378"/>
      <c r="Q146" s="378"/>
      <c r="R146" s="378"/>
      <c r="S146" s="378"/>
      <c r="T146" s="378"/>
      <c r="U146" s="378"/>
      <c r="V146" s="378"/>
      <c r="W146" s="378"/>
      <c r="X146" s="378"/>
      <c r="Y146" s="378"/>
    </row>
    <row r="147" spans="1:25" x14ac:dyDescent="0.2">
      <c r="A147" t="s">
        <v>492</v>
      </c>
      <c r="B147" s="378"/>
      <c r="C147" s="378"/>
      <c r="D147" s="378"/>
      <c r="E147" s="378"/>
      <c r="F147" s="378"/>
      <c r="G147" s="378"/>
      <c r="H147" s="378"/>
      <c r="I147" s="378"/>
      <c r="J147" s="378"/>
      <c r="K147" s="378"/>
      <c r="L147" s="378"/>
      <c r="M147" s="378"/>
      <c r="N147" s="378"/>
      <c r="O147" s="378"/>
      <c r="P147" s="378"/>
      <c r="Q147" s="378"/>
      <c r="R147" s="378"/>
      <c r="S147" s="378"/>
      <c r="T147" s="378"/>
      <c r="U147" s="378"/>
      <c r="V147" s="378"/>
      <c r="W147" s="378"/>
      <c r="X147" s="378"/>
      <c r="Y147" s="378"/>
    </row>
    <row r="148" spans="1:25" x14ac:dyDescent="0.2">
      <c r="A148" t="s">
        <v>492</v>
      </c>
      <c r="B148" s="378"/>
      <c r="C148" s="378"/>
      <c r="D148" s="378"/>
      <c r="E148" s="378"/>
      <c r="F148" s="378"/>
      <c r="G148" s="378"/>
      <c r="H148" s="378"/>
      <c r="I148" s="378"/>
      <c r="J148" s="378"/>
      <c r="K148" s="378"/>
      <c r="L148" s="378"/>
      <c r="M148" s="378"/>
      <c r="N148" s="378"/>
      <c r="O148" s="378"/>
      <c r="P148" s="378"/>
      <c r="Q148" s="378"/>
      <c r="R148" s="378"/>
      <c r="S148" s="378"/>
      <c r="T148" s="378"/>
      <c r="U148" s="378"/>
      <c r="V148" s="378"/>
      <c r="W148" s="378"/>
      <c r="X148" s="378"/>
      <c r="Y148" s="378"/>
    </row>
    <row r="149" spans="1:25" x14ac:dyDescent="0.2">
      <c r="A149" t="s">
        <v>492</v>
      </c>
      <c r="B149" s="378"/>
      <c r="C149" s="378"/>
      <c r="D149" s="378"/>
      <c r="E149" s="378"/>
      <c r="F149" s="378"/>
      <c r="G149" s="378"/>
      <c r="H149" s="378"/>
      <c r="I149" s="378"/>
      <c r="J149" s="378"/>
      <c r="K149" s="378"/>
      <c r="L149" s="378"/>
      <c r="M149" s="378"/>
      <c r="N149" s="378"/>
      <c r="O149" s="378"/>
      <c r="P149" s="378"/>
      <c r="Q149" s="378"/>
      <c r="R149" s="378"/>
      <c r="S149" s="378"/>
      <c r="T149" s="378"/>
      <c r="U149" s="378"/>
      <c r="V149" s="378"/>
      <c r="W149" s="378"/>
      <c r="X149" s="378"/>
      <c r="Y149" s="378"/>
    </row>
    <row r="150" spans="1:25" x14ac:dyDescent="0.2">
      <c r="A150" t="s">
        <v>492</v>
      </c>
      <c r="B150" s="378"/>
      <c r="C150" s="378"/>
      <c r="D150" s="378"/>
      <c r="E150" s="378"/>
      <c r="F150" s="378"/>
      <c r="G150" s="378"/>
      <c r="H150" s="378"/>
      <c r="I150" s="378"/>
      <c r="J150" s="378"/>
      <c r="K150" s="378"/>
      <c r="L150" s="378"/>
      <c r="M150" s="378"/>
      <c r="N150" s="378"/>
      <c r="O150" s="378"/>
      <c r="P150" s="378"/>
      <c r="Q150" s="378"/>
      <c r="R150" s="378"/>
      <c r="S150" s="378"/>
      <c r="T150" s="378"/>
      <c r="U150" s="378"/>
      <c r="V150" s="378"/>
      <c r="W150" s="378"/>
      <c r="X150" s="378"/>
      <c r="Y150" s="378"/>
    </row>
    <row r="151" spans="1:25" x14ac:dyDescent="0.2">
      <c r="A151" t="s">
        <v>492</v>
      </c>
      <c r="B151" s="378"/>
      <c r="C151" s="378"/>
      <c r="D151" s="378"/>
      <c r="E151" s="378"/>
      <c r="F151" s="378"/>
      <c r="G151" s="378"/>
      <c r="H151" s="378"/>
      <c r="I151" s="378"/>
      <c r="J151" s="378"/>
      <c r="K151" s="378"/>
      <c r="L151" s="378"/>
      <c r="M151" s="378"/>
      <c r="N151" s="378"/>
      <c r="O151" s="378"/>
      <c r="P151" s="378"/>
      <c r="Q151" s="378"/>
      <c r="R151" s="378"/>
      <c r="S151" s="378"/>
      <c r="T151" s="378"/>
      <c r="U151" s="378"/>
      <c r="V151" s="378"/>
      <c r="W151" s="378"/>
      <c r="X151" s="378"/>
      <c r="Y151" s="378"/>
    </row>
    <row r="152" spans="1:25" x14ac:dyDescent="0.2">
      <c r="A152" s="488">
        <v>-800</v>
      </c>
      <c r="B152" s="488">
        <v>0</v>
      </c>
      <c r="C152" s="488">
        <v>0</v>
      </c>
      <c r="D152" s="488">
        <v>0</v>
      </c>
      <c r="E152" s="488">
        <v>0</v>
      </c>
      <c r="F152" s="488">
        <v>0</v>
      </c>
      <c r="G152" s="488">
        <v>0</v>
      </c>
      <c r="H152" s="488">
        <v>-50</v>
      </c>
      <c r="I152" s="488">
        <v>-50</v>
      </c>
      <c r="J152" s="488">
        <v>-50</v>
      </c>
      <c r="K152" s="488">
        <v>-50</v>
      </c>
      <c r="L152" s="488">
        <v>-50</v>
      </c>
      <c r="M152" s="488">
        <v>-50</v>
      </c>
      <c r="N152" s="488">
        <v>-50</v>
      </c>
      <c r="O152" s="488">
        <v>-50</v>
      </c>
      <c r="P152" s="488">
        <v>-50</v>
      </c>
      <c r="Q152" s="488">
        <v>-50</v>
      </c>
      <c r="R152" s="488">
        <v>-50</v>
      </c>
      <c r="S152" s="488">
        <v>-50</v>
      </c>
      <c r="T152" s="488">
        <v>-50</v>
      </c>
      <c r="U152" s="488">
        <v>-50</v>
      </c>
      <c r="V152" s="488">
        <v>-50</v>
      </c>
      <c r="W152" s="488">
        <v>-50</v>
      </c>
      <c r="X152" s="488">
        <v>0</v>
      </c>
      <c r="Y152" s="488">
        <v>0</v>
      </c>
    </row>
    <row r="154" spans="1:25" x14ac:dyDescent="0.2">
      <c r="A154" s="381" t="s">
        <v>526</v>
      </c>
      <c r="B154" s="381">
        <v>100</v>
      </c>
      <c r="C154" s="381">
        <v>200</v>
      </c>
      <c r="D154" s="381">
        <v>300</v>
      </c>
      <c r="E154" s="381">
        <v>400</v>
      </c>
      <c r="F154" s="381">
        <v>500</v>
      </c>
      <c r="G154" s="381">
        <v>600</v>
      </c>
      <c r="H154" s="381">
        <v>700</v>
      </c>
      <c r="I154" s="381">
        <v>800</v>
      </c>
      <c r="J154" s="381">
        <v>900</v>
      </c>
      <c r="K154" s="381">
        <v>1000</v>
      </c>
      <c r="L154" s="381">
        <v>1100</v>
      </c>
      <c r="M154" s="381">
        <v>1200</v>
      </c>
      <c r="N154" s="381">
        <v>1300</v>
      </c>
      <c r="O154" s="381">
        <v>1400</v>
      </c>
      <c r="P154" s="381">
        <v>1500</v>
      </c>
      <c r="Q154" s="381">
        <v>1600</v>
      </c>
      <c r="R154" s="381">
        <v>1700</v>
      </c>
      <c r="S154" s="381">
        <v>1800</v>
      </c>
      <c r="T154" s="381">
        <v>1900</v>
      </c>
      <c r="U154" s="381">
        <v>2000</v>
      </c>
      <c r="V154" s="381">
        <v>2100</v>
      </c>
      <c r="W154" s="381">
        <v>2200</v>
      </c>
      <c r="X154" s="381">
        <v>2300</v>
      </c>
      <c r="Y154" s="381">
        <v>2400</v>
      </c>
    </row>
    <row r="155" spans="1:25" x14ac:dyDescent="0.2">
      <c r="A155" t="s">
        <v>525</v>
      </c>
      <c r="B155" s="378"/>
      <c r="C155" s="378"/>
      <c r="D155" s="378"/>
      <c r="E155" s="378"/>
      <c r="F155" s="378"/>
      <c r="G155" s="378"/>
      <c r="H155" s="378"/>
      <c r="I155" s="378"/>
      <c r="J155" s="378"/>
      <c r="K155" s="378"/>
      <c r="L155" s="378"/>
      <c r="M155" s="378"/>
      <c r="N155" s="378"/>
      <c r="O155" s="378"/>
      <c r="P155" s="378"/>
      <c r="Q155" s="378"/>
      <c r="R155" s="378"/>
      <c r="S155" s="378"/>
      <c r="T155" s="378"/>
      <c r="U155" s="378"/>
      <c r="V155" s="378"/>
      <c r="W155" s="378"/>
      <c r="X155" s="378"/>
      <c r="Y155" s="378"/>
    </row>
    <row r="156" spans="1:25" x14ac:dyDescent="0.2">
      <c r="A156" t="s">
        <v>492</v>
      </c>
      <c r="B156" s="378"/>
      <c r="C156" s="378"/>
      <c r="D156" s="378"/>
      <c r="E156" s="378"/>
      <c r="F156" s="378"/>
      <c r="G156" s="378"/>
      <c r="H156" s="378"/>
      <c r="I156" s="378"/>
      <c r="J156" s="378"/>
      <c r="K156" s="378"/>
      <c r="L156" s="378"/>
      <c r="M156" s="378"/>
      <c r="N156" s="378"/>
      <c r="O156" s="378"/>
      <c r="P156" s="378"/>
      <c r="Q156" s="378"/>
      <c r="R156" s="378"/>
      <c r="S156" s="378"/>
      <c r="T156" s="378"/>
      <c r="U156" s="378"/>
      <c r="V156" s="378"/>
      <c r="W156" s="378"/>
      <c r="X156" s="378"/>
      <c r="Y156" s="378"/>
    </row>
    <row r="157" spans="1:25" x14ac:dyDescent="0.2">
      <c r="A157" t="s">
        <v>492</v>
      </c>
      <c r="B157" s="378"/>
      <c r="C157" s="378"/>
      <c r="D157" s="378"/>
      <c r="E157" s="378"/>
      <c r="F157" s="378"/>
      <c r="G157" s="378"/>
      <c r="H157" s="378"/>
      <c r="I157" s="378"/>
      <c r="J157" s="378"/>
      <c r="K157" s="378"/>
      <c r="L157" s="378"/>
      <c r="M157" s="378"/>
      <c r="N157" s="378"/>
      <c r="O157" s="378"/>
      <c r="P157" s="378"/>
      <c r="Q157" s="378"/>
      <c r="R157" s="378"/>
      <c r="S157" s="378"/>
      <c r="T157" s="378"/>
      <c r="U157" s="378"/>
      <c r="V157" s="378"/>
      <c r="W157" s="378"/>
      <c r="X157" s="378"/>
      <c r="Y157" s="378"/>
    </row>
    <row r="158" spans="1:25" x14ac:dyDescent="0.2">
      <c r="A158" t="s">
        <v>492</v>
      </c>
      <c r="B158" s="378"/>
      <c r="C158" s="378"/>
      <c r="D158" s="378"/>
      <c r="E158" s="378"/>
      <c r="F158" s="378"/>
      <c r="G158" s="378"/>
      <c r="H158" s="378"/>
      <c r="I158" s="378"/>
      <c r="J158" s="378"/>
      <c r="K158" s="378"/>
      <c r="L158" s="378"/>
      <c r="M158" s="378"/>
      <c r="N158" s="378"/>
      <c r="O158" s="378"/>
      <c r="P158" s="378"/>
      <c r="Q158" s="378"/>
      <c r="R158" s="378"/>
      <c r="S158" s="378"/>
      <c r="T158" s="378"/>
      <c r="U158" s="378"/>
      <c r="V158" s="378"/>
      <c r="W158" s="378"/>
      <c r="X158" s="378"/>
      <c r="Y158" s="378"/>
    </row>
    <row r="159" spans="1:25" x14ac:dyDescent="0.2">
      <c r="A159" t="s">
        <v>492</v>
      </c>
      <c r="B159" s="378"/>
      <c r="C159" s="378"/>
      <c r="D159" s="378"/>
      <c r="E159" s="378"/>
      <c r="F159" s="378"/>
      <c r="G159" s="378"/>
      <c r="H159" s="378"/>
      <c r="I159" s="378"/>
      <c r="J159" s="378"/>
      <c r="K159" s="378"/>
      <c r="L159" s="378"/>
      <c r="M159" s="378"/>
      <c r="N159" s="378"/>
      <c r="O159" s="378"/>
      <c r="P159" s="378"/>
      <c r="Q159" s="378"/>
      <c r="R159" s="378"/>
      <c r="S159" s="378"/>
      <c r="T159" s="378"/>
      <c r="U159" s="378"/>
      <c r="V159" s="378"/>
      <c r="W159" s="378"/>
      <c r="X159" s="378"/>
      <c r="Y159" s="378"/>
    </row>
    <row r="160" spans="1:25" x14ac:dyDescent="0.2">
      <c r="A160" t="s">
        <v>492</v>
      </c>
      <c r="B160" s="378"/>
      <c r="C160" s="378"/>
      <c r="D160" s="378"/>
      <c r="E160" s="378"/>
      <c r="F160" s="378"/>
      <c r="G160" s="378"/>
      <c r="H160" s="378"/>
      <c r="I160" s="378"/>
      <c r="J160" s="378"/>
      <c r="K160" s="378"/>
      <c r="L160" s="378"/>
      <c r="M160" s="378"/>
      <c r="N160" s="378"/>
      <c r="O160" s="378"/>
      <c r="P160" s="378"/>
      <c r="Q160" s="378"/>
      <c r="R160" s="378"/>
      <c r="S160" s="378"/>
      <c r="T160" s="378"/>
      <c r="U160" s="378"/>
      <c r="V160" s="378"/>
      <c r="W160" s="378"/>
      <c r="X160" s="378"/>
      <c r="Y160" s="378"/>
    </row>
    <row r="161" spans="1:25" x14ac:dyDescent="0.2">
      <c r="A161" t="s">
        <v>492</v>
      </c>
      <c r="B161" s="378"/>
      <c r="C161" s="378"/>
      <c r="D161" s="378"/>
      <c r="E161" s="378"/>
      <c r="F161" s="378"/>
      <c r="G161" s="378"/>
      <c r="H161" s="378"/>
      <c r="I161" s="378"/>
      <c r="J161" s="378"/>
      <c r="K161" s="378"/>
      <c r="L161" s="378"/>
      <c r="M161" s="378"/>
      <c r="N161" s="378"/>
      <c r="O161" s="378"/>
      <c r="P161" s="378"/>
      <c r="Q161" s="378"/>
      <c r="R161" s="378"/>
      <c r="S161" s="378"/>
      <c r="T161" s="378"/>
      <c r="U161" s="378"/>
      <c r="V161" s="378"/>
      <c r="W161" s="378"/>
      <c r="X161" s="378"/>
      <c r="Y161" s="378"/>
    </row>
    <row r="162" spans="1:25" x14ac:dyDescent="0.2">
      <c r="A162" t="s">
        <v>492</v>
      </c>
      <c r="B162" s="378"/>
      <c r="C162" s="378"/>
      <c r="D162" s="378"/>
      <c r="E162" s="378"/>
      <c r="F162" s="378"/>
      <c r="G162" s="378"/>
      <c r="H162" s="378"/>
      <c r="I162" s="378"/>
      <c r="J162" s="378"/>
      <c r="K162" s="378"/>
      <c r="L162" s="378"/>
      <c r="M162" s="378"/>
      <c r="N162" s="378"/>
      <c r="O162" s="378"/>
      <c r="P162" s="378"/>
      <c r="Q162" s="378"/>
      <c r="R162" s="378"/>
      <c r="S162" s="378"/>
      <c r="T162" s="378"/>
      <c r="U162" s="378"/>
      <c r="V162" s="378"/>
      <c r="W162" s="378"/>
      <c r="X162" s="378"/>
      <c r="Y162" s="378"/>
    </row>
    <row r="163" spans="1:25" x14ac:dyDescent="0.2">
      <c r="A163" t="s">
        <v>492</v>
      </c>
      <c r="B163" s="378"/>
      <c r="C163" s="378"/>
      <c r="D163" s="378"/>
      <c r="E163" s="378"/>
      <c r="F163" s="378"/>
      <c r="G163" s="378"/>
      <c r="H163" s="378"/>
      <c r="I163" s="378"/>
      <c r="J163" s="378"/>
      <c r="K163" s="378"/>
      <c r="L163" s="378"/>
      <c r="M163" s="378"/>
      <c r="N163" s="378"/>
      <c r="O163" s="378"/>
      <c r="P163" s="378"/>
      <c r="Q163" s="378"/>
      <c r="R163" s="378"/>
      <c r="S163" s="378"/>
      <c r="T163" s="378"/>
      <c r="U163" s="378"/>
      <c r="V163" s="378"/>
      <c r="W163" s="378"/>
      <c r="X163" s="378"/>
      <c r="Y163" s="378"/>
    </row>
    <row r="164" spans="1:25" x14ac:dyDescent="0.2">
      <c r="A164" t="s">
        <v>492</v>
      </c>
      <c r="B164" s="378"/>
      <c r="C164" s="378"/>
      <c r="D164" s="378"/>
      <c r="E164" s="378"/>
      <c r="F164" s="378"/>
      <c r="G164" s="378"/>
      <c r="H164" s="378"/>
      <c r="I164" s="378"/>
      <c r="J164" s="378"/>
      <c r="K164" s="378"/>
      <c r="L164" s="378"/>
      <c r="M164" s="378"/>
      <c r="N164" s="378"/>
      <c r="O164" s="378"/>
      <c r="P164" s="378"/>
      <c r="Q164" s="378"/>
      <c r="R164" s="378"/>
      <c r="S164" s="378"/>
      <c r="T164" s="378"/>
      <c r="U164" s="378"/>
      <c r="V164" s="378"/>
      <c r="W164" s="378"/>
      <c r="X164" s="378"/>
      <c r="Y164" s="378"/>
    </row>
    <row r="165" spans="1:25" x14ac:dyDescent="0.2">
      <c r="A165" s="488">
        <v>-800</v>
      </c>
      <c r="B165" s="488">
        <v>0</v>
      </c>
      <c r="C165" s="488">
        <v>0</v>
      </c>
      <c r="D165" s="488">
        <v>0</v>
      </c>
      <c r="E165" s="488">
        <v>0</v>
      </c>
      <c r="F165" s="488">
        <v>0</v>
      </c>
      <c r="G165" s="488">
        <v>0</v>
      </c>
      <c r="H165" s="488">
        <v>-50</v>
      </c>
      <c r="I165" s="488">
        <v>-50</v>
      </c>
      <c r="J165" s="488">
        <v>-50</v>
      </c>
      <c r="K165" s="488">
        <v>-50</v>
      </c>
      <c r="L165" s="488">
        <v>-50</v>
      </c>
      <c r="M165" s="488">
        <v>-50</v>
      </c>
      <c r="N165" s="488">
        <v>-50</v>
      </c>
      <c r="O165" s="488">
        <v>-50</v>
      </c>
      <c r="P165" s="488">
        <v>-50</v>
      </c>
      <c r="Q165" s="488">
        <v>-50</v>
      </c>
      <c r="R165" s="488">
        <v>-50</v>
      </c>
      <c r="S165" s="488">
        <v>-50</v>
      </c>
      <c r="T165" s="488">
        <v>-50</v>
      </c>
      <c r="U165" s="488">
        <v>-50</v>
      </c>
      <c r="V165" s="488">
        <v>-50</v>
      </c>
      <c r="W165" s="488">
        <v>-50</v>
      </c>
      <c r="X165" s="488">
        <v>0</v>
      </c>
      <c r="Y165" s="488">
        <v>0</v>
      </c>
    </row>
    <row r="167" spans="1:25" x14ac:dyDescent="0.2">
      <c r="A167" s="381" t="s">
        <v>527</v>
      </c>
      <c r="B167" s="381">
        <v>100</v>
      </c>
      <c r="C167" s="381">
        <v>200</v>
      </c>
      <c r="D167" s="381">
        <v>300</v>
      </c>
      <c r="E167" s="381">
        <v>400</v>
      </c>
      <c r="F167" s="381">
        <v>500</v>
      </c>
      <c r="G167" s="381">
        <v>600</v>
      </c>
      <c r="H167" s="381">
        <v>700</v>
      </c>
      <c r="I167" s="381">
        <v>800</v>
      </c>
      <c r="J167" s="381">
        <v>900</v>
      </c>
      <c r="K167" s="381">
        <v>1000</v>
      </c>
      <c r="L167" s="381">
        <v>1100</v>
      </c>
      <c r="M167" s="381">
        <v>1200</v>
      </c>
      <c r="N167" s="381">
        <v>1300</v>
      </c>
      <c r="O167" s="381">
        <v>1400</v>
      </c>
      <c r="P167" s="381">
        <v>1500</v>
      </c>
      <c r="Q167" s="381">
        <v>1600</v>
      </c>
      <c r="R167" s="381">
        <v>1700</v>
      </c>
      <c r="S167" s="381">
        <v>1800</v>
      </c>
      <c r="T167" s="381">
        <v>1900</v>
      </c>
      <c r="U167" s="381">
        <v>2000</v>
      </c>
      <c r="V167" s="381">
        <v>2100</v>
      </c>
      <c r="W167" s="381">
        <v>2200</v>
      </c>
      <c r="X167" s="381">
        <v>2300</v>
      </c>
      <c r="Y167" s="381">
        <v>2400</v>
      </c>
    </row>
    <row r="168" spans="1:25" x14ac:dyDescent="0.2">
      <c r="A168" s="168" t="s">
        <v>525</v>
      </c>
      <c r="B168" s="378"/>
      <c r="C168" s="378"/>
      <c r="D168" s="378"/>
      <c r="E168" s="378"/>
      <c r="F168" s="378"/>
      <c r="G168" s="378"/>
      <c r="H168" s="378"/>
      <c r="I168" s="378"/>
      <c r="J168" s="378"/>
      <c r="K168" s="378"/>
      <c r="L168" s="378"/>
      <c r="M168" s="378"/>
      <c r="N168" s="378"/>
      <c r="O168" s="378"/>
      <c r="P168" s="378"/>
      <c r="Q168" s="378"/>
      <c r="R168" s="378"/>
      <c r="S168" s="378"/>
      <c r="T168" s="378"/>
      <c r="U168" s="378"/>
      <c r="V168" s="378"/>
      <c r="W168" s="378"/>
      <c r="X168" s="378"/>
      <c r="Y168" s="378"/>
    </row>
    <row r="169" spans="1:25" x14ac:dyDescent="0.2">
      <c r="A169" t="s">
        <v>492</v>
      </c>
      <c r="B169" s="378"/>
      <c r="C169" s="378"/>
      <c r="D169" s="378"/>
      <c r="E169" s="378"/>
      <c r="F169" s="378"/>
      <c r="G169" s="378"/>
      <c r="H169" s="378"/>
      <c r="I169" s="378"/>
      <c r="J169" s="378"/>
      <c r="K169" s="378"/>
      <c r="L169" s="378"/>
      <c r="M169" s="378"/>
      <c r="N169" s="378"/>
      <c r="O169" s="378"/>
      <c r="P169" s="378"/>
      <c r="Q169" s="378"/>
      <c r="R169" s="378"/>
      <c r="S169" s="378"/>
      <c r="T169" s="378"/>
      <c r="U169" s="378"/>
      <c r="V169" s="378"/>
      <c r="W169" s="378"/>
      <c r="X169" s="378"/>
      <c r="Y169" s="378"/>
    </row>
    <row r="170" spans="1:25" x14ac:dyDescent="0.2">
      <c r="A170" t="s">
        <v>492</v>
      </c>
      <c r="B170" s="378"/>
      <c r="C170" s="378"/>
      <c r="D170" s="378"/>
      <c r="E170" s="378"/>
      <c r="F170" s="378"/>
      <c r="G170" s="378"/>
      <c r="H170" s="378"/>
      <c r="I170" s="378"/>
      <c r="J170" s="378"/>
      <c r="K170" s="378"/>
      <c r="L170" s="378"/>
      <c r="M170" s="378"/>
      <c r="N170" s="378"/>
      <c r="O170" s="378"/>
      <c r="P170" s="378"/>
      <c r="Q170" s="378"/>
      <c r="R170" s="378"/>
      <c r="S170" s="378"/>
      <c r="T170" s="378"/>
      <c r="U170" s="378"/>
      <c r="V170" s="378"/>
      <c r="W170" s="378"/>
      <c r="X170" s="378"/>
      <c r="Y170" s="378"/>
    </row>
    <row r="171" spans="1:25" x14ac:dyDescent="0.2">
      <c r="A171" t="s">
        <v>492</v>
      </c>
      <c r="B171" s="378"/>
      <c r="C171" s="378"/>
      <c r="D171" s="378"/>
      <c r="E171" s="378"/>
      <c r="F171" s="378"/>
      <c r="G171" s="378"/>
      <c r="H171" s="378"/>
      <c r="I171" s="378"/>
      <c r="J171" s="378"/>
      <c r="K171" s="378"/>
      <c r="L171" s="378"/>
      <c r="M171" s="378"/>
      <c r="N171" s="378"/>
      <c r="O171" s="378"/>
      <c r="P171" s="378"/>
      <c r="Q171" s="378"/>
      <c r="R171" s="378"/>
      <c r="S171" s="378"/>
      <c r="T171" s="378"/>
      <c r="U171" s="378"/>
      <c r="V171" s="378"/>
      <c r="W171" s="378"/>
      <c r="X171" s="378"/>
      <c r="Y171" s="378"/>
    </row>
    <row r="172" spans="1:25" x14ac:dyDescent="0.2">
      <c r="A172" t="s">
        <v>492</v>
      </c>
      <c r="B172" s="378"/>
      <c r="C172" s="378"/>
      <c r="D172" s="378"/>
      <c r="E172" s="378"/>
      <c r="F172" s="378"/>
      <c r="G172" s="378"/>
      <c r="H172" s="378"/>
      <c r="I172" s="378"/>
      <c r="J172" s="378"/>
      <c r="K172" s="378"/>
      <c r="L172" s="378"/>
      <c r="M172" s="378"/>
      <c r="N172" s="378"/>
      <c r="O172" s="378"/>
      <c r="P172" s="378"/>
      <c r="Q172" s="378"/>
      <c r="R172" s="378"/>
      <c r="S172" s="378"/>
      <c r="T172" s="378"/>
      <c r="U172" s="378"/>
      <c r="V172" s="378"/>
      <c r="W172" s="378"/>
      <c r="X172" s="378"/>
      <c r="Y172" s="378"/>
    </row>
    <row r="173" spans="1:25" x14ac:dyDescent="0.2">
      <c r="A173" t="s">
        <v>492</v>
      </c>
      <c r="B173" s="378"/>
      <c r="C173" s="378"/>
      <c r="D173" s="378"/>
      <c r="E173" s="378"/>
      <c r="F173" s="378"/>
      <c r="G173" s="378"/>
      <c r="H173" s="378"/>
      <c r="I173" s="378"/>
      <c r="J173" s="378"/>
      <c r="K173" s="378"/>
      <c r="L173" s="378"/>
      <c r="M173" s="378"/>
      <c r="N173" s="378"/>
      <c r="O173" s="378"/>
      <c r="P173" s="378"/>
      <c r="Q173" s="378"/>
      <c r="R173" s="378"/>
      <c r="S173" s="378"/>
      <c r="T173" s="378"/>
      <c r="U173" s="378"/>
      <c r="V173" s="378"/>
      <c r="W173" s="378"/>
      <c r="X173" s="378"/>
      <c r="Y173" s="378"/>
    </row>
    <row r="174" spans="1:25" x14ac:dyDescent="0.2">
      <c r="A174" t="s">
        <v>492</v>
      </c>
      <c r="B174" s="378"/>
      <c r="C174" s="378"/>
      <c r="D174" s="378"/>
      <c r="E174" s="378"/>
      <c r="F174" s="378"/>
      <c r="G174" s="378"/>
      <c r="H174" s="378"/>
      <c r="I174" s="378"/>
      <c r="J174" s="378"/>
      <c r="K174" s="378"/>
      <c r="L174" s="378"/>
      <c r="M174" s="378"/>
      <c r="N174" s="378"/>
      <c r="O174" s="378"/>
      <c r="P174" s="378"/>
      <c r="Q174" s="378"/>
      <c r="R174" s="378"/>
      <c r="S174" s="378"/>
      <c r="T174" s="378"/>
      <c r="U174" s="378"/>
      <c r="V174" s="378"/>
      <c r="W174" s="378"/>
      <c r="X174" s="378"/>
      <c r="Y174" s="378"/>
    </row>
    <row r="175" spans="1:25" x14ac:dyDescent="0.2">
      <c r="A175" t="s">
        <v>492</v>
      </c>
      <c r="B175" s="378"/>
      <c r="C175" s="378"/>
      <c r="D175" s="378"/>
      <c r="E175" s="378"/>
      <c r="F175" s="378"/>
      <c r="G175" s="378"/>
      <c r="H175" s="378"/>
      <c r="I175" s="378"/>
      <c r="J175" s="378"/>
      <c r="K175" s="378"/>
      <c r="L175" s="378"/>
      <c r="M175" s="378"/>
      <c r="N175" s="378"/>
      <c r="O175" s="378"/>
      <c r="P175" s="378"/>
      <c r="Q175" s="378"/>
      <c r="R175" s="378"/>
      <c r="S175" s="378"/>
      <c r="T175" s="378"/>
      <c r="U175" s="378"/>
      <c r="V175" s="378"/>
      <c r="W175" s="378"/>
      <c r="X175" s="378"/>
      <c r="Y175" s="378"/>
    </row>
    <row r="176" spans="1:25" x14ac:dyDescent="0.2">
      <c r="A176" t="s">
        <v>492</v>
      </c>
      <c r="B176" s="378"/>
      <c r="C176" s="378"/>
      <c r="D176" s="378"/>
      <c r="E176" s="378"/>
      <c r="F176" s="378"/>
      <c r="G176" s="378"/>
      <c r="H176" s="378"/>
      <c r="I176" s="378"/>
      <c r="J176" s="378"/>
      <c r="K176" s="378"/>
      <c r="L176" s="378"/>
      <c r="M176" s="378"/>
      <c r="N176" s="378"/>
      <c r="O176" s="378"/>
      <c r="P176" s="378"/>
      <c r="Q176" s="378"/>
      <c r="R176" s="378"/>
      <c r="S176" s="378"/>
      <c r="T176" s="378"/>
      <c r="U176" s="378"/>
      <c r="V176" s="378"/>
      <c r="W176" s="378"/>
      <c r="X176" s="378"/>
      <c r="Y176" s="378"/>
    </row>
    <row r="177" spans="1:25" x14ac:dyDescent="0.2">
      <c r="A177" t="s">
        <v>492</v>
      </c>
      <c r="B177" s="378"/>
      <c r="C177" s="378"/>
      <c r="D177" s="378"/>
      <c r="E177" s="378"/>
      <c r="F177" s="378"/>
      <c r="G177" s="378"/>
      <c r="H177" s="378"/>
      <c r="I177" s="378"/>
      <c r="J177" s="378"/>
      <c r="K177" s="378"/>
      <c r="L177" s="378"/>
      <c r="M177" s="378"/>
      <c r="N177" s="378"/>
      <c r="O177" s="378"/>
      <c r="P177" s="378"/>
      <c r="Q177" s="378"/>
      <c r="R177" s="378"/>
      <c r="S177" s="378"/>
      <c r="T177" s="378"/>
      <c r="U177" s="378"/>
      <c r="V177" s="378"/>
      <c r="W177" s="378"/>
      <c r="X177" s="378"/>
      <c r="Y177" s="378"/>
    </row>
    <row r="178" spans="1:25" x14ac:dyDescent="0.2">
      <c r="A178" s="488">
        <v>-400</v>
      </c>
      <c r="B178" s="488">
        <v>0</v>
      </c>
      <c r="C178" s="488">
        <v>0</v>
      </c>
      <c r="D178" s="488">
        <v>0</v>
      </c>
      <c r="E178" s="488">
        <v>0</v>
      </c>
      <c r="F178" s="488">
        <v>0</v>
      </c>
      <c r="G178" s="488">
        <v>0</v>
      </c>
      <c r="H178" s="488">
        <v>-25</v>
      </c>
      <c r="I178" s="488">
        <v>-25</v>
      </c>
      <c r="J178" s="488">
        <v>-25</v>
      </c>
      <c r="K178" s="488">
        <v>-25</v>
      </c>
      <c r="L178" s="488">
        <v>-25</v>
      </c>
      <c r="M178" s="488">
        <v>-25</v>
      </c>
      <c r="N178" s="488">
        <v>-25</v>
      </c>
      <c r="O178" s="488">
        <v>-25</v>
      </c>
      <c r="P178" s="488">
        <v>-25</v>
      </c>
      <c r="Q178" s="488">
        <v>-25</v>
      </c>
      <c r="R178" s="488">
        <v>-25</v>
      </c>
      <c r="S178" s="488">
        <v>-25</v>
      </c>
      <c r="T178" s="488">
        <v>-25</v>
      </c>
      <c r="U178" s="488">
        <v>-25</v>
      </c>
      <c r="V178" s="488">
        <v>-25</v>
      </c>
      <c r="W178" s="488">
        <v>-25</v>
      </c>
      <c r="X178" s="488">
        <v>0</v>
      </c>
      <c r="Y178" s="488">
        <v>0</v>
      </c>
    </row>
    <row r="180" spans="1:25" x14ac:dyDescent="0.2">
      <c r="A180" s="381" t="s">
        <v>528</v>
      </c>
      <c r="B180" s="381">
        <v>100</v>
      </c>
      <c r="C180" s="381">
        <v>200</v>
      </c>
      <c r="D180" s="381">
        <v>300</v>
      </c>
      <c r="E180" s="381">
        <v>400</v>
      </c>
      <c r="F180" s="381">
        <v>500</v>
      </c>
      <c r="G180" s="381">
        <v>600</v>
      </c>
      <c r="H180" s="381">
        <v>700</v>
      </c>
      <c r="I180" s="381">
        <v>800</v>
      </c>
      <c r="J180" s="381">
        <v>900</v>
      </c>
      <c r="K180" s="381">
        <v>1000</v>
      </c>
      <c r="L180" s="381">
        <v>1100</v>
      </c>
      <c r="M180" s="381">
        <v>1200</v>
      </c>
      <c r="N180" s="381">
        <v>1300</v>
      </c>
      <c r="O180" s="381">
        <v>1400</v>
      </c>
      <c r="P180" s="381">
        <v>1500</v>
      </c>
      <c r="Q180" s="381">
        <v>1600</v>
      </c>
      <c r="R180" s="381">
        <v>1700</v>
      </c>
      <c r="S180" s="381">
        <v>1800</v>
      </c>
      <c r="T180" s="381">
        <v>1900</v>
      </c>
      <c r="U180" s="381">
        <v>2000</v>
      </c>
      <c r="V180" s="381">
        <v>2100</v>
      </c>
      <c r="W180" s="381">
        <v>2200</v>
      </c>
      <c r="X180" s="381">
        <v>2300</v>
      </c>
      <c r="Y180" s="381">
        <v>2400</v>
      </c>
    </row>
    <row r="181" spans="1:25" x14ac:dyDescent="0.2">
      <c r="A181" t="s">
        <v>525</v>
      </c>
      <c r="B181" s="378"/>
      <c r="C181" s="378"/>
      <c r="D181" s="378"/>
      <c r="E181" s="378"/>
      <c r="F181" s="378"/>
      <c r="G181" s="378"/>
      <c r="H181" s="378"/>
      <c r="I181" s="378"/>
      <c r="J181" s="378"/>
      <c r="K181" s="378"/>
      <c r="L181" s="378"/>
      <c r="M181" s="378"/>
      <c r="N181" s="378"/>
      <c r="O181" s="378"/>
      <c r="P181" s="378"/>
      <c r="Q181" s="378"/>
      <c r="R181" s="378"/>
      <c r="S181" s="378"/>
      <c r="T181" s="378"/>
      <c r="U181" s="378"/>
      <c r="V181" s="378"/>
      <c r="W181" s="378"/>
      <c r="X181" s="378"/>
      <c r="Y181" s="378"/>
    </row>
    <row r="182" spans="1:25" x14ac:dyDescent="0.2">
      <c r="A182" t="s">
        <v>492</v>
      </c>
      <c r="B182" s="378"/>
      <c r="C182" s="378"/>
      <c r="D182" s="378"/>
      <c r="E182" s="378"/>
      <c r="F182" s="378"/>
      <c r="G182" s="378"/>
      <c r="H182" s="378"/>
      <c r="I182" s="378"/>
      <c r="J182" s="378"/>
      <c r="K182" s="378"/>
      <c r="L182" s="378"/>
      <c r="M182" s="378"/>
      <c r="N182" s="378"/>
      <c r="O182" s="378"/>
      <c r="P182" s="378"/>
      <c r="Q182" s="378"/>
      <c r="R182" s="378"/>
      <c r="S182" s="378"/>
      <c r="T182" s="378"/>
      <c r="U182" s="378"/>
      <c r="V182" s="378"/>
      <c r="W182" s="378"/>
      <c r="X182" s="378"/>
      <c r="Y182" s="378"/>
    </row>
    <row r="183" spans="1:25" x14ac:dyDescent="0.2">
      <c r="A183" t="s">
        <v>492</v>
      </c>
      <c r="B183" s="378"/>
      <c r="C183" s="378"/>
      <c r="D183" s="378"/>
      <c r="E183" s="378"/>
      <c r="F183" s="378"/>
      <c r="G183" s="378"/>
      <c r="H183" s="378"/>
      <c r="I183" s="378"/>
      <c r="J183" s="378"/>
      <c r="K183" s="378"/>
      <c r="L183" s="378"/>
      <c r="M183" s="378"/>
      <c r="N183" s="378"/>
      <c r="O183" s="378"/>
      <c r="P183" s="378"/>
      <c r="Q183" s="378"/>
      <c r="R183" s="378"/>
      <c r="S183" s="378"/>
      <c r="T183" s="378"/>
      <c r="U183" s="378"/>
      <c r="V183" s="378"/>
      <c r="W183" s="378"/>
      <c r="X183" s="378"/>
      <c r="Y183" s="378"/>
    </row>
    <row r="184" spans="1:25" x14ac:dyDescent="0.2">
      <c r="A184" t="s">
        <v>492</v>
      </c>
      <c r="B184" s="378"/>
      <c r="C184" s="378"/>
      <c r="D184" s="378"/>
      <c r="E184" s="378"/>
      <c r="F184" s="378"/>
      <c r="G184" s="378"/>
      <c r="H184" s="378"/>
      <c r="I184" s="378"/>
      <c r="J184" s="378"/>
      <c r="K184" s="378"/>
      <c r="L184" s="378"/>
      <c r="M184" s="378"/>
      <c r="N184" s="378"/>
      <c r="O184" s="378"/>
      <c r="P184" s="378"/>
      <c r="Q184" s="378"/>
      <c r="R184" s="378"/>
      <c r="S184" s="378"/>
      <c r="T184" s="378"/>
      <c r="U184" s="378"/>
      <c r="V184" s="378"/>
      <c r="W184" s="378"/>
      <c r="X184" s="378"/>
      <c r="Y184" s="378"/>
    </row>
    <row r="185" spans="1:25" x14ac:dyDescent="0.2">
      <c r="A185" t="s">
        <v>492</v>
      </c>
      <c r="B185" s="378"/>
      <c r="C185" s="378"/>
      <c r="D185" s="378"/>
      <c r="E185" s="378"/>
      <c r="F185" s="378"/>
      <c r="G185" s="378"/>
      <c r="H185" s="378"/>
      <c r="I185" s="378"/>
      <c r="J185" s="378"/>
      <c r="K185" s="378"/>
      <c r="L185" s="378"/>
      <c r="M185" s="378"/>
      <c r="N185" s="378"/>
      <c r="O185" s="378"/>
      <c r="P185" s="378"/>
      <c r="Q185" s="378"/>
      <c r="R185" s="378"/>
      <c r="S185" s="378"/>
      <c r="T185" s="378"/>
      <c r="U185" s="378"/>
      <c r="V185" s="378"/>
      <c r="W185" s="378"/>
      <c r="X185" s="378"/>
      <c r="Y185" s="378"/>
    </row>
    <row r="186" spans="1:25" x14ac:dyDescent="0.2">
      <c r="A186" t="s">
        <v>492</v>
      </c>
      <c r="B186" s="378"/>
      <c r="C186" s="378"/>
      <c r="D186" s="378"/>
      <c r="E186" s="378"/>
      <c r="F186" s="378"/>
      <c r="G186" s="378"/>
      <c r="H186" s="378"/>
      <c r="I186" s="378"/>
      <c r="J186" s="378"/>
      <c r="K186" s="378"/>
      <c r="L186" s="378"/>
      <c r="M186" s="378"/>
      <c r="N186" s="378"/>
      <c r="O186" s="378"/>
      <c r="P186" s="378"/>
      <c r="Q186" s="378"/>
      <c r="R186" s="378"/>
      <c r="S186" s="378"/>
      <c r="T186" s="378"/>
      <c r="U186" s="378"/>
      <c r="V186" s="378"/>
      <c r="W186" s="378"/>
      <c r="X186" s="378"/>
      <c r="Y186" s="378"/>
    </row>
    <row r="187" spans="1:25" x14ac:dyDescent="0.2">
      <c r="A187" t="s">
        <v>492</v>
      </c>
      <c r="B187" s="378"/>
      <c r="C187" s="378"/>
      <c r="D187" s="378"/>
      <c r="E187" s="378"/>
      <c r="F187" s="378"/>
      <c r="G187" s="378"/>
      <c r="H187" s="378"/>
      <c r="I187" s="378"/>
      <c r="J187" s="378"/>
      <c r="K187" s="378"/>
      <c r="L187" s="378"/>
      <c r="M187" s="378"/>
      <c r="N187" s="378"/>
      <c r="O187" s="378"/>
      <c r="P187" s="378"/>
      <c r="Q187" s="378"/>
      <c r="R187" s="378"/>
      <c r="S187" s="378"/>
      <c r="T187" s="378"/>
      <c r="U187" s="378"/>
      <c r="V187" s="378"/>
      <c r="W187" s="378"/>
      <c r="X187" s="378"/>
      <c r="Y187" s="378"/>
    </row>
    <row r="188" spans="1:25" x14ac:dyDescent="0.2">
      <c r="A188" t="s">
        <v>492</v>
      </c>
      <c r="B188" s="378"/>
      <c r="C188" s="378"/>
      <c r="D188" s="378"/>
      <c r="E188" s="378"/>
      <c r="F188" s="378"/>
      <c r="G188" s="378"/>
      <c r="H188" s="378"/>
      <c r="I188" s="378"/>
      <c r="J188" s="378"/>
      <c r="K188" s="378"/>
      <c r="L188" s="378"/>
      <c r="M188" s="378"/>
      <c r="N188" s="378"/>
      <c r="O188" s="378"/>
      <c r="P188" s="378"/>
      <c r="Q188" s="378"/>
      <c r="R188" s="378"/>
      <c r="S188" s="378"/>
      <c r="T188" s="378"/>
      <c r="U188" s="378"/>
      <c r="V188" s="378"/>
      <c r="W188" s="378"/>
      <c r="X188" s="378"/>
      <c r="Y188" s="378"/>
    </row>
    <row r="189" spans="1:25" x14ac:dyDescent="0.2">
      <c r="A189" t="s">
        <v>492</v>
      </c>
      <c r="B189" s="378"/>
      <c r="C189" s="378"/>
      <c r="D189" s="378"/>
      <c r="E189" s="378"/>
      <c r="F189" s="378"/>
      <c r="G189" s="378"/>
      <c r="H189" s="378"/>
      <c r="I189" s="378"/>
      <c r="J189" s="378"/>
      <c r="K189" s="378"/>
      <c r="L189" s="378"/>
      <c r="M189" s="378"/>
      <c r="N189" s="378"/>
      <c r="O189" s="378"/>
      <c r="P189" s="378"/>
      <c r="Q189" s="378"/>
      <c r="R189" s="378"/>
      <c r="S189" s="378"/>
      <c r="T189" s="378"/>
      <c r="U189" s="378"/>
      <c r="V189" s="378"/>
      <c r="W189" s="378"/>
      <c r="X189" s="378"/>
      <c r="Y189" s="378"/>
    </row>
    <row r="190" spans="1:25" x14ac:dyDescent="0.2">
      <c r="A190" t="s">
        <v>492</v>
      </c>
      <c r="B190" s="378"/>
      <c r="C190" s="378"/>
      <c r="D190" s="378"/>
      <c r="E190" s="378"/>
      <c r="F190" s="378"/>
      <c r="G190" s="378"/>
      <c r="H190" s="378"/>
      <c r="I190" s="378"/>
      <c r="J190" s="378"/>
      <c r="K190" s="378"/>
      <c r="L190" s="378"/>
      <c r="M190" s="378"/>
      <c r="N190" s="378"/>
      <c r="O190" s="378"/>
      <c r="P190" s="378"/>
      <c r="Q190" s="378"/>
      <c r="R190" s="378"/>
      <c r="S190" s="378"/>
      <c r="T190" s="378"/>
      <c r="U190" s="378"/>
      <c r="V190" s="378"/>
      <c r="W190" s="378"/>
      <c r="X190" s="378"/>
      <c r="Y190" s="378"/>
    </row>
    <row r="191" spans="1:25" x14ac:dyDescent="0.2">
      <c r="A191" s="488">
        <v>-1200</v>
      </c>
      <c r="B191" s="488">
        <v>0</v>
      </c>
      <c r="C191" s="488">
        <v>0</v>
      </c>
      <c r="D191" s="488">
        <v>0</v>
      </c>
      <c r="E191" s="488">
        <v>0</v>
      </c>
      <c r="F191" s="488">
        <v>0</v>
      </c>
      <c r="G191" s="488">
        <v>0</v>
      </c>
      <c r="H191" s="488">
        <v>-75</v>
      </c>
      <c r="I191" s="488">
        <v>-75</v>
      </c>
      <c r="J191" s="488">
        <v>-75</v>
      </c>
      <c r="K191" s="488">
        <v>-75</v>
      </c>
      <c r="L191" s="488">
        <v>-75</v>
      </c>
      <c r="M191" s="488">
        <v>-75</v>
      </c>
      <c r="N191" s="488">
        <v>-75</v>
      </c>
      <c r="O191" s="488">
        <v>-75</v>
      </c>
      <c r="P191" s="488">
        <v>-75</v>
      </c>
      <c r="Q191" s="488">
        <v>-75</v>
      </c>
      <c r="R191" s="488">
        <v>-75</v>
      </c>
      <c r="S191" s="488">
        <v>-75</v>
      </c>
      <c r="T191" s="488">
        <v>-75</v>
      </c>
      <c r="U191" s="488">
        <v>-75</v>
      </c>
      <c r="V191" s="488">
        <v>-75</v>
      </c>
      <c r="W191" s="488">
        <v>-75</v>
      </c>
      <c r="X191" s="488">
        <v>0</v>
      </c>
      <c r="Y191" s="488">
        <v>0</v>
      </c>
    </row>
    <row r="193" spans="1:25" x14ac:dyDescent="0.2">
      <c r="A193" s="381" t="s">
        <v>529</v>
      </c>
      <c r="B193" s="381">
        <v>100</v>
      </c>
      <c r="C193" s="381">
        <v>200</v>
      </c>
      <c r="D193" s="381">
        <v>300</v>
      </c>
      <c r="E193" s="381">
        <v>400</v>
      </c>
      <c r="F193" s="381">
        <v>500</v>
      </c>
      <c r="G193" s="381">
        <v>600</v>
      </c>
      <c r="H193" s="381">
        <v>700</v>
      </c>
      <c r="I193" s="381">
        <v>800</v>
      </c>
      <c r="J193" s="381">
        <v>900</v>
      </c>
      <c r="K193" s="381">
        <v>1000</v>
      </c>
      <c r="L193" s="381">
        <v>1100</v>
      </c>
      <c r="M193" s="381">
        <v>1200</v>
      </c>
      <c r="N193" s="381">
        <v>1300</v>
      </c>
      <c r="O193" s="381">
        <v>1400</v>
      </c>
      <c r="P193" s="381">
        <v>1500</v>
      </c>
      <c r="Q193" s="381">
        <v>1600</v>
      </c>
      <c r="R193" s="381">
        <v>1700</v>
      </c>
      <c r="S193" s="381">
        <v>1800</v>
      </c>
      <c r="T193" s="381">
        <v>1900</v>
      </c>
      <c r="U193" s="381">
        <v>2000</v>
      </c>
      <c r="V193" s="381">
        <v>2100</v>
      </c>
      <c r="W193" s="381">
        <v>2200</v>
      </c>
      <c r="X193" s="381">
        <v>2300</v>
      </c>
      <c r="Y193" s="381">
        <v>2400</v>
      </c>
    </row>
    <row r="194" spans="1:25" x14ac:dyDescent="0.2">
      <c r="A194" t="s">
        <v>525</v>
      </c>
      <c r="B194" s="378"/>
      <c r="C194" s="378"/>
      <c r="D194" s="378"/>
      <c r="E194" s="378"/>
      <c r="F194" s="378"/>
      <c r="G194" s="378"/>
      <c r="H194" s="378"/>
      <c r="I194" s="378"/>
      <c r="J194" s="378"/>
      <c r="K194" s="378"/>
      <c r="L194" s="378"/>
      <c r="M194" s="378"/>
      <c r="N194" s="378"/>
      <c r="O194" s="378"/>
      <c r="P194" s="378"/>
      <c r="Q194" s="378"/>
      <c r="R194" s="378"/>
      <c r="S194" s="378"/>
      <c r="T194" s="378"/>
      <c r="U194" s="378"/>
      <c r="V194" s="378"/>
      <c r="W194" s="378"/>
      <c r="X194" s="378"/>
      <c r="Y194" s="378"/>
    </row>
    <row r="195" spans="1:25" x14ac:dyDescent="0.2">
      <c r="A195" t="s">
        <v>492</v>
      </c>
      <c r="B195" s="378"/>
      <c r="C195" s="378"/>
      <c r="D195" s="378"/>
      <c r="E195" s="378"/>
      <c r="F195" s="378"/>
      <c r="G195" s="378"/>
      <c r="H195" s="378"/>
      <c r="I195" s="378"/>
      <c r="J195" s="378"/>
      <c r="K195" s="378"/>
      <c r="L195" s="378"/>
      <c r="M195" s="378"/>
      <c r="N195" s="378"/>
      <c r="O195" s="378"/>
      <c r="P195" s="378"/>
      <c r="Q195" s="378"/>
      <c r="R195" s="378"/>
      <c r="S195" s="378"/>
      <c r="T195" s="378"/>
      <c r="U195" s="378"/>
      <c r="V195" s="378"/>
      <c r="W195" s="378"/>
      <c r="X195" s="378"/>
      <c r="Y195" s="378"/>
    </row>
    <row r="196" spans="1:25" x14ac:dyDescent="0.2">
      <c r="A196" t="s">
        <v>492</v>
      </c>
      <c r="B196" s="378"/>
      <c r="C196" s="378"/>
      <c r="D196" s="378"/>
      <c r="E196" s="378"/>
      <c r="F196" s="378"/>
      <c r="G196" s="378"/>
      <c r="H196" s="378"/>
      <c r="I196" s="378"/>
      <c r="J196" s="378"/>
      <c r="K196" s="378"/>
      <c r="L196" s="378"/>
      <c r="M196" s="378"/>
      <c r="N196" s="378"/>
      <c r="O196" s="378"/>
      <c r="P196" s="378"/>
      <c r="Q196" s="378"/>
      <c r="R196" s="378"/>
      <c r="S196" s="378"/>
      <c r="T196" s="378"/>
      <c r="U196" s="378"/>
      <c r="V196" s="378"/>
      <c r="W196" s="378"/>
      <c r="X196" s="378"/>
      <c r="Y196" s="378"/>
    </row>
    <row r="197" spans="1:25" x14ac:dyDescent="0.2">
      <c r="A197" t="s">
        <v>492</v>
      </c>
      <c r="B197" s="378"/>
      <c r="C197" s="378"/>
      <c r="D197" s="378"/>
      <c r="E197" s="378"/>
      <c r="F197" s="378"/>
      <c r="G197" s="378"/>
      <c r="H197" s="378"/>
      <c r="I197" s="378"/>
      <c r="J197" s="378"/>
      <c r="K197" s="378"/>
      <c r="L197" s="378"/>
      <c r="M197" s="378"/>
      <c r="N197" s="378"/>
      <c r="O197" s="378"/>
      <c r="P197" s="378"/>
      <c r="Q197" s="378"/>
      <c r="R197" s="378"/>
      <c r="S197" s="378"/>
      <c r="T197" s="378"/>
      <c r="U197" s="378"/>
      <c r="V197" s="378"/>
      <c r="W197" s="378"/>
      <c r="X197" s="378"/>
      <c r="Y197" s="378"/>
    </row>
    <row r="198" spans="1:25" x14ac:dyDescent="0.2">
      <c r="A198" t="s">
        <v>492</v>
      </c>
      <c r="B198" s="378"/>
      <c r="C198" s="378"/>
      <c r="D198" s="378"/>
      <c r="E198" s="378"/>
      <c r="F198" s="378"/>
      <c r="G198" s="378"/>
      <c r="H198" s="378"/>
      <c r="I198" s="378"/>
      <c r="J198" s="378"/>
      <c r="K198" s="378"/>
      <c r="L198" s="378"/>
      <c r="M198" s="378"/>
      <c r="N198" s="378"/>
      <c r="O198" s="378"/>
      <c r="P198" s="378"/>
      <c r="Q198" s="378"/>
      <c r="R198" s="378"/>
      <c r="S198" s="378"/>
      <c r="T198" s="378"/>
      <c r="U198" s="378"/>
      <c r="V198" s="378"/>
      <c r="W198" s="378"/>
      <c r="X198" s="378"/>
      <c r="Y198" s="378"/>
    </row>
    <row r="199" spans="1:25" x14ac:dyDescent="0.2">
      <c r="A199" t="s">
        <v>492</v>
      </c>
      <c r="B199" s="378"/>
      <c r="C199" s="378"/>
      <c r="D199" s="378"/>
      <c r="E199" s="378"/>
      <c r="F199" s="378"/>
      <c r="G199" s="378"/>
      <c r="H199" s="378"/>
      <c r="I199" s="378"/>
      <c r="J199" s="378"/>
      <c r="K199" s="378"/>
      <c r="L199" s="378"/>
      <c r="M199" s="378"/>
      <c r="N199" s="378"/>
      <c r="O199" s="378"/>
      <c r="P199" s="378"/>
      <c r="Q199" s="378"/>
      <c r="R199" s="378"/>
      <c r="S199" s="378"/>
      <c r="T199" s="378"/>
      <c r="U199" s="378"/>
      <c r="V199" s="378"/>
      <c r="W199" s="378"/>
      <c r="X199" s="378"/>
      <c r="Y199" s="378"/>
    </row>
    <row r="200" spans="1:25" x14ac:dyDescent="0.2">
      <c r="A200" t="s">
        <v>492</v>
      </c>
      <c r="B200" s="378"/>
      <c r="C200" s="378"/>
      <c r="D200" s="378"/>
      <c r="E200" s="378"/>
      <c r="F200" s="378"/>
      <c r="G200" s="378"/>
      <c r="H200" s="378"/>
      <c r="I200" s="378"/>
      <c r="J200" s="378"/>
      <c r="K200" s="378"/>
      <c r="L200" s="378"/>
      <c r="M200" s="378"/>
      <c r="N200" s="378"/>
      <c r="O200" s="378"/>
      <c r="P200" s="378"/>
      <c r="Q200" s="378"/>
      <c r="R200" s="378"/>
      <c r="S200" s="378"/>
      <c r="T200" s="378"/>
      <c r="U200" s="378"/>
      <c r="V200" s="378"/>
      <c r="W200" s="378"/>
      <c r="X200" s="378"/>
      <c r="Y200" s="378"/>
    </row>
    <row r="201" spans="1:25" x14ac:dyDescent="0.2">
      <c r="A201" t="s">
        <v>492</v>
      </c>
      <c r="B201" s="378"/>
      <c r="C201" s="378"/>
      <c r="D201" s="378"/>
      <c r="E201" s="378"/>
      <c r="F201" s="378"/>
      <c r="G201" s="378"/>
      <c r="H201" s="378"/>
      <c r="I201" s="378"/>
      <c r="J201" s="378"/>
      <c r="K201" s="378"/>
      <c r="L201" s="378"/>
      <c r="M201" s="378"/>
      <c r="N201" s="378"/>
      <c r="O201" s="378"/>
      <c r="P201" s="378"/>
      <c r="Q201" s="378"/>
      <c r="R201" s="378"/>
      <c r="S201" s="378"/>
      <c r="T201" s="378"/>
      <c r="U201" s="378"/>
      <c r="V201" s="378"/>
      <c r="W201" s="378"/>
      <c r="X201" s="378"/>
      <c r="Y201" s="378"/>
    </row>
    <row r="202" spans="1:25" x14ac:dyDescent="0.2">
      <c r="A202" t="s">
        <v>492</v>
      </c>
      <c r="B202" s="378"/>
      <c r="C202" s="378"/>
      <c r="D202" s="378"/>
      <c r="E202" s="378"/>
      <c r="F202" s="378"/>
      <c r="G202" s="378"/>
      <c r="H202" s="378"/>
      <c r="I202" s="378"/>
      <c r="J202" s="378"/>
      <c r="K202" s="378"/>
      <c r="L202" s="378"/>
      <c r="M202" s="378"/>
      <c r="N202" s="378"/>
      <c r="O202" s="378"/>
      <c r="P202" s="378"/>
      <c r="Q202" s="378"/>
      <c r="R202" s="378"/>
      <c r="S202" s="378"/>
      <c r="T202" s="378"/>
      <c r="U202" s="378"/>
      <c r="V202" s="378"/>
      <c r="W202" s="378"/>
      <c r="X202" s="378"/>
      <c r="Y202" s="378"/>
    </row>
    <row r="203" spans="1:25" x14ac:dyDescent="0.2">
      <c r="A203" t="s">
        <v>492</v>
      </c>
      <c r="B203" s="378"/>
      <c r="C203" s="378"/>
      <c r="D203" s="378"/>
      <c r="E203" s="378"/>
      <c r="F203" s="378"/>
      <c r="G203" s="378"/>
      <c r="H203" s="378"/>
      <c r="I203" s="378"/>
      <c r="J203" s="378"/>
      <c r="K203" s="378"/>
      <c r="L203" s="378"/>
      <c r="M203" s="378"/>
      <c r="N203" s="378"/>
      <c r="O203" s="378"/>
      <c r="P203" s="378"/>
      <c r="Q203" s="378"/>
      <c r="R203" s="378"/>
      <c r="S203" s="378"/>
      <c r="T203" s="378"/>
      <c r="U203" s="378"/>
      <c r="V203" s="378"/>
      <c r="W203" s="378"/>
      <c r="X203" s="378"/>
      <c r="Y203" s="378"/>
    </row>
    <row r="204" spans="1:25" x14ac:dyDescent="0.2">
      <c r="A204" s="488">
        <v>-1200</v>
      </c>
      <c r="B204" s="488">
        <v>0</v>
      </c>
      <c r="C204" s="488">
        <v>0</v>
      </c>
      <c r="D204" s="488">
        <v>0</v>
      </c>
      <c r="E204" s="488">
        <v>0</v>
      </c>
      <c r="F204" s="488">
        <v>0</v>
      </c>
      <c r="G204" s="488">
        <v>0</v>
      </c>
      <c r="H204" s="488">
        <v>-75</v>
      </c>
      <c r="I204" s="488">
        <v>-75</v>
      </c>
      <c r="J204" s="488">
        <v>-75</v>
      </c>
      <c r="K204" s="488">
        <v>-75</v>
      </c>
      <c r="L204" s="488">
        <v>-75</v>
      </c>
      <c r="M204" s="488">
        <v>-75</v>
      </c>
      <c r="N204" s="488">
        <v>-75</v>
      </c>
      <c r="O204" s="488">
        <v>-75</v>
      </c>
      <c r="P204" s="488">
        <v>-75</v>
      </c>
      <c r="Q204" s="488">
        <v>-75</v>
      </c>
      <c r="R204" s="488">
        <v>-75</v>
      </c>
      <c r="S204" s="488">
        <v>-75</v>
      </c>
      <c r="T204" s="488">
        <v>-75</v>
      </c>
      <c r="U204" s="488">
        <v>-75</v>
      </c>
      <c r="V204" s="488">
        <v>-75</v>
      </c>
      <c r="W204" s="488">
        <v>-75</v>
      </c>
      <c r="X204" s="488">
        <v>0</v>
      </c>
      <c r="Y204" s="488">
        <v>0</v>
      </c>
    </row>
    <row r="206" spans="1:25" x14ac:dyDescent="0.2">
      <c r="A206" s="381" t="s">
        <v>530</v>
      </c>
      <c r="B206" s="381">
        <v>100</v>
      </c>
      <c r="C206" s="381">
        <v>200</v>
      </c>
      <c r="D206" s="381">
        <v>300</v>
      </c>
      <c r="E206" s="381">
        <v>400</v>
      </c>
      <c r="F206" s="381">
        <v>500</v>
      </c>
      <c r="G206" s="381">
        <v>600</v>
      </c>
      <c r="H206" s="381">
        <v>700</v>
      </c>
      <c r="I206" s="381">
        <v>800</v>
      </c>
      <c r="J206" s="381">
        <v>900</v>
      </c>
      <c r="K206" s="381">
        <v>1000</v>
      </c>
      <c r="L206" s="381">
        <v>1100</v>
      </c>
      <c r="M206" s="381">
        <v>1200</v>
      </c>
      <c r="N206" s="381">
        <v>1300</v>
      </c>
      <c r="O206" s="381">
        <v>1400</v>
      </c>
      <c r="P206" s="381">
        <v>1500</v>
      </c>
      <c r="Q206" s="381">
        <v>1600</v>
      </c>
      <c r="R206" s="381">
        <v>1700</v>
      </c>
      <c r="S206" s="381">
        <v>1800</v>
      </c>
      <c r="T206" s="381">
        <v>1900</v>
      </c>
      <c r="U206" s="381">
        <v>2000</v>
      </c>
      <c r="V206" s="381">
        <v>2100</v>
      </c>
      <c r="W206" s="381">
        <v>2200</v>
      </c>
      <c r="X206" s="381">
        <v>2300</v>
      </c>
      <c r="Y206" s="381">
        <v>2400</v>
      </c>
    </row>
    <row r="207" spans="1:25" x14ac:dyDescent="0.2">
      <c r="A207" t="s">
        <v>525</v>
      </c>
      <c r="B207" s="378"/>
      <c r="C207" s="378"/>
      <c r="D207" s="378"/>
      <c r="E207" s="378"/>
      <c r="F207" s="378"/>
      <c r="G207" s="378"/>
      <c r="H207" s="378"/>
      <c r="I207" s="378"/>
      <c r="J207" s="378"/>
      <c r="K207" s="378"/>
      <c r="L207" s="378"/>
      <c r="M207" s="378"/>
      <c r="N207" s="378"/>
      <c r="O207" s="378"/>
      <c r="P207" s="378"/>
      <c r="Q207" s="378"/>
      <c r="R207" s="378"/>
      <c r="S207" s="378"/>
      <c r="T207" s="378"/>
      <c r="U207" s="378"/>
      <c r="V207" s="378"/>
      <c r="W207" s="378"/>
      <c r="X207" s="378"/>
      <c r="Y207" s="378"/>
    </row>
    <row r="208" spans="1:25" x14ac:dyDescent="0.2">
      <c r="A208" t="s">
        <v>492</v>
      </c>
      <c r="B208" s="378"/>
      <c r="C208" s="378"/>
      <c r="D208" s="378"/>
      <c r="E208" s="378"/>
      <c r="F208" s="378"/>
      <c r="G208" s="378"/>
      <c r="H208" s="378"/>
      <c r="I208" s="378"/>
      <c r="J208" s="378"/>
      <c r="K208" s="378"/>
      <c r="L208" s="378"/>
      <c r="M208" s="378"/>
      <c r="N208" s="378"/>
      <c r="O208" s="378"/>
      <c r="P208" s="378"/>
      <c r="Q208" s="378"/>
      <c r="R208" s="378"/>
      <c r="S208" s="378"/>
      <c r="T208" s="378"/>
      <c r="U208" s="378"/>
      <c r="V208" s="378"/>
      <c r="W208" s="378"/>
      <c r="X208" s="378"/>
      <c r="Y208" s="378"/>
    </row>
    <row r="209" spans="1:25" x14ac:dyDescent="0.2">
      <c r="A209" t="s">
        <v>492</v>
      </c>
      <c r="B209" s="378"/>
      <c r="C209" s="378"/>
      <c r="D209" s="378"/>
      <c r="E209" s="378"/>
      <c r="F209" s="378"/>
      <c r="G209" s="378"/>
      <c r="H209" s="378"/>
      <c r="I209" s="378"/>
      <c r="J209" s="378"/>
      <c r="K209" s="378"/>
      <c r="L209" s="378"/>
      <c r="M209" s="378"/>
      <c r="N209" s="378"/>
      <c r="O209" s="378"/>
      <c r="P209" s="378"/>
      <c r="Q209" s="378"/>
      <c r="R209" s="378"/>
      <c r="S209" s="378"/>
      <c r="T209" s="378"/>
      <c r="U209" s="378"/>
      <c r="V209" s="378"/>
      <c r="W209" s="378"/>
      <c r="X209" s="378"/>
      <c r="Y209" s="378"/>
    </row>
    <row r="210" spans="1:25" x14ac:dyDescent="0.2">
      <c r="A210" t="s">
        <v>492</v>
      </c>
      <c r="B210" s="378"/>
      <c r="C210" s="378"/>
      <c r="D210" s="378"/>
      <c r="E210" s="378"/>
      <c r="F210" s="378"/>
      <c r="G210" s="378"/>
      <c r="H210" s="378"/>
      <c r="I210" s="378"/>
      <c r="J210" s="378"/>
      <c r="K210" s="378"/>
      <c r="L210" s="378"/>
      <c r="M210" s="378"/>
      <c r="N210" s="378"/>
      <c r="O210" s="378"/>
      <c r="P210" s="378"/>
      <c r="Q210" s="378"/>
      <c r="R210" s="378"/>
      <c r="S210" s="378"/>
      <c r="T210" s="378"/>
      <c r="U210" s="378"/>
      <c r="V210" s="378"/>
      <c r="W210" s="378"/>
      <c r="X210" s="378"/>
      <c r="Y210" s="378"/>
    </row>
    <row r="211" spans="1:25" x14ac:dyDescent="0.2">
      <c r="A211" t="s">
        <v>492</v>
      </c>
      <c r="B211" s="378"/>
      <c r="C211" s="378"/>
      <c r="D211" s="378"/>
      <c r="E211" s="378"/>
      <c r="F211" s="378"/>
      <c r="G211" s="378"/>
      <c r="H211" s="378"/>
      <c r="I211" s="378"/>
      <c r="J211" s="378"/>
      <c r="K211" s="378"/>
      <c r="L211" s="378"/>
      <c r="M211" s="378"/>
      <c r="N211" s="378"/>
      <c r="O211" s="378"/>
      <c r="P211" s="378"/>
      <c r="Q211" s="378"/>
      <c r="R211" s="378"/>
      <c r="S211" s="378"/>
      <c r="T211" s="378"/>
      <c r="U211" s="378"/>
      <c r="V211" s="378"/>
      <c r="W211" s="378"/>
      <c r="X211" s="378"/>
      <c r="Y211" s="378"/>
    </row>
    <row r="212" spans="1:25" x14ac:dyDescent="0.2">
      <c r="A212" t="s">
        <v>492</v>
      </c>
      <c r="B212" s="378"/>
      <c r="C212" s="378"/>
      <c r="D212" s="378"/>
      <c r="E212" s="378"/>
      <c r="F212" s="378"/>
      <c r="G212" s="378"/>
      <c r="H212" s="378"/>
      <c r="I212" s="378"/>
      <c r="J212" s="378"/>
      <c r="K212" s="378"/>
      <c r="L212" s="378"/>
      <c r="M212" s="378"/>
      <c r="N212" s="378"/>
      <c r="O212" s="378"/>
      <c r="P212" s="378"/>
      <c r="Q212" s="378"/>
      <c r="R212" s="378"/>
      <c r="S212" s="378"/>
      <c r="T212" s="378"/>
      <c r="U212" s="378"/>
      <c r="V212" s="378"/>
      <c r="W212" s="378"/>
      <c r="X212" s="378"/>
      <c r="Y212" s="378"/>
    </row>
    <row r="213" spans="1:25" x14ac:dyDescent="0.2">
      <c r="A213" t="s">
        <v>492</v>
      </c>
      <c r="B213" s="378"/>
      <c r="C213" s="378"/>
      <c r="D213" s="378"/>
      <c r="E213" s="378"/>
      <c r="F213" s="378"/>
      <c r="G213" s="378"/>
      <c r="H213" s="378"/>
      <c r="I213" s="378"/>
      <c r="J213" s="378"/>
      <c r="K213" s="378"/>
      <c r="L213" s="378"/>
      <c r="M213" s="378"/>
      <c r="N213" s="378"/>
      <c r="O213" s="378"/>
      <c r="P213" s="378"/>
      <c r="Q213" s="378"/>
      <c r="R213" s="378"/>
      <c r="S213" s="378"/>
      <c r="T213" s="378"/>
      <c r="U213" s="378"/>
      <c r="V213" s="378"/>
      <c r="W213" s="378"/>
      <c r="X213" s="378"/>
      <c r="Y213" s="378"/>
    </row>
    <row r="214" spans="1:25" x14ac:dyDescent="0.2">
      <c r="A214" t="s">
        <v>492</v>
      </c>
      <c r="B214" s="378"/>
      <c r="C214" s="378"/>
      <c r="D214" s="378"/>
      <c r="E214" s="378"/>
      <c r="F214" s="378"/>
      <c r="G214" s="378"/>
      <c r="H214" s="378"/>
      <c r="I214" s="378"/>
      <c r="J214" s="378"/>
      <c r="K214" s="378"/>
      <c r="L214" s="378"/>
      <c r="M214" s="378"/>
      <c r="N214" s="378"/>
      <c r="O214" s="378"/>
      <c r="P214" s="378"/>
      <c r="Q214" s="378"/>
      <c r="R214" s="378"/>
      <c r="S214" s="378"/>
      <c r="T214" s="378"/>
      <c r="U214" s="378"/>
      <c r="V214" s="378"/>
      <c r="W214" s="378"/>
      <c r="X214" s="378"/>
      <c r="Y214" s="378"/>
    </row>
    <row r="215" spans="1:25" x14ac:dyDescent="0.2">
      <c r="A215" t="s">
        <v>492</v>
      </c>
      <c r="B215" s="378"/>
      <c r="C215" s="378"/>
      <c r="D215" s="378"/>
      <c r="E215" s="378"/>
      <c r="F215" s="378"/>
      <c r="G215" s="378"/>
      <c r="H215" s="378"/>
      <c r="I215" s="378"/>
      <c r="J215" s="378"/>
      <c r="K215" s="378"/>
      <c r="L215" s="378"/>
      <c r="M215" s="378"/>
      <c r="N215" s="378"/>
      <c r="O215" s="378"/>
      <c r="P215" s="378"/>
      <c r="Q215" s="378"/>
      <c r="R215" s="378"/>
      <c r="S215" s="378"/>
      <c r="T215" s="378"/>
      <c r="U215" s="378"/>
      <c r="V215" s="378"/>
      <c r="W215" s="378"/>
      <c r="X215" s="378"/>
      <c r="Y215" s="378"/>
    </row>
    <row r="216" spans="1:25" x14ac:dyDescent="0.2">
      <c r="A216" t="s">
        <v>492</v>
      </c>
      <c r="B216" s="378"/>
      <c r="C216" s="378"/>
      <c r="D216" s="378"/>
      <c r="E216" s="378"/>
      <c r="F216" s="378"/>
      <c r="G216" s="378"/>
      <c r="H216" s="378"/>
      <c r="I216" s="378"/>
      <c r="J216" s="378"/>
      <c r="K216" s="378"/>
      <c r="L216" s="378"/>
      <c r="M216" s="378"/>
      <c r="N216" s="378"/>
      <c r="O216" s="378"/>
      <c r="P216" s="378"/>
      <c r="Q216" s="378"/>
      <c r="R216" s="378"/>
      <c r="S216" s="378"/>
      <c r="T216" s="378"/>
      <c r="U216" s="378"/>
      <c r="V216" s="378"/>
      <c r="W216" s="378"/>
      <c r="X216" s="378"/>
      <c r="Y216" s="378"/>
    </row>
    <row r="217" spans="1:25" x14ac:dyDescent="0.2">
      <c r="A217" s="488">
        <v>-1200</v>
      </c>
      <c r="B217" s="488">
        <v>0</v>
      </c>
      <c r="C217" s="488">
        <v>0</v>
      </c>
      <c r="D217" s="488">
        <v>0</v>
      </c>
      <c r="E217" s="488">
        <v>0</v>
      </c>
      <c r="F217" s="488">
        <v>0</v>
      </c>
      <c r="G217" s="488">
        <v>0</v>
      </c>
      <c r="H217" s="488">
        <v>-75</v>
      </c>
      <c r="I217" s="488">
        <v>-75</v>
      </c>
      <c r="J217" s="488">
        <v>-75</v>
      </c>
      <c r="K217" s="488">
        <v>-75</v>
      </c>
      <c r="L217" s="488">
        <v>-75</v>
      </c>
      <c r="M217" s="488">
        <v>-75</v>
      </c>
      <c r="N217" s="488">
        <v>-75</v>
      </c>
      <c r="O217" s="488">
        <v>-75</v>
      </c>
      <c r="P217" s="488">
        <v>-75</v>
      </c>
      <c r="Q217" s="488">
        <v>-75</v>
      </c>
      <c r="R217" s="488">
        <v>-75</v>
      </c>
      <c r="S217" s="488">
        <v>-75</v>
      </c>
      <c r="T217" s="488">
        <v>-75</v>
      </c>
      <c r="U217" s="488">
        <v>-75</v>
      </c>
      <c r="V217" s="488">
        <v>-75</v>
      </c>
      <c r="W217" s="488">
        <v>-75</v>
      </c>
      <c r="X217" s="488">
        <v>0</v>
      </c>
      <c r="Y217" s="488">
        <v>0</v>
      </c>
    </row>
    <row r="219" spans="1:25" x14ac:dyDescent="0.2">
      <c r="A219" s="381" t="s">
        <v>531</v>
      </c>
      <c r="B219" s="381">
        <v>100</v>
      </c>
      <c r="C219" s="381">
        <v>200</v>
      </c>
      <c r="D219" s="381">
        <v>300</v>
      </c>
      <c r="E219" s="381">
        <v>400</v>
      </c>
      <c r="F219" s="381">
        <v>500</v>
      </c>
      <c r="G219" s="381">
        <v>600</v>
      </c>
      <c r="H219" s="381">
        <v>700</v>
      </c>
      <c r="I219" s="381">
        <v>800</v>
      </c>
      <c r="J219" s="381">
        <v>900</v>
      </c>
      <c r="K219" s="381">
        <v>1000</v>
      </c>
      <c r="L219" s="381">
        <v>1100</v>
      </c>
      <c r="M219" s="381">
        <v>1200</v>
      </c>
      <c r="N219" s="381">
        <v>1300</v>
      </c>
      <c r="O219" s="381">
        <v>1400</v>
      </c>
      <c r="P219" s="381">
        <v>1500</v>
      </c>
      <c r="Q219" s="381">
        <v>1600</v>
      </c>
      <c r="R219" s="381">
        <v>1700</v>
      </c>
      <c r="S219" s="381">
        <v>1800</v>
      </c>
      <c r="T219" s="381">
        <v>1900</v>
      </c>
      <c r="U219" s="381">
        <v>2000</v>
      </c>
      <c r="V219" s="381">
        <v>2100</v>
      </c>
      <c r="W219" s="381">
        <v>2200</v>
      </c>
      <c r="X219" s="381">
        <v>2300</v>
      </c>
      <c r="Y219" s="381">
        <v>2400</v>
      </c>
    </row>
    <row r="220" spans="1:25" x14ac:dyDescent="0.2">
      <c r="A220" t="s">
        <v>525</v>
      </c>
      <c r="B220" s="378"/>
      <c r="C220" s="378"/>
      <c r="D220" s="378"/>
      <c r="E220" s="378"/>
      <c r="F220" s="378"/>
      <c r="G220" s="378"/>
      <c r="H220" s="378"/>
      <c r="I220" s="378"/>
      <c r="J220" s="378"/>
      <c r="K220" s="378"/>
      <c r="L220" s="378"/>
      <c r="M220" s="378"/>
      <c r="N220" s="378"/>
      <c r="O220" s="378"/>
      <c r="P220" s="378"/>
      <c r="Q220" s="378"/>
      <c r="R220" s="378"/>
      <c r="S220" s="378"/>
      <c r="T220" s="378"/>
      <c r="U220" s="378"/>
      <c r="V220" s="378"/>
      <c r="W220" s="378"/>
      <c r="X220" s="378"/>
      <c r="Y220" s="378"/>
    </row>
    <row r="221" spans="1:25" x14ac:dyDescent="0.2">
      <c r="A221" t="s">
        <v>492</v>
      </c>
      <c r="B221" s="378"/>
      <c r="C221" s="378"/>
      <c r="D221" s="378"/>
      <c r="E221" s="378"/>
      <c r="F221" s="378"/>
      <c r="G221" s="378"/>
      <c r="H221" s="378"/>
      <c r="I221" s="378"/>
      <c r="J221" s="378"/>
      <c r="K221" s="378"/>
      <c r="L221" s="378"/>
      <c r="M221" s="378"/>
      <c r="N221" s="378"/>
      <c r="O221" s="378"/>
      <c r="P221" s="378"/>
      <c r="Q221" s="378"/>
      <c r="R221" s="378"/>
      <c r="S221" s="378"/>
      <c r="T221" s="378"/>
      <c r="U221" s="378"/>
      <c r="V221" s="378"/>
      <c r="W221" s="378"/>
      <c r="X221" s="378"/>
      <c r="Y221" s="378"/>
    </row>
    <row r="222" spans="1:25" x14ac:dyDescent="0.2">
      <c r="A222" t="s">
        <v>492</v>
      </c>
      <c r="B222" s="378"/>
      <c r="C222" s="378"/>
      <c r="D222" s="378"/>
      <c r="E222" s="378"/>
      <c r="F222" s="378"/>
      <c r="G222" s="378"/>
      <c r="H222" s="378"/>
      <c r="I222" s="378"/>
      <c r="J222" s="378"/>
      <c r="K222" s="378"/>
      <c r="L222" s="378"/>
      <c r="M222" s="378"/>
      <c r="N222" s="378"/>
      <c r="O222" s="378"/>
      <c r="P222" s="378"/>
      <c r="Q222" s="378"/>
      <c r="R222" s="378"/>
      <c r="S222" s="378"/>
      <c r="T222" s="378"/>
      <c r="U222" s="378"/>
      <c r="V222" s="378"/>
      <c r="W222" s="378"/>
      <c r="X222" s="378"/>
      <c r="Y222" s="378"/>
    </row>
    <row r="223" spans="1:25" x14ac:dyDescent="0.2">
      <c r="A223" t="s">
        <v>492</v>
      </c>
      <c r="B223" s="378"/>
      <c r="C223" s="378"/>
      <c r="D223" s="378"/>
      <c r="E223" s="378"/>
      <c r="F223" s="378"/>
      <c r="G223" s="378"/>
      <c r="H223" s="378"/>
      <c r="I223" s="378"/>
      <c r="J223" s="378"/>
      <c r="K223" s="378"/>
      <c r="L223" s="378"/>
      <c r="M223" s="378"/>
      <c r="N223" s="378"/>
      <c r="O223" s="378"/>
      <c r="P223" s="378"/>
      <c r="Q223" s="378"/>
      <c r="R223" s="378"/>
      <c r="S223" s="378"/>
      <c r="T223" s="378"/>
      <c r="U223" s="378"/>
      <c r="V223" s="378"/>
      <c r="W223" s="378"/>
      <c r="X223" s="378"/>
      <c r="Y223" s="378"/>
    </row>
    <row r="224" spans="1:25" x14ac:dyDescent="0.2">
      <c r="A224" t="s">
        <v>492</v>
      </c>
      <c r="B224" s="378"/>
      <c r="C224" s="378"/>
      <c r="D224" s="378"/>
      <c r="E224" s="378"/>
      <c r="F224" s="378"/>
      <c r="G224" s="378"/>
      <c r="H224" s="378"/>
      <c r="I224" s="378"/>
      <c r="J224" s="378"/>
      <c r="K224" s="378"/>
      <c r="L224" s="378"/>
      <c r="M224" s="378"/>
      <c r="N224" s="378"/>
      <c r="O224" s="378"/>
      <c r="P224" s="378"/>
      <c r="Q224" s="378"/>
      <c r="R224" s="378"/>
      <c r="S224" s="378"/>
      <c r="T224" s="378"/>
      <c r="U224" s="378"/>
      <c r="V224" s="378"/>
      <c r="W224" s="378"/>
      <c r="X224" s="378"/>
      <c r="Y224" s="378"/>
    </row>
    <row r="225" spans="1:25" x14ac:dyDescent="0.2">
      <c r="A225" t="s">
        <v>492</v>
      </c>
      <c r="B225" s="378"/>
      <c r="C225" s="378"/>
      <c r="D225" s="378"/>
      <c r="E225" s="378"/>
      <c r="F225" s="378"/>
      <c r="G225" s="378"/>
      <c r="H225" s="378"/>
      <c r="I225" s="378"/>
      <c r="J225" s="378"/>
      <c r="K225" s="378"/>
      <c r="L225" s="378"/>
      <c r="M225" s="378"/>
      <c r="N225" s="378"/>
      <c r="O225" s="378"/>
      <c r="P225" s="378"/>
      <c r="Q225" s="378"/>
      <c r="R225" s="378"/>
      <c r="S225" s="378"/>
      <c r="T225" s="378"/>
      <c r="U225" s="378"/>
      <c r="V225" s="378"/>
      <c r="W225" s="378"/>
      <c r="X225" s="378"/>
      <c r="Y225" s="378"/>
    </row>
    <row r="226" spans="1:25" x14ac:dyDescent="0.2">
      <c r="A226" t="s">
        <v>492</v>
      </c>
      <c r="B226" s="378"/>
      <c r="C226" s="378"/>
      <c r="D226" s="378"/>
      <c r="E226" s="378"/>
      <c r="F226" s="378"/>
      <c r="G226" s="378"/>
      <c r="H226" s="378"/>
      <c r="I226" s="378"/>
      <c r="J226" s="378"/>
      <c r="K226" s="378"/>
      <c r="L226" s="378"/>
      <c r="M226" s="378"/>
      <c r="N226" s="378"/>
      <c r="O226" s="378"/>
      <c r="P226" s="378"/>
      <c r="Q226" s="378"/>
      <c r="R226" s="378"/>
      <c r="S226" s="378"/>
      <c r="T226" s="378"/>
      <c r="U226" s="378"/>
      <c r="V226" s="378"/>
      <c r="W226" s="378"/>
      <c r="X226" s="378"/>
      <c r="Y226" s="378"/>
    </row>
    <row r="227" spans="1:25" x14ac:dyDescent="0.2">
      <c r="A227" t="s">
        <v>492</v>
      </c>
      <c r="B227" s="378"/>
      <c r="C227" s="378"/>
      <c r="D227" s="378"/>
      <c r="E227" s="378"/>
      <c r="F227" s="378"/>
      <c r="G227" s="378"/>
      <c r="H227" s="378"/>
      <c r="I227" s="378"/>
      <c r="J227" s="378"/>
      <c r="K227" s="378"/>
      <c r="L227" s="378"/>
      <c r="M227" s="378"/>
      <c r="N227" s="378"/>
      <c r="O227" s="378"/>
      <c r="P227" s="378"/>
      <c r="Q227" s="378"/>
      <c r="R227" s="378"/>
      <c r="S227" s="378"/>
      <c r="T227" s="378"/>
      <c r="U227" s="378"/>
      <c r="V227" s="378"/>
      <c r="W227" s="378"/>
      <c r="X227" s="378"/>
      <c r="Y227" s="378"/>
    </row>
    <row r="228" spans="1:25" x14ac:dyDescent="0.2">
      <c r="A228" t="s">
        <v>492</v>
      </c>
      <c r="B228" s="378"/>
      <c r="C228" s="378"/>
      <c r="D228" s="378"/>
      <c r="E228" s="378"/>
      <c r="F228" s="378"/>
      <c r="G228" s="378"/>
      <c r="H228" s="378"/>
      <c r="I228" s="378"/>
      <c r="J228" s="378"/>
      <c r="K228" s="378"/>
      <c r="L228" s="378"/>
      <c r="M228" s="378"/>
      <c r="N228" s="378"/>
      <c r="O228" s="378"/>
      <c r="P228" s="378"/>
      <c r="Q228" s="378"/>
      <c r="R228" s="378"/>
      <c r="S228" s="378"/>
      <c r="T228" s="378"/>
      <c r="U228" s="378"/>
      <c r="V228" s="378"/>
      <c r="W228" s="378"/>
      <c r="X228" s="378"/>
      <c r="Y228" s="378"/>
    </row>
    <row r="229" spans="1:25" x14ac:dyDescent="0.2">
      <c r="A229" t="s">
        <v>492</v>
      </c>
      <c r="B229" s="378"/>
      <c r="C229" s="378"/>
      <c r="D229" s="378"/>
      <c r="E229" s="378"/>
      <c r="F229" s="378"/>
      <c r="G229" s="378"/>
      <c r="H229" s="378"/>
      <c r="I229" s="378"/>
      <c r="J229" s="378"/>
      <c r="K229" s="378"/>
      <c r="L229" s="378"/>
      <c r="M229" s="378"/>
      <c r="N229" s="378"/>
      <c r="O229" s="378"/>
      <c r="P229" s="378"/>
      <c r="Q229" s="378"/>
      <c r="R229" s="378"/>
      <c r="S229" s="378"/>
      <c r="T229" s="378"/>
      <c r="U229" s="378"/>
      <c r="V229" s="378"/>
      <c r="W229" s="378"/>
      <c r="X229" s="378"/>
      <c r="Y229" s="378"/>
    </row>
    <row r="230" spans="1:25" x14ac:dyDescent="0.2">
      <c r="A230" s="488">
        <v>-400</v>
      </c>
      <c r="B230" s="488">
        <v>0</v>
      </c>
      <c r="C230" s="488">
        <v>0</v>
      </c>
      <c r="D230" s="488">
        <v>0</v>
      </c>
      <c r="E230" s="488">
        <v>0</v>
      </c>
      <c r="F230" s="488">
        <v>0</v>
      </c>
      <c r="G230" s="488">
        <v>0</v>
      </c>
      <c r="H230" s="488">
        <v>-25</v>
      </c>
      <c r="I230" s="488">
        <v>-25</v>
      </c>
      <c r="J230" s="488">
        <v>-25</v>
      </c>
      <c r="K230" s="488">
        <v>-25</v>
      </c>
      <c r="L230" s="488">
        <v>-25</v>
      </c>
      <c r="M230" s="488">
        <v>-25</v>
      </c>
      <c r="N230" s="488">
        <v>-25</v>
      </c>
      <c r="O230" s="488">
        <v>-25</v>
      </c>
      <c r="P230" s="488">
        <v>-25</v>
      </c>
      <c r="Q230" s="488">
        <v>-25</v>
      </c>
      <c r="R230" s="488">
        <v>-25</v>
      </c>
      <c r="S230" s="488">
        <v>-25</v>
      </c>
      <c r="T230" s="488">
        <v>-25</v>
      </c>
      <c r="U230" s="488">
        <v>-25</v>
      </c>
      <c r="V230" s="488">
        <v>-25</v>
      </c>
      <c r="W230" s="488">
        <v>-25</v>
      </c>
      <c r="X230" s="488">
        <v>0</v>
      </c>
      <c r="Y230" s="488">
        <v>0</v>
      </c>
    </row>
    <row r="232" spans="1:25" x14ac:dyDescent="0.2">
      <c r="A232" s="381" t="s">
        <v>532</v>
      </c>
      <c r="B232" s="381">
        <v>100</v>
      </c>
      <c r="C232" s="381">
        <v>200</v>
      </c>
      <c r="D232" s="381">
        <v>300</v>
      </c>
      <c r="E232" s="381">
        <v>400</v>
      </c>
      <c r="F232" s="381">
        <v>500</v>
      </c>
      <c r="G232" s="381">
        <v>600</v>
      </c>
      <c r="H232" s="381">
        <v>700</v>
      </c>
      <c r="I232" s="381">
        <v>800</v>
      </c>
      <c r="J232" s="381">
        <v>900</v>
      </c>
      <c r="K232" s="381">
        <v>1000</v>
      </c>
      <c r="L232" s="381">
        <v>1100</v>
      </c>
      <c r="M232" s="381">
        <v>1200</v>
      </c>
      <c r="N232" s="381">
        <v>1300</v>
      </c>
      <c r="O232" s="381">
        <v>1400</v>
      </c>
      <c r="P232" s="381">
        <v>1500</v>
      </c>
      <c r="Q232" s="381">
        <v>1600</v>
      </c>
      <c r="R232" s="381">
        <v>1700</v>
      </c>
      <c r="S232" s="381">
        <v>1800</v>
      </c>
      <c r="T232" s="381">
        <v>1900</v>
      </c>
      <c r="U232" s="381">
        <v>2000</v>
      </c>
      <c r="V232" s="381">
        <v>2100</v>
      </c>
      <c r="W232" s="381">
        <v>2200</v>
      </c>
      <c r="X232" s="381">
        <v>2300</v>
      </c>
      <c r="Y232" s="381">
        <v>2400</v>
      </c>
    </row>
    <row r="233" spans="1:25" x14ac:dyDescent="0.2">
      <c r="A233" t="s">
        <v>525</v>
      </c>
      <c r="B233" s="378"/>
      <c r="C233" s="378"/>
      <c r="D233" s="378"/>
      <c r="E233" s="378"/>
      <c r="F233" s="378"/>
      <c r="G233" s="378"/>
      <c r="H233" s="378"/>
      <c r="I233" s="378"/>
      <c r="J233" s="378"/>
      <c r="K233" s="378"/>
      <c r="L233" s="378"/>
      <c r="M233" s="378"/>
      <c r="N233" s="378"/>
      <c r="O233" s="378"/>
      <c r="P233" s="378"/>
      <c r="Q233" s="378"/>
      <c r="R233" s="378"/>
      <c r="S233" s="378"/>
      <c r="T233" s="378"/>
      <c r="U233" s="378"/>
      <c r="V233" s="378"/>
      <c r="W233" s="378"/>
      <c r="X233" s="378"/>
      <c r="Y233" s="378"/>
    </row>
    <row r="234" spans="1:25" x14ac:dyDescent="0.2">
      <c r="A234" t="s">
        <v>492</v>
      </c>
      <c r="B234" s="378"/>
      <c r="C234" s="378"/>
      <c r="D234" s="378"/>
      <c r="E234" s="378"/>
      <c r="F234" s="378"/>
      <c r="G234" s="378"/>
      <c r="H234" s="378"/>
      <c r="I234" s="378"/>
      <c r="J234" s="378"/>
      <c r="K234" s="378"/>
      <c r="L234" s="378"/>
      <c r="M234" s="378"/>
      <c r="N234" s="378"/>
      <c r="O234" s="378"/>
      <c r="P234" s="378"/>
      <c r="Q234" s="378"/>
      <c r="R234" s="378"/>
      <c r="S234" s="378"/>
      <c r="T234" s="378"/>
      <c r="U234" s="378"/>
      <c r="V234" s="378"/>
      <c r="W234" s="378"/>
      <c r="X234" s="378"/>
      <c r="Y234" s="378"/>
    </row>
    <row r="235" spans="1:25" x14ac:dyDescent="0.2">
      <c r="A235" t="s">
        <v>492</v>
      </c>
      <c r="B235" s="378"/>
      <c r="C235" s="378"/>
      <c r="D235" s="378"/>
      <c r="E235" s="378"/>
      <c r="F235" s="378"/>
      <c r="G235" s="378"/>
      <c r="H235" s="378"/>
      <c r="I235" s="378"/>
      <c r="J235" s="378"/>
      <c r="K235" s="378"/>
      <c r="L235" s="378"/>
      <c r="M235" s="378"/>
      <c r="N235" s="378"/>
      <c r="O235" s="378"/>
      <c r="P235" s="378"/>
      <c r="Q235" s="378"/>
      <c r="R235" s="378"/>
      <c r="S235" s="378"/>
      <c r="T235" s="378"/>
      <c r="U235" s="378"/>
      <c r="V235" s="378"/>
      <c r="W235" s="378"/>
      <c r="X235" s="378"/>
      <c r="Y235" s="378"/>
    </row>
    <row r="236" spans="1:25" x14ac:dyDescent="0.2">
      <c r="A236" t="s">
        <v>492</v>
      </c>
      <c r="B236" s="378"/>
      <c r="C236" s="378"/>
      <c r="D236" s="378"/>
      <c r="E236" s="378"/>
      <c r="F236" s="378"/>
      <c r="G236" s="378"/>
      <c r="H236" s="378"/>
      <c r="I236" s="378"/>
      <c r="J236" s="378"/>
      <c r="K236" s="378"/>
      <c r="L236" s="378"/>
      <c r="M236" s="378"/>
      <c r="N236" s="378"/>
      <c r="O236" s="378"/>
      <c r="P236" s="378"/>
      <c r="Q236" s="378"/>
      <c r="R236" s="378"/>
      <c r="S236" s="378"/>
      <c r="T236" s="378"/>
      <c r="U236" s="378"/>
      <c r="V236" s="378"/>
      <c r="W236" s="378"/>
      <c r="X236" s="378"/>
      <c r="Y236" s="378"/>
    </row>
    <row r="237" spans="1:25" x14ac:dyDescent="0.2">
      <c r="A237" t="s">
        <v>492</v>
      </c>
      <c r="B237" s="378"/>
      <c r="C237" s="378"/>
      <c r="D237" s="378"/>
      <c r="E237" s="378"/>
      <c r="F237" s="378"/>
      <c r="G237" s="378"/>
      <c r="H237" s="378"/>
      <c r="I237" s="378"/>
      <c r="J237" s="378"/>
      <c r="K237" s="378"/>
      <c r="L237" s="378"/>
      <c r="M237" s="378"/>
      <c r="N237" s="378"/>
      <c r="O237" s="378"/>
      <c r="P237" s="378"/>
      <c r="Q237" s="378"/>
      <c r="R237" s="378"/>
      <c r="S237" s="378"/>
      <c r="T237" s="378"/>
      <c r="U237" s="378"/>
      <c r="V237" s="378"/>
      <c r="W237" s="378"/>
      <c r="X237" s="378"/>
      <c r="Y237" s="378"/>
    </row>
    <row r="238" spans="1:25" x14ac:dyDescent="0.2">
      <c r="A238" t="s">
        <v>492</v>
      </c>
      <c r="B238" s="378"/>
      <c r="C238" s="378"/>
      <c r="D238" s="378"/>
      <c r="E238" s="378"/>
      <c r="F238" s="378"/>
      <c r="G238" s="378"/>
      <c r="H238" s="378"/>
      <c r="I238" s="378"/>
      <c r="J238" s="378"/>
      <c r="K238" s="378"/>
      <c r="L238" s="378"/>
      <c r="M238" s="378"/>
      <c r="N238" s="378"/>
      <c r="O238" s="378"/>
      <c r="P238" s="378"/>
      <c r="Q238" s="378"/>
      <c r="R238" s="378"/>
      <c r="S238" s="378"/>
      <c r="T238" s="378"/>
      <c r="U238" s="378"/>
      <c r="V238" s="378"/>
      <c r="W238" s="378"/>
      <c r="X238" s="378"/>
      <c r="Y238" s="378"/>
    </row>
    <row r="239" spans="1:25" x14ac:dyDescent="0.2">
      <c r="A239" t="s">
        <v>492</v>
      </c>
      <c r="B239" s="378"/>
      <c r="C239" s="378"/>
      <c r="D239" s="378"/>
      <c r="E239" s="378"/>
      <c r="F239" s="378"/>
      <c r="G239" s="378"/>
      <c r="H239" s="378"/>
      <c r="I239" s="378"/>
      <c r="J239" s="378"/>
      <c r="K239" s="378"/>
      <c r="L239" s="378"/>
      <c r="M239" s="378"/>
      <c r="N239" s="378"/>
      <c r="O239" s="378"/>
      <c r="P239" s="378"/>
      <c r="Q239" s="378"/>
      <c r="R239" s="378"/>
      <c r="S239" s="378"/>
      <c r="T239" s="378"/>
      <c r="U239" s="378"/>
      <c r="V239" s="378"/>
      <c r="W239" s="378"/>
      <c r="X239" s="378"/>
      <c r="Y239" s="378"/>
    </row>
    <row r="240" spans="1:25" x14ac:dyDescent="0.2">
      <c r="A240" t="s">
        <v>492</v>
      </c>
      <c r="B240" s="378"/>
      <c r="C240" s="378"/>
      <c r="D240" s="378"/>
      <c r="E240" s="378"/>
      <c r="F240" s="378"/>
      <c r="G240" s="378"/>
      <c r="H240" s="378"/>
      <c r="I240" s="378"/>
      <c r="J240" s="378"/>
      <c r="K240" s="378"/>
      <c r="L240" s="378"/>
      <c r="M240" s="378"/>
      <c r="N240" s="378"/>
      <c r="O240" s="378"/>
      <c r="P240" s="378"/>
      <c r="Q240" s="378"/>
      <c r="R240" s="378"/>
      <c r="S240" s="378"/>
      <c r="T240" s="378"/>
      <c r="U240" s="378"/>
      <c r="V240" s="378"/>
      <c r="W240" s="378"/>
      <c r="X240" s="378"/>
      <c r="Y240" s="378"/>
    </row>
    <row r="241" spans="1:25" x14ac:dyDescent="0.2">
      <c r="A241" t="s">
        <v>492</v>
      </c>
      <c r="B241" s="378"/>
      <c r="C241" s="378"/>
      <c r="D241" s="378"/>
      <c r="E241" s="378"/>
      <c r="F241" s="378"/>
      <c r="G241" s="378"/>
      <c r="H241" s="378"/>
      <c r="I241" s="378"/>
      <c r="J241" s="378"/>
      <c r="K241" s="378"/>
      <c r="L241" s="378"/>
      <c r="M241" s="378"/>
      <c r="N241" s="378"/>
      <c r="O241" s="378"/>
      <c r="P241" s="378"/>
      <c r="Q241" s="378"/>
      <c r="R241" s="378"/>
      <c r="S241" s="378"/>
      <c r="T241" s="378"/>
      <c r="U241" s="378"/>
      <c r="V241" s="378"/>
      <c r="W241" s="378"/>
      <c r="X241" s="378"/>
      <c r="Y241" s="378"/>
    </row>
    <row r="242" spans="1:25" x14ac:dyDescent="0.2">
      <c r="A242" t="s">
        <v>492</v>
      </c>
      <c r="B242" s="378"/>
      <c r="C242" s="378"/>
      <c r="D242" s="378"/>
      <c r="E242" s="378"/>
      <c r="F242" s="378"/>
      <c r="G242" s="378"/>
      <c r="H242" s="378"/>
      <c r="I242" s="378"/>
      <c r="J242" s="378"/>
      <c r="K242" s="378"/>
      <c r="L242" s="378"/>
      <c r="M242" s="378"/>
      <c r="N242" s="378"/>
      <c r="O242" s="378"/>
      <c r="P242" s="378"/>
      <c r="Q242" s="378"/>
      <c r="R242" s="378"/>
      <c r="S242" s="378"/>
      <c r="T242" s="378"/>
      <c r="U242" s="378"/>
      <c r="V242" s="378"/>
      <c r="W242" s="378"/>
      <c r="X242" s="378"/>
      <c r="Y242" s="378"/>
    </row>
    <row r="243" spans="1:25" x14ac:dyDescent="0.2">
      <c r="A243" s="488">
        <v>-2400</v>
      </c>
      <c r="B243" s="488">
        <v>0</v>
      </c>
      <c r="C243" s="488">
        <v>0</v>
      </c>
      <c r="D243" s="488">
        <v>0</v>
      </c>
      <c r="E243" s="488">
        <v>0</v>
      </c>
      <c r="F243" s="488">
        <v>0</v>
      </c>
      <c r="G243" s="488">
        <v>0</v>
      </c>
      <c r="H243" s="488">
        <v>-150</v>
      </c>
      <c r="I243" s="488">
        <v>-150</v>
      </c>
      <c r="J243" s="488">
        <v>-150</v>
      </c>
      <c r="K243" s="488">
        <v>-150</v>
      </c>
      <c r="L243" s="488">
        <v>-150</v>
      </c>
      <c r="M243" s="488">
        <v>-150</v>
      </c>
      <c r="N243" s="488">
        <v>-150</v>
      </c>
      <c r="O243" s="488">
        <v>-150</v>
      </c>
      <c r="P243" s="488">
        <v>-150</v>
      </c>
      <c r="Q243" s="488">
        <v>-150</v>
      </c>
      <c r="R243" s="488">
        <v>-150</v>
      </c>
      <c r="S243" s="488">
        <v>-150</v>
      </c>
      <c r="T243" s="488">
        <v>-150</v>
      </c>
      <c r="U243" s="488">
        <v>-150</v>
      </c>
      <c r="V243" s="488">
        <v>-150</v>
      </c>
      <c r="W243" s="488">
        <v>-150</v>
      </c>
      <c r="X243" s="488">
        <v>0</v>
      </c>
      <c r="Y243" s="488">
        <v>0</v>
      </c>
    </row>
    <row r="245" spans="1:25" x14ac:dyDescent="0.2">
      <c r="A245" s="381" t="s">
        <v>533</v>
      </c>
      <c r="B245" s="381">
        <v>100</v>
      </c>
      <c r="C245" s="381">
        <v>200</v>
      </c>
      <c r="D245" s="381">
        <v>300</v>
      </c>
      <c r="E245" s="381">
        <v>400</v>
      </c>
      <c r="F245" s="381">
        <v>500</v>
      </c>
      <c r="G245" s="381">
        <v>600</v>
      </c>
      <c r="H245" s="381">
        <v>700</v>
      </c>
      <c r="I245" s="381">
        <v>800</v>
      </c>
      <c r="J245" s="381">
        <v>900</v>
      </c>
      <c r="K245" s="381">
        <v>1000</v>
      </c>
      <c r="L245" s="381">
        <v>1100</v>
      </c>
      <c r="M245" s="381">
        <v>1200</v>
      </c>
      <c r="N245" s="381">
        <v>1300</v>
      </c>
      <c r="O245" s="381">
        <v>1400</v>
      </c>
      <c r="P245" s="381">
        <v>1500</v>
      </c>
      <c r="Q245" s="381">
        <v>1600</v>
      </c>
      <c r="R245" s="381">
        <v>1700</v>
      </c>
      <c r="S245" s="381">
        <v>1800</v>
      </c>
      <c r="T245" s="381">
        <v>1900</v>
      </c>
      <c r="U245" s="381">
        <v>2000</v>
      </c>
      <c r="V245" s="381">
        <v>2100</v>
      </c>
      <c r="W245" s="381">
        <v>2200</v>
      </c>
      <c r="X245" s="381">
        <v>2300</v>
      </c>
      <c r="Y245" s="381">
        <v>2400</v>
      </c>
    </row>
    <row r="246" spans="1:25" x14ac:dyDescent="0.2">
      <c r="A246" t="s">
        <v>524</v>
      </c>
      <c r="B246" s="378"/>
      <c r="C246" s="378"/>
      <c r="D246" s="378"/>
      <c r="E246" s="378"/>
      <c r="F246" s="378"/>
      <c r="G246" s="378"/>
      <c r="H246" s="378"/>
      <c r="I246" s="378"/>
      <c r="J246" s="378"/>
      <c r="K246" s="378"/>
      <c r="L246" s="378"/>
      <c r="M246" s="378"/>
      <c r="N246" s="378"/>
      <c r="O246" s="378"/>
      <c r="P246" s="378"/>
      <c r="Q246" s="378"/>
      <c r="R246" s="378"/>
      <c r="S246" s="378"/>
      <c r="T246" s="378"/>
      <c r="U246" s="378"/>
      <c r="V246" s="378"/>
      <c r="W246" s="378"/>
      <c r="X246" s="378"/>
      <c r="Y246" s="378"/>
    </row>
    <row r="247" spans="1:25" x14ac:dyDescent="0.2">
      <c r="A247" t="s">
        <v>492</v>
      </c>
      <c r="B247" s="378"/>
      <c r="C247" s="378"/>
      <c r="D247" s="378"/>
      <c r="E247" s="378"/>
      <c r="F247" s="378"/>
      <c r="G247" s="378"/>
      <c r="H247" s="378"/>
      <c r="I247" s="378"/>
      <c r="J247" s="378"/>
      <c r="K247" s="378"/>
      <c r="L247" s="378"/>
      <c r="M247" s="378"/>
      <c r="N247" s="378"/>
      <c r="O247" s="378"/>
      <c r="P247" s="378"/>
      <c r="Q247" s="378"/>
      <c r="R247" s="378"/>
      <c r="S247" s="378"/>
      <c r="T247" s="378"/>
      <c r="U247" s="378"/>
      <c r="V247" s="378"/>
      <c r="W247" s="378"/>
      <c r="X247" s="378"/>
      <c r="Y247" s="378"/>
    </row>
    <row r="248" spans="1:25" x14ac:dyDescent="0.2">
      <c r="A248" t="s">
        <v>492</v>
      </c>
      <c r="B248" s="378"/>
      <c r="C248" s="378"/>
      <c r="D248" s="378"/>
      <c r="E248" s="378"/>
      <c r="F248" s="378"/>
      <c r="G248" s="378"/>
      <c r="H248" s="378"/>
      <c r="I248" s="378"/>
      <c r="J248" s="378"/>
      <c r="K248" s="378"/>
      <c r="L248" s="378"/>
      <c r="M248" s="378"/>
      <c r="N248" s="378"/>
      <c r="O248" s="378"/>
      <c r="P248" s="378"/>
      <c r="Q248" s="378"/>
      <c r="R248" s="378"/>
      <c r="S248" s="378"/>
      <c r="T248" s="378"/>
      <c r="U248" s="378"/>
      <c r="V248" s="378"/>
      <c r="W248" s="378"/>
      <c r="X248" s="378"/>
      <c r="Y248" s="378"/>
    </row>
    <row r="249" spans="1:25" x14ac:dyDescent="0.2">
      <c r="A249" t="s">
        <v>492</v>
      </c>
      <c r="B249" s="378"/>
      <c r="C249" s="378"/>
      <c r="D249" s="378"/>
      <c r="E249" s="378"/>
      <c r="F249" s="378"/>
      <c r="G249" s="378"/>
      <c r="H249" s="378"/>
      <c r="I249" s="378"/>
      <c r="J249" s="378"/>
      <c r="K249" s="378"/>
      <c r="L249" s="378"/>
      <c r="M249" s="378"/>
      <c r="N249" s="378"/>
      <c r="O249" s="378"/>
      <c r="P249" s="378"/>
      <c r="Q249" s="378"/>
      <c r="R249" s="378"/>
      <c r="S249" s="378"/>
      <c r="T249" s="378"/>
      <c r="U249" s="378"/>
      <c r="V249" s="378"/>
      <c r="W249" s="378"/>
      <c r="X249" s="378"/>
      <c r="Y249" s="378"/>
    </row>
    <row r="250" spans="1:25" x14ac:dyDescent="0.2">
      <c r="A250" t="s">
        <v>492</v>
      </c>
      <c r="B250" s="378"/>
      <c r="C250" s="378"/>
      <c r="D250" s="378"/>
      <c r="E250" s="378"/>
      <c r="F250" s="378"/>
      <c r="G250" s="378"/>
      <c r="H250" s="378"/>
      <c r="I250" s="378"/>
      <c r="J250" s="378"/>
      <c r="K250" s="378"/>
      <c r="L250" s="378"/>
      <c r="M250" s="378"/>
      <c r="N250" s="378"/>
      <c r="O250" s="378"/>
      <c r="P250" s="378"/>
      <c r="Q250" s="378"/>
      <c r="R250" s="378"/>
      <c r="S250" s="378"/>
      <c r="T250" s="378"/>
      <c r="U250" s="378"/>
      <c r="V250" s="378"/>
      <c r="W250" s="378"/>
      <c r="X250" s="378"/>
      <c r="Y250" s="378"/>
    </row>
    <row r="251" spans="1:25" x14ac:dyDescent="0.2">
      <c r="A251" t="s">
        <v>492</v>
      </c>
      <c r="B251" s="378"/>
      <c r="C251" s="378"/>
      <c r="D251" s="378"/>
      <c r="E251" s="378"/>
      <c r="F251" s="378"/>
      <c r="G251" s="378"/>
      <c r="H251" s="378"/>
      <c r="I251" s="378"/>
      <c r="J251" s="378"/>
      <c r="K251" s="378"/>
      <c r="L251" s="378"/>
      <c r="M251" s="378"/>
      <c r="N251" s="378"/>
      <c r="O251" s="378"/>
      <c r="P251" s="378"/>
      <c r="Q251" s="378"/>
      <c r="R251" s="378"/>
      <c r="S251" s="378"/>
      <c r="T251" s="378"/>
      <c r="U251" s="378"/>
      <c r="V251" s="378"/>
      <c r="W251" s="378"/>
      <c r="X251" s="378"/>
      <c r="Y251" s="378"/>
    </row>
    <row r="252" spans="1:25" x14ac:dyDescent="0.2">
      <c r="A252" t="s">
        <v>492</v>
      </c>
      <c r="B252" s="378"/>
      <c r="C252" s="378"/>
      <c r="D252" s="378"/>
      <c r="E252" s="378"/>
      <c r="F252" s="378"/>
      <c r="G252" s="378"/>
      <c r="H252" s="378"/>
      <c r="I252" s="378"/>
      <c r="J252" s="378"/>
      <c r="K252" s="378"/>
      <c r="L252" s="378"/>
      <c r="M252" s="378"/>
      <c r="N252" s="378"/>
      <c r="O252" s="378"/>
      <c r="P252" s="378"/>
      <c r="Q252" s="378"/>
      <c r="R252" s="378"/>
      <c r="S252" s="378"/>
      <c r="T252" s="378"/>
      <c r="U252" s="378"/>
      <c r="V252" s="378"/>
      <c r="W252" s="378"/>
      <c r="X252" s="378"/>
      <c r="Y252" s="378"/>
    </row>
    <row r="253" spans="1:25" x14ac:dyDescent="0.2">
      <c r="A253" t="s">
        <v>492</v>
      </c>
      <c r="B253" s="378"/>
      <c r="C253" s="378"/>
      <c r="D253" s="378"/>
      <c r="E253" s="378"/>
      <c r="F253" s="378"/>
      <c r="G253" s="378"/>
      <c r="H253" s="378"/>
      <c r="I253" s="378"/>
      <c r="J253" s="378"/>
      <c r="K253" s="378"/>
      <c r="L253" s="378"/>
      <c r="M253" s="378"/>
      <c r="N253" s="378"/>
      <c r="O253" s="378"/>
      <c r="P253" s="378"/>
      <c r="Q253" s="378"/>
      <c r="R253" s="378"/>
      <c r="S253" s="378"/>
      <c r="T253" s="378"/>
      <c r="U253" s="378"/>
      <c r="V253" s="378"/>
      <c r="W253" s="378"/>
      <c r="X253" s="378"/>
      <c r="Y253" s="378"/>
    </row>
    <row r="254" spans="1:25" x14ac:dyDescent="0.2">
      <c r="A254" t="s">
        <v>492</v>
      </c>
      <c r="B254" s="378"/>
      <c r="C254" s="378"/>
      <c r="D254" s="378"/>
      <c r="E254" s="378"/>
      <c r="F254" s="378"/>
      <c r="G254" s="378"/>
      <c r="H254" s="378"/>
      <c r="I254" s="378"/>
      <c r="J254" s="378"/>
      <c r="K254" s="378"/>
      <c r="L254" s="378"/>
      <c r="M254" s="378"/>
      <c r="N254" s="378"/>
      <c r="O254" s="378"/>
      <c r="P254" s="378"/>
      <c r="Q254" s="378"/>
      <c r="R254" s="378"/>
      <c r="S254" s="378"/>
      <c r="T254" s="378"/>
      <c r="U254" s="378"/>
      <c r="V254" s="378"/>
      <c r="W254" s="378"/>
      <c r="X254" s="378"/>
      <c r="Y254" s="378"/>
    </row>
    <row r="255" spans="1:25" x14ac:dyDescent="0.2">
      <c r="A255" t="s">
        <v>492</v>
      </c>
      <c r="B255" s="378"/>
      <c r="C255" s="378"/>
      <c r="D255" s="378"/>
      <c r="E255" s="378"/>
      <c r="F255" s="378"/>
      <c r="G255" s="378"/>
      <c r="H255" s="378"/>
      <c r="I255" s="378"/>
      <c r="J255" s="378"/>
      <c r="K255" s="378"/>
      <c r="L255" s="378"/>
      <c r="M255" s="378"/>
      <c r="N255" s="378"/>
      <c r="O255" s="378"/>
      <c r="P255" s="378"/>
      <c r="Q255" s="378"/>
      <c r="R255" s="378"/>
      <c r="S255" s="378"/>
      <c r="T255" s="378"/>
      <c r="U255" s="378"/>
      <c r="V255" s="378"/>
      <c r="W255" s="378"/>
      <c r="X255" s="378"/>
      <c r="Y255" s="378"/>
    </row>
    <row r="256" spans="1:25" x14ac:dyDescent="0.2">
      <c r="A256" s="488">
        <v>800</v>
      </c>
      <c r="B256" s="488">
        <v>0</v>
      </c>
      <c r="C256" s="488">
        <v>0</v>
      </c>
      <c r="D256" s="488">
        <v>0</v>
      </c>
      <c r="E256" s="488">
        <v>0</v>
      </c>
      <c r="F256" s="488">
        <v>0</v>
      </c>
      <c r="G256" s="488">
        <v>0</v>
      </c>
      <c r="H256" s="488">
        <v>50</v>
      </c>
      <c r="I256" s="488">
        <v>50</v>
      </c>
      <c r="J256" s="488">
        <v>50</v>
      </c>
      <c r="K256" s="488">
        <v>50</v>
      </c>
      <c r="L256" s="488">
        <v>50</v>
      </c>
      <c r="M256" s="488">
        <v>50</v>
      </c>
      <c r="N256" s="488">
        <v>50</v>
      </c>
      <c r="O256" s="488">
        <v>50</v>
      </c>
      <c r="P256" s="488">
        <v>50</v>
      </c>
      <c r="Q256" s="488">
        <v>50</v>
      </c>
      <c r="R256" s="488">
        <v>50</v>
      </c>
      <c r="S256" s="488">
        <v>50</v>
      </c>
      <c r="T256" s="488">
        <v>50</v>
      </c>
      <c r="U256" s="488">
        <v>50</v>
      </c>
      <c r="V256" s="488">
        <v>50</v>
      </c>
      <c r="W256" s="488">
        <v>50</v>
      </c>
      <c r="X256" s="488">
        <v>0</v>
      </c>
      <c r="Y256" s="488">
        <v>0</v>
      </c>
    </row>
    <row r="258" spans="1:25" x14ac:dyDescent="0.2">
      <c r="A258" s="381" t="s">
        <v>119</v>
      </c>
      <c r="B258" s="381">
        <v>100</v>
      </c>
      <c r="C258" s="381">
        <v>200</v>
      </c>
      <c r="D258" s="381">
        <v>300</v>
      </c>
      <c r="E258" s="381">
        <v>400</v>
      </c>
      <c r="F258" s="381">
        <v>500</v>
      </c>
      <c r="G258" s="381">
        <v>600</v>
      </c>
      <c r="H258" s="381">
        <v>700</v>
      </c>
      <c r="I258" s="381">
        <v>800</v>
      </c>
      <c r="J258" s="381">
        <v>900</v>
      </c>
      <c r="K258" s="381">
        <v>1000</v>
      </c>
      <c r="L258" s="381">
        <v>1100</v>
      </c>
      <c r="M258" s="381">
        <v>1200</v>
      </c>
      <c r="N258" s="381">
        <v>1300</v>
      </c>
      <c r="O258" s="381">
        <v>1400</v>
      </c>
      <c r="P258" s="381">
        <v>1500</v>
      </c>
      <c r="Q258" s="381">
        <v>1600</v>
      </c>
      <c r="R258" s="381">
        <v>1700</v>
      </c>
      <c r="S258" s="381">
        <v>1800</v>
      </c>
      <c r="T258" s="381">
        <v>1900</v>
      </c>
      <c r="U258" s="381">
        <v>2000</v>
      </c>
      <c r="V258" s="381">
        <v>2100</v>
      </c>
      <c r="W258" s="381">
        <v>2200</v>
      </c>
      <c r="X258" s="381">
        <v>2300</v>
      </c>
      <c r="Y258" s="381">
        <v>2400</v>
      </c>
    </row>
    <row r="259" spans="1:25" x14ac:dyDescent="0.2">
      <c r="A259" s="1" t="s">
        <v>534</v>
      </c>
      <c r="B259" s="378"/>
      <c r="C259" s="378"/>
      <c r="D259" s="378"/>
      <c r="E259" s="378"/>
      <c r="F259" s="378"/>
      <c r="G259" s="378"/>
      <c r="H259" s="378"/>
      <c r="I259" s="378"/>
      <c r="J259" s="378"/>
      <c r="K259" s="378"/>
      <c r="L259" s="378"/>
      <c r="M259" s="378"/>
      <c r="N259" s="378"/>
      <c r="O259" s="378"/>
      <c r="P259" s="378"/>
      <c r="Q259" s="378"/>
      <c r="R259" s="378"/>
      <c r="S259" s="378"/>
      <c r="T259" s="378"/>
      <c r="U259" s="378"/>
      <c r="V259" s="378"/>
      <c r="W259" s="378"/>
      <c r="X259" s="378"/>
      <c r="Y259" s="378"/>
    </row>
    <row r="260" spans="1:25" x14ac:dyDescent="0.2">
      <c r="A260" s="1" t="s">
        <v>535</v>
      </c>
      <c r="B260" s="378"/>
      <c r="C260" s="378"/>
      <c r="D260" s="378"/>
      <c r="E260" s="378"/>
      <c r="F260" s="378"/>
      <c r="G260" s="378"/>
      <c r="H260" s="378"/>
      <c r="I260" s="378"/>
      <c r="J260" s="378"/>
      <c r="K260" s="378"/>
      <c r="L260" s="378"/>
      <c r="M260" s="378"/>
      <c r="N260" s="378"/>
      <c r="O260" s="378"/>
      <c r="P260" s="378"/>
      <c r="Q260" s="378"/>
      <c r="R260" s="378"/>
      <c r="S260" s="378"/>
      <c r="T260" s="378"/>
      <c r="U260" s="378"/>
      <c r="V260" s="378"/>
      <c r="W260" s="378"/>
      <c r="X260" s="378"/>
      <c r="Y260" s="378"/>
    </row>
    <row r="261" spans="1:25" x14ac:dyDescent="0.2">
      <c r="A261" s="1" t="s">
        <v>406</v>
      </c>
      <c r="B261" s="378"/>
      <c r="C261" s="378"/>
      <c r="D261" s="378"/>
      <c r="E261" s="378"/>
      <c r="F261" s="378"/>
      <c r="G261" s="378"/>
      <c r="H261" s="378"/>
      <c r="I261" s="378"/>
      <c r="J261" s="378"/>
      <c r="K261" s="378"/>
      <c r="L261" s="378"/>
      <c r="M261" s="378"/>
      <c r="N261" s="378"/>
      <c r="O261" s="378"/>
      <c r="P261" s="378"/>
      <c r="Q261" s="378"/>
      <c r="R261" s="378"/>
      <c r="S261" s="378"/>
      <c r="T261" s="378"/>
      <c r="U261" s="378"/>
      <c r="V261" s="378"/>
      <c r="W261" s="378"/>
      <c r="X261" s="378"/>
      <c r="Y261" s="378"/>
    </row>
    <row r="262" spans="1:25" x14ac:dyDescent="0.2">
      <c r="A262" s="1" t="s">
        <v>536</v>
      </c>
      <c r="B262" s="378"/>
      <c r="C262" s="378"/>
      <c r="D262" s="378"/>
      <c r="E262" s="378"/>
      <c r="F262" s="378"/>
      <c r="G262" s="378"/>
      <c r="H262" s="378"/>
      <c r="I262" s="378"/>
      <c r="J262" s="378"/>
      <c r="K262" s="378"/>
      <c r="L262" s="378"/>
      <c r="M262" s="378"/>
      <c r="N262" s="378"/>
      <c r="O262" s="378"/>
      <c r="P262" s="378"/>
      <c r="Q262" s="378"/>
      <c r="R262" s="378"/>
      <c r="S262" s="378"/>
      <c r="T262" s="378"/>
      <c r="U262" s="378"/>
      <c r="V262" s="378"/>
      <c r="W262" s="378"/>
      <c r="X262" s="378"/>
      <c r="Y262" s="378"/>
    </row>
    <row r="263" spans="1:25" x14ac:dyDescent="0.2">
      <c r="A263" t="s">
        <v>492</v>
      </c>
      <c r="B263" s="378"/>
      <c r="C263" s="378"/>
      <c r="D263" s="378"/>
      <c r="E263" s="378"/>
      <c r="F263" s="378"/>
      <c r="G263" s="378"/>
      <c r="H263" s="378"/>
      <c r="I263" s="378"/>
      <c r="J263" s="378"/>
      <c r="K263" s="378"/>
      <c r="L263" s="378"/>
      <c r="M263" s="378"/>
      <c r="N263" s="378"/>
      <c r="O263" s="378"/>
      <c r="P263" s="378"/>
      <c r="Q263" s="378"/>
      <c r="R263" s="378"/>
      <c r="S263" s="378"/>
      <c r="T263" s="378"/>
      <c r="U263" s="378"/>
      <c r="V263" s="378"/>
      <c r="W263" s="378"/>
      <c r="X263" s="378"/>
      <c r="Y263" s="378"/>
    </row>
    <row r="264" spans="1:25" x14ac:dyDescent="0.2">
      <c r="A264" t="s">
        <v>492</v>
      </c>
      <c r="B264" s="378"/>
      <c r="C264" s="378"/>
      <c r="D264" s="378"/>
      <c r="E264" s="378"/>
      <c r="F264" s="378"/>
      <c r="G264" s="378"/>
      <c r="H264" s="378"/>
      <c r="I264" s="378"/>
      <c r="J264" s="378"/>
      <c r="K264" s="378"/>
      <c r="L264" s="378"/>
      <c r="M264" s="378"/>
      <c r="N264" s="378"/>
      <c r="O264" s="378"/>
      <c r="P264" s="378"/>
      <c r="Q264" s="378"/>
      <c r="R264" s="378"/>
      <c r="S264" s="378"/>
      <c r="T264" s="378"/>
      <c r="U264" s="378"/>
      <c r="V264" s="378"/>
      <c r="W264" s="378"/>
      <c r="X264" s="378"/>
      <c r="Y264" s="378"/>
    </row>
    <row r="265" spans="1:25" x14ac:dyDescent="0.2">
      <c r="A265" t="s">
        <v>492</v>
      </c>
      <c r="B265" s="378"/>
      <c r="C265" s="378"/>
      <c r="D265" s="378"/>
      <c r="E265" s="378"/>
      <c r="F265" s="378"/>
      <c r="G265" s="378"/>
      <c r="H265" s="378"/>
      <c r="I265" s="378"/>
      <c r="J265" s="378"/>
      <c r="K265" s="378"/>
      <c r="L265" s="378"/>
      <c r="M265" s="378"/>
      <c r="N265" s="378"/>
      <c r="O265" s="378"/>
      <c r="P265" s="378"/>
      <c r="Q265" s="378"/>
      <c r="R265" s="378"/>
      <c r="S265" s="378"/>
      <c r="T265" s="378"/>
      <c r="U265" s="378"/>
      <c r="V265" s="378"/>
      <c r="W265" s="378"/>
      <c r="X265" s="378"/>
      <c r="Y265" s="378"/>
    </row>
    <row r="266" spans="1:25" x14ac:dyDescent="0.2">
      <c r="A266" t="s">
        <v>492</v>
      </c>
      <c r="B266" s="378"/>
      <c r="C266" s="378"/>
      <c r="D266" s="378"/>
      <c r="E266" s="378"/>
      <c r="F266" s="378"/>
      <c r="G266" s="378"/>
      <c r="H266" s="378"/>
      <c r="I266" s="378"/>
      <c r="J266" s="378"/>
      <c r="K266" s="378"/>
      <c r="L266" s="378"/>
      <c r="M266" s="378"/>
      <c r="N266" s="378"/>
      <c r="O266" s="378"/>
      <c r="P266" s="378"/>
      <c r="Q266" s="378"/>
      <c r="R266" s="378"/>
      <c r="S266" s="378"/>
      <c r="T266" s="378"/>
      <c r="U266" s="378"/>
      <c r="V266" s="378"/>
      <c r="W266" s="378"/>
      <c r="X266" s="378"/>
      <c r="Y266" s="378"/>
    </row>
    <row r="267" spans="1:25" x14ac:dyDescent="0.2">
      <c r="A267" t="s">
        <v>492</v>
      </c>
      <c r="B267" s="378"/>
      <c r="C267" s="378"/>
      <c r="D267" s="378"/>
      <c r="E267" s="378"/>
      <c r="F267" s="378"/>
      <c r="G267" s="378"/>
      <c r="H267" s="378"/>
      <c r="I267" s="378"/>
      <c r="J267" s="378"/>
      <c r="K267" s="378"/>
      <c r="L267" s="378"/>
      <c r="M267" s="378"/>
      <c r="N267" s="378"/>
      <c r="O267" s="378"/>
      <c r="P267" s="378"/>
      <c r="Q267" s="378"/>
      <c r="R267" s="378"/>
      <c r="S267" s="378"/>
      <c r="T267" s="378"/>
      <c r="U267" s="378"/>
      <c r="V267" s="378"/>
      <c r="W267" s="378"/>
      <c r="X267" s="378"/>
      <c r="Y267" s="378"/>
    </row>
    <row r="268" spans="1:25" x14ac:dyDescent="0.2">
      <c r="A268" t="s">
        <v>492</v>
      </c>
      <c r="B268" s="378"/>
      <c r="C268" s="378"/>
      <c r="D268" s="378"/>
      <c r="E268" s="378"/>
      <c r="F268" s="378"/>
      <c r="G268" s="378"/>
      <c r="H268" s="378"/>
      <c r="I268" s="378"/>
      <c r="J268" s="378"/>
      <c r="K268" s="378"/>
      <c r="L268" s="378"/>
      <c r="M268" s="378"/>
      <c r="N268" s="378"/>
      <c r="O268" s="378"/>
      <c r="P268" s="378"/>
      <c r="Q268" s="378"/>
      <c r="R268" s="378"/>
      <c r="S268" s="378"/>
      <c r="T268" s="378"/>
      <c r="U268" s="378"/>
      <c r="V268" s="378"/>
      <c r="W268" s="378"/>
      <c r="X268" s="378"/>
      <c r="Y268" s="378"/>
    </row>
    <row r="269" spans="1:25" x14ac:dyDescent="0.2">
      <c r="A269" s="488">
        <v>7600</v>
      </c>
      <c r="B269" s="488">
        <v>0</v>
      </c>
      <c r="C269" s="488">
        <v>0</v>
      </c>
      <c r="D269" s="488">
        <v>0</v>
      </c>
      <c r="E269" s="488">
        <v>0</v>
      </c>
      <c r="F269" s="488">
        <v>0</v>
      </c>
      <c r="G269" s="488">
        <v>0</v>
      </c>
      <c r="H269" s="488">
        <v>475</v>
      </c>
      <c r="I269" s="488">
        <v>475</v>
      </c>
      <c r="J269" s="488">
        <v>475</v>
      </c>
      <c r="K269" s="488">
        <v>475</v>
      </c>
      <c r="L269" s="488">
        <v>475</v>
      </c>
      <c r="M269" s="488">
        <v>475</v>
      </c>
      <c r="N269" s="488">
        <v>475</v>
      </c>
      <c r="O269" s="488">
        <v>475</v>
      </c>
      <c r="P269" s="488">
        <v>475</v>
      </c>
      <c r="Q269" s="488">
        <v>475</v>
      </c>
      <c r="R269" s="488">
        <v>475</v>
      </c>
      <c r="S269" s="488">
        <v>475</v>
      </c>
      <c r="T269" s="488">
        <v>475</v>
      </c>
      <c r="U269" s="488">
        <v>475</v>
      </c>
      <c r="V269" s="488">
        <v>475</v>
      </c>
      <c r="W269" s="488">
        <v>475</v>
      </c>
      <c r="X269" s="488">
        <v>0</v>
      </c>
      <c r="Y269" s="488">
        <v>0</v>
      </c>
    </row>
    <row r="271" spans="1:25" x14ac:dyDescent="0.2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3" spans="1:25" x14ac:dyDescent="0.2">
      <c r="A273" s="490"/>
      <c r="B273" s="490"/>
      <c r="C273" s="490"/>
      <c r="D273" s="490"/>
      <c r="E273" s="490"/>
      <c r="F273" s="490"/>
      <c r="G273" s="490"/>
      <c r="H273" s="490"/>
      <c r="I273" s="490"/>
      <c r="J273" s="490"/>
      <c r="K273" s="490"/>
      <c r="L273" s="490"/>
      <c r="M273" s="490"/>
      <c r="N273" s="490"/>
      <c r="O273" s="490"/>
      <c r="P273" s="490"/>
      <c r="Q273" s="490"/>
      <c r="R273" s="490"/>
      <c r="S273" s="490"/>
      <c r="T273" s="490"/>
      <c r="U273" s="490"/>
      <c r="V273" s="490"/>
      <c r="W273" s="490"/>
      <c r="X273" s="490"/>
      <c r="Y273" s="490"/>
    </row>
    <row r="275" spans="1:25" ht="26.25" x14ac:dyDescent="0.4">
      <c r="A275" s="475" t="s">
        <v>199</v>
      </c>
    </row>
    <row r="277" spans="1:25" x14ac:dyDescent="0.2">
      <c r="A277" s="381" t="s">
        <v>513</v>
      </c>
      <c r="B277" s="381">
        <v>100</v>
      </c>
      <c r="C277" s="381">
        <v>200</v>
      </c>
      <c r="D277" s="381">
        <v>300</v>
      </c>
      <c r="E277" s="381">
        <v>400</v>
      </c>
      <c r="F277" s="381">
        <v>500</v>
      </c>
      <c r="G277" s="381">
        <v>600</v>
      </c>
      <c r="H277" s="381">
        <v>700</v>
      </c>
      <c r="I277" s="381">
        <v>800</v>
      </c>
      <c r="J277" s="381">
        <v>900</v>
      </c>
      <c r="K277" s="381">
        <v>1000</v>
      </c>
      <c r="L277" s="381">
        <v>1100</v>
      </c>
      <c r="M277" s="381">
        <v>1200</v>
      </c>
      <c r="N277" s="381">
        <v>1300</v>
      </c>
      <c r="O277" s="381">
        <v>1400</v>
      </c>
      <c r="P277" s="381">
        <v>1500</v>
      </c>
      <c r="Q277" s="381">
        <v>1600</v>
      </c>
      <c r="R277" s="381">
        <v>1700</v>
      </c>
      <c r="S277" s="381">
        <v>1800</v>
      </c>
      <c r="T277" s="381">
        <v>1900</v>
      </c>
      <c r="U277" s="381">
        <v>2000</v>
      </c>
      <c r="V277" s="381">
        <v>2100</v>
      </c>
      <c r="W277" s="381">
        <v>2200</v>
      </c>
      <c r="X277" s="381">
        <v>2300</v>
      </c>
      <c r="Y277" s="381">
        <v>2400</v>
      </c>
    </row>
    <row r="278" spans="1:25" x14ac:dyDescent="0.2">
      <c r="A278" t="s">
        <v>492</v>
      </c>
      <c r="B278" s="378"/>
      <c r="C278" s="378"/>
      <c r="D278" s="378"/>
      <c r="E278" s="378"/>
      <c r="F278" s="378"/>
      <c r="G278" s="378"/>
      <c r="H278" s="378"/>
      <c r="I278" s="378"/>
      <c r="J278" s="378"/>
      <c r="K278" s="378"/>
      <c r="L278" s="378"/>
      <c r="M278" s="378"/>
      <c r="N278" s="378"/>
      <c r="O278" s="378"/>
      <c r="P278" s="378"/>
      <c r="Q278" s="378"/>
      <c r="R278" s="378"/>
      <c r="S278" s="378"/>
      <c r="T278" s="378"/>
      <c r="U278" s="378"/>
      <c r="V278" s="378"/>
      <c r="W278" s="378"/>
      <c r="X278" s="378"/>
      <c r="Y278" s="378"/>
    </row>
    <row r="279" spans="1:25" x14ac:dyDescent="0.2">
      <c r="A279" t="s">
        <v>492</v>
      </c>
      <c r="B279" s="378"/>
      <c r="C279" s="378"/>
      <c r="D279" s="378"/>
      <c r="E279" s="378"/>
      <c r="F279" s="378"/>
      <c r="G279" s="378"/>
      <c r="H279" s="378"/>
      <c r="I279" s="378"/>
      <c r="J279" s="378"/>
      <c r="K279" s="378"/>
      <c r="L279" s="378"/>
      <c r="M279" s="378"/>
      <c r="N279" s="378"/>
      <c r="O279" s="378"/>
      <c r="P279" s="378"/>
      <c r="Q279" s="378"/>
      <c r="R279" s="378"/>
      <c r="S279" s="378"/>
      <c r="T279" s="378"/>
      <c r="U279" s="378"/>
      <c r="V279" s="378"/>
      <c r="W279" s="378"/>
      <c r="X279" s="378"/>
      <c r="Y279" s="378"/>
    </row>
    <row r="280" spans="1:25" x14ac:dyDescent="0.2">
      <c r="A280" t="s">
        <v>492</v>
      </c>
      <c r="B280" s="378"/>
      <c r="C280" s="378"/>
      <c r="D280" s="378"/>
      <c r="E280" s="378"/>
      <c r="F280" s="378"/>
      <c r="G280" s="378"/>
      <c r="H280" s="378"/>
      <c r="I280" s="378"/>
      <c r="J280" s="378"/>
      <c r="K280" s="378"/>
      <c r="L280" s="378"/>
      <c r="M280" s="378"/>
      <c r="N280" s="378"/>
      <c r="O280" s="378"/>
      <c r="P280" s="378"/>
      <c r="Q280" s="378"/>
      <c r="R280" s="378"/>
      <c r="S280" s="378"/>
      <c r="T280" s="378"/>
      <c r="U280" s="378"/>
      <c r="V280" s="378"/>
      <c r="W280" s="378"/>
      <c r="X280" s="378"/>
      <c r="Y280" s="378"/>
    </row>
    <row r="281" spans="1:25" x14ac:dyDescent="0.2">
      <c r="A281" t="s">
        <v>492</v>
      </c>
      <c r="B281" s="378"/>
      <c r="C281" s="378"/>
      <c r="D281" s="378"/>
      <c r="E281" s="378"/>
      <c r="F281" s="378"/>
      <c r="G281" s="378"/>
      <c r="H281" s="378"/>
      <c r="I281" s="378"/>
      <c r="J281" s="378"/>
      <c r="K281" s="378"/>
      <c r="L281" s="378"/>
      <c r="M281" s="378"/>
      <c r="N281" s="378"/>
      <c r="O281" s="378"/>
      <c r="P281" s="378"/>
      <c r="Q281" s="378"/>
      <c r="R281" s="378"/>
      <c r="S281" s="378"/>
      <c r="T281" s="378"/>
      <c r="U281" s="378"/>
      <c r="V281" s="378"/>
      <c r="W281" s="378"/>
      <c r="X281" s="378"/>
      <c r="Y281" s="378"/>
    </row>
    <row r="282" spans="1:25" x14ac:dyDescent="0.2">
      <c r="A282" t="s">
        <v>492</v>
      </c>
      <c r="B282" s="378"/>
      <c r="C282" s="378"/>
      <c r="D282" s="378"/>
      <c r="E282" s="378"/>
      <c r="F282" s="378"/>
      <c r="G282" s="378"/>
      <c r="H282" s="378"/>
      <c r="I282" s="378"/>
      <c r="J282" s="378"/>
      <c r="K282" s="378"/>
      <c r="L282" s="378"/>
      <c r="M282" s="378"/>
      <c r="N282" s="378"/>
      <c r="O282" s="378"/>
      <c r="P282" s="378"/>
      <c r="Q282" s="378"/>
      <c r="R282" s="378"/>
      <c r="S282" s="378"/>
      <c r="T282" s="378"/>
      <c r="U282" s="378"/>
      <c r="V282" s="378"/>
      <c r="W282" s="378"/>
      <c r="X282" s="378"/>
      <c r="Y282" s="378"/>
    </row>
    <row r="283" spans="1:25" x14ac:dyDescent="0.2">
      <c r="A283" t="s">
        <v>492</v>
      </c>
      <c r="B283" s="378"/>
      <c r="C283" s="378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  <c r="R283" s="378"/>
      <c r="S283" s="378"/>
      <c r="T283" s="378"/>
      <c r="U283" s="378"/>
      <c r="V283" s="378"/>
      <c r="W283" s="378"/>
      <c r="X283" s="378"/>
      <c r="Y283" s="378"/>
    </row>
    <row r="284" spans="1:25" x14ac:dyDescent="0.2">
      <c r="A284" t="s">
        <v>492</v>
      </c>
      <c r="B284" s="378"/>
      <c r="C284" s="378"/>
      <c r="D284" s="378"/>
      <c r="E284" s="378"/>
      <c r="F284" s="378"/>
      <c r="G284" s="378"/>
      <c r="H284" s="378"/>
      <c r="I284" s="378"/>
      <c r="J284" s="378"/>
      <c r="K284" s="378"/>
      <c r="L284" s="378"/>
      <c r="M284" s="378"/>
      <c r="N284" s="378"/>
      <c r="O284" s="378"/>
      <c r="P284" s="378"/>
      <c r="Q284" s="378"/>
      <c r="R284" s="378"/>
      <c r="S284" s="378"/>
      <c r="T284" s="378"/>
      <c r="U284" s="378"/>
      <c r="V284" s="378"/>
      <c r="W284" s="378"/>
      <c r="X284" s="378"/>
      <c r="Y284" s="378"/>
    </row>
    <row r="285" spans="1:25" x14ac:dyDescent="0.2">
      <c r="A285" t="s">
        <v>492</v>
      </c>
      <c r="B285" s="378"/>
      <c r="C285" s="378"/>
      <c r="D285" s="378"/>
      <c r="E285" s="378"/>
      <c r="F285" s="378"/>
      <c r="G285" s="378"/>
      <c r="H285" s="378"/>
      <c r="I285" s="378"/>
      <c r="J285" s="378"/>
      <c r="K285" s="378"/>
      <c r="L285" s="378"/>
      <c r="M285" s="378"/>
      <c r="N285" s="378"/>
      <c r="O285" s="378"/>
      <c r="P285" s="378"/>
      <c r="Q285" s="378"/>
      <c r="R285" s="378"/>
      <c r="S285" s="378"/>
      <c r="T285" s="378"/>
      <c r="U285" s="378"/>
      <c r="V285" s="378"/>
      <c r="W285" s="378"/>
      <c r="X285" s="378"/>
      <c r="Y285" s="378"/>
    </row>
    <row r="286" spans="1:25" x14ac:dyDescent="0.2">
      <c r="A286" t="s">
        <v>492</v>
      </c>
      <c r="B286" s="378"/>
      <c r="C286" s="378"/>
      <c r="D286" s="378"/>
      <c r="E286" s="378"/>
      <c r="F286" s="378"/>
      <c r="G286" s="378"/>
      <c r="H286" s="378"/>
      <c r="I286" s="378"/>
      <c r="J286" s="378"/>
      <c r="K286" s="378"/>
      <c r="L286" s="378"/>
      <c r="M286" s="378"/>
      <c r="N286" s="378"/>
      <c r="O286" s="378"/>
      <c r="P286" s="378"/>
      <c r="Q286" s="378"/>
      <c r="R286" s="378"/>
      <c r="S286" s="378"/>
      <c r="T286" s="378"/>
      <c r="U286" s="378"/>
      <c r="V286" s="378"/>
      <c r="W286" s="378"/>
      <c r="X286" s="378"/>
      <c r="Y286" s="378"/>
    </row>
    <row r="287" spans="1:25" x14ac:dyDescent="0.2">
      <c r="A287" t="s">
        <v>492</v>
      </c>
      <c r="B287" s="378"/>
      <c r="C287" s="378"/>
      <c r="D287" s="378"/>
      <c r="E287" s="378"/>
      <c r="F287" s="378"/>
      <c r="G287" s="378"/>
      <c r="H287" s="378"/>
      <c r="I287" s="378"/>
      <c r="J287" s="378"/>
      <c r="K287" s="378"/>
      <c r="L287" s="378"/>
      <c r="M287" s="378"/>
      <c r="N287" s="378"/>
      <c r="O287" s="378"/>
      <c r="P287" s="378"/>
      <c r="Q287" s="378"/>
      <c r="R287" s="378"/>
      <c r="S287" s="378"/>
      <c r="T287" s="378"/>
      <c r="U287" s="378"/>
      <c r="V287" s="378"/>
      <c r="W287" s="378"/>
      <c r="X287" s="378"/>
      <c r="Y287" s="378"/>
    </row>
    <row r="288" spans="1:25" x14ac:dyDescent="0.2">
      <c r="A288" s="488">
        <v>0</v>
      </c>
      <c r="B288" s="488">
        <v>0</v>
      </c>
      <c r="C288" s="488">
        <v>0</v>
      </c>
      <c r="D288" s="488">
        <v>0</v>
      </c>
      <c r="E288" s="488">
        <v>0</v>
      </c>
      <c r="F288" s="488">
        <v>0</v>
      </c>
      <c r="G288" s="488">
        <v>0</v>
      </c>
      <c r="H288" s="488">
        <v>0</v>
      </c>
      <c r="I288" s="488">
        <v>0</v>
      </c>
      <c r="J288" s="488">
        <v>0</v>
      </c>
      <c r="K288" s="488">
        <v>0</v>
      </c>
      <c r="L288" s="488">
        <v>0</v>
      </c>
      <c r="M288" s="488">
        <v>0</v>
      </c>
      <c r="N288" s="488">
        <v>0</v>
      </c>
      <c r="O288" s="488">
        <v>0</v>
      </c>
      <c r="P288" s="488">
        <v>0</v>
      </c>
      <c r="Q288" s="488">
        <v>0</v>
      </c>
      <c r="R288" s="488">
        <v>0</v>
      </c>
      <c r="S288" s="488">
        <v>0</v>
      </c>
      <c r="T288" s="488">
        <v>0</v>
      </c>
      <c r="U288" s="488">
        <v>0</v>
      </c>
      <c r="V288" s="488">
        <v>0</v>
      </c>
      <c r="W288" s="488">
        <v>0</v>
      </c>
      <c r="X288" s="488">
        <v>0</v>
      </c>
      <c r="Y288" s="488">
        <v>0</v>
      </c>
    </row>
    <row r="290" spans="1:25" x14ac:dyDescent="0.2">
      <c r="A290" s="381" t="s">
        <v>514</v>
      </c>
      <c r="B290" s="381">
        <v>100</v>
      </c>
      <c r="C290" s="381">
        <v>200</v>
      </c>
      <c r="D290" s="381">
        <v>300</v>
      </c>
      <c r="E290" s="381">
        <v>400</v>
      </c>
      <c r="F290" s="381">
        <v>500</v>
      </c>
      <c r="G290" s="381">
        <v>600</v>
      </c>
      <c r="H290" s="381">
        <v>700</v>
      </c>
      <c r="I290" s="381">
        <v>800</v>
      </c>
      <c r="J290" s="381">
        <v>900</v>
      </c>
      <c r="K290" s="381">
        <v>1000</v>
      </c>
      <c r="L290" s="381">
        <v>1100</v>
      </c>
      <c r="M290" s="381">
        <v>1200</v>
      </c>
      <c r="N290" s="381">
        <v>1300</v>
      </c>
      <c r="O290" s="381">
        <v>1400</v>
      </c>
      <c r="P290" s="381">
        <v>1500</v>
      </c>
      <c r="Q290" s="381">
        <v>1600</v>
      </c>
      <c r="R290" s="381">
        <v>1700</v>
      </c>
      <c r="S290" s="381">
        <v>1800</v>
      </c>
      <c r="T290" s="381">
        <v>1900</v>
      </c>
      <c r="U290" s="381">
        <v>2000</v>
      </c>
      <c r="V290" s="381">
        <v>2100</v>
      </c>
      <c r="W290" s="381">
        <v>2200</v>
      </c>
      <c r="X290" s="381">
        <v>2300</v>
      </c>
      <c r="Y290" s="381">
        <v>2400</v>
      </c>
    </row>
    <row r="291" spans="1:25" x14ac:dyDescent="0.2">
      <c r="A291" t="s">
        <v>492</v>
      </c>
      <c r="B291" s="378"/>
      <c r="C291" s="378"/>
      <c r="D291" s="378"/>
      <c r="E291" s="378"/>
      <c r="F291" s="378"/>
      <c r="G291" s="378"/>
      <c r="H291" s="378"/>
      <c r="I291" s="378"/>
      <c r="J291" s="378"/>
      <c r="K291" s="378"/>
      <c r="L291" s="378"/>
      <c r="M291" s="378"/>
      <c r="N291" s="378"/>
      <c r="O291" s="378"/>
      <c r="P291" s="378"/>
      <c r="Q291" s="378"/>
      <c r="R291" s="378"/>
      <c r="S291" s="378"/>
      <c r="T291" s="378"/>
      <c r="U291" s="378"/>
      <c r="V291" s="378"/>
      <c r="W291" s="378"/>
      <c r="X291" s="378"/>
      <c r="Y291" s="378"/>
    </row>
    <row r="292" spans="1:25" x14ac:dyDescent="0.2">
      <c r="A292" t="s">
        <v>492</v>
      </c>
      <c r="B292" s="378"/>
      <c r="C292" s="378"/>
      <c r="D292" s="378"/>
      <c r="E292" s="378"/>
      <c r="F292" s="378"/>
      <c r="G292" s="378"/>
      <c r="H292" s="378"/>
      <c r="I292" s="378"/>
      <c r="J292" s="378"/>
      <c r="K292" s="378"/>
      <c r="L292" s="378"/>
      <c r="M292" s="378"/>
      <c r="N292" s="378"/>
      <c r="O292" s="378"/>
      <c r="P292" s="378"/>
      <c r="Q292" s="378"/>
      <c r="R292" s="378"/>
      <c r="S292" s="378"/>
      <c r="T292" s="378"/>
      <c r="U292" s="378"/>
      <c r="V292" s="378"/>
      <c r="W292" s="378"/>
      <c r="X292" s="378"/>
      <c r="Y292" s="378"/>
    </row>
    <row r="293" spans="1:25" x14ac:dyDescent="0.2">
      <c r="A293" t="s">
        <v>492</v>
      </c>
      <c r="B293" s="378"/>
      <c r="C293" s="378"/>
      <c r="D293" s="378"/>
      <c r="E293" s="378"/>
      <c r="F293" s="378"/>
      <c r="G293" s="378"/>
      <c r="H293" s="378"/>
      <c r="I293" s="378"/>
      <c r="J293" s="378"/>
      <c r="K293" s="378"/>
      <c r="L293" s="378"/>
      <c r="M293" s="378"/>
      <c r="N293" s="378"/>
      <c r="O293" s="378"/>
      <c r="P293" s="378"/>
      <c r="Q293" s="378"/>
      <c r="R293" s="378"/>
      <c r="S293" s="378"/>
      <c r="T293" s="378"/>
      <c r="U293" s="378"/>
      <c r="V293" s="378"/>
      <c r="W293" s="378"/>
      <c r="X293" s="378"/>
      <c r="Y293" s="378"/>
    </row>
    <row r="294" spans="1:25" x14ac:dyDescent="0.2">
      <c r="A294" t="s">
        <v>492</v>
      </c>
      <c r="B294" s="378"/>
      <c r="C294" s="378"/>
      <c r="D294" s="378"/>
      <c r="E294" s="378"/>
      <c r="F294" s="378"/>
      <c r="G294" s="378"/>
      <c r="H294" s="378"/>
      <c r="I294" s="378"/>
      <c r="J294" s="378"/>
      <c r="K294" s="378"/>
      <c r="L294" s="378"/>
      <c r="M294" s="378"/>
      <c r="N294" s="378"/>
      <c r="O294" s="378"/>
      <c r="P294" s="378"/>
      <c r="Q294" s="378"/>
      <c r="R294" s="378"/>
      <c r="S294" s="378"/>
      <c r="T294" s="378"/>
      <c r="U294" s="378"/>
      <c r="V294" s="378"/>
      <c r="W294" s="378"/>
      <c r="X294" s="378"/>
      <c r="Y294" s="378"/>
    </row>
    <row r="295" spans="1:25" x14ac:dyDescent="0.2">
      <c r="A295" t="s">
        <v>492</v>
      </c>
      <c r="B295" s="378"/>
      <c r="C295" s="378"/>
      <c r="D295" s="378"/>
      <c r="E295" s="378"/>
      <c r="F295" s="378"/>
      <c r="G295" s="378"/>
      <c r="H295" s="378"/>
      <c r="I295" s="378"/>
      <c r="J295" s="378"/>
      <c r="K295" s="378"/>
      <c r="L295" s="378"/>
      <c r="M295" s="378"/>
      <c r="N295" s="378"/>
      <c r="O295" s="378"/>
      <c r="P295" s="378"/>
      <c r="Q295" s="378"/>
      <c r="R295" s="378"/>
      <c r="S295" s="378"/>
      <c r="T295" s="378"/>
      <c r="U295" s="378"/>
      <c r="V295" s="378"/>
      <c r="W295" s="378"/>
      <c r="X295" s="378"/>
      <c r="Y295" s="378"/>
    </row>
    <row r="296" spans="1:25" x14ac:dyDescent="0.2">
      <c r="A296" t="s">
        <v>492</v>
      </c>
      <c r="B296" s="378"/>
      <c r="C296" s="378"/>
      <c r="D296" s="378"/>
      <c r="E296" s="378"/>
      <c r="F296" s="378"/>
      <c r="G296" s="378"/>
      <c r="H296" s="378"/>
      <c r="I296" s="378"/>
      <c r="J296" s="378"/>
      <c r="K296" s="378"/>
      <c r="L296" s="378"/>
      <c r="M296" s="378"/>
      <c r="N296" s="378"/>
      <c r="O296" s="378"/>
      <c r="P296" s="378"/>
      <c r="Q296" s="378"/>
      <c r="R296" s="378"/>
      <c r="S296" s="378"/>
      <c r="T296" s="378"/>
      <c r="U296" s="378"/>
      <c r="V296" s="378"/>
      <c r="W296" s="378"/>
      <c r="X296" s="378"/>
      <c r="Y296" s="378"/>
    </row>
    <row r="297" spans="1:25" x14ac:dyDescent="0.2">
      <c r="A297" t="s">
        <v>492</v>
      </c>
      <c r="B297" s="378"/>
      <c r="C297" s="378"/>
      <c r="D297" s="378"/>
      <c r="E297" s="378"/>
      <c r="F297" s="378"/>
      <c r="G297" s="378"/>
      <c r="H297" s="378"/>
      <c r="I297" s="378"/>
      <c r="J297" s="378"/>
      <c r="K297" s="378"/>
      <c r="L297" s="378"/>
      <c r="M297" s="378"/>
      <c r="N297" s="378"/>
      <c r="O297" s="378"/>
      <c r="P297" s="378"/>
      <c r="Q297" s="378"/>
      <c r="R297" s="378"/>
      <c r="S297" s="378"/>
      <c r="T297" s="378"/>
      <c r="U297" s="378"/>
      <c r="V297" s="378"/>
      <c r="W297" s="378"/>
      <c r="X297" s="378"/>
      <c r="Y297" s="378"/>
    </row>
    <row r="298" spans="1:25" x14ac:dyDescent="0.2">
      <c r="A298" t="s">
        <v>492</v>
      </c>
      <c r="B298" s="378"/>
      <c r="C298" s="378"/>
      <c r="D298" s="378"/>
      <c r="E298" s="378"/>
      <c r="F298" s="378"/>
      <c r="G298" s="378"/>
      <c r="H298" s="378"/>
      <c r="I298" s="378"/>
      <c r="J298" s="378"/>
      <c r="K298" s="378"/>
      <c r="L298" s="378"/>
      <c r="M298" s="378"/>
      <c r="N298" s="378"/>
      <c r="O298" s="378"/>
      <c r="P298" s="378"/>
      <c r="Q298" s="378"/>
      <c r="R298" s="378"/>
      <c r="S298" s="378"/>
      <c r="T298" s="378"/>
      <c r="U298" s="378"/>
      <c r="V298" s="378"/>
      <c r="W298" s="378"/>
      <c r="X298" s="378"/>
      <c r="Y298" s="378"/>
    </row>
    <row r="299" spans="1:25" x14ac:dyDescent="0.2">
      <c r="A299" t="s">
        <v>492</v>
      </c>
      <c r="B299" s="378"/>
      <c r="C299" s="378"/>
      <c r="D299" s="378"/>
      <c r="E299" s="378"/>
      <c r="F299" s="378"/>
      <c r="G299" s="378"/>
      <c r="H299" s="378"/>
      <c r="I299" s="378"/>
      <c r="J299" s="378"/>
      <c r="K299" s="378"/>
      <c r="L299" s="378"/>
      <c r="M299" s="378"/>
      <c r="N299" s="378"/>
      <c r="O299" s="378"/>
      <c r="P299" s="378"/>
      <c r="Q299" s="378"/>
      <c r="R299" s="378"/>
      <c r="S299" s="378"/>
      <c r="T299" s="378"/>
      <c r="U299" s="378"/>
      <c r="V299" s="378"/>
      <c r="W299" s="378"/>
      <c r="X299" s="378"/>
      <c r="Y299" s="378"/>
    </row>
    <row r="300" spans="1:25" x14ac:dyDescent="0.2">
      <c r="A300" t="s">
        <v>492</v>
      </c>
      <c r="B300" s="378"/>
      <c r="C300" s="378"/>
      <c r="D300" s="378"/>
      <c r="E300" s="378"/>
      <c r="F300" s="378"/>
      <c r="G300" s="378"/>
      <c r="H300" s="378"/>
      <c r="I300" s="378"/>
      <c r="J300" s="378"/>
      <c r="K300" s="378"/>
      <c r="L300" s="378"/>
      <c r="M300" s="378"/>
      <c r="N300" s="378"/>
      <c r="O300" s="378"/>
      <c r="P300" s="378"/>
      <c r="Q300" s="378"/>
      <c r="R300" s="378"/>
      <c r="S300" s="378"/>
      <c r="T300" s="378"/>
      <c r="U300" s="378"/>
      <c r="V300" s="378"/>
      <c r="W300" s="378"/>
      <c r="X300" s="378"/>
      <c r="Y300" s="378"/>
    </row>
    <row r="301" spans="1:25" x14ac:dyDescent="0.2">
      <c r="A301" s="488">
        <v>0</v>
      </c>
      <c r="B301" s="488">
        <v>0</v>
      </c>
      <c r="C301" s="488">
        <v>0</v>
      </c>
      <c r="D301" s="488">
        <v>0</v>
      </c>
      <c r="E301" s="488">
        <v>0</v>
      </c>
      <c r="F301" s="488">
        <v>0</v>
      </c>
      <c r="G301" s="488">
        <v>0</v>
      </c>
      <c r="H301" s="488">
        <v>0</v>
      </c>
      <c r="I301" s="488">
        <v>0</v>
      </c>
      <c r="J301" s="488">
        <v>0</v>
      </c>
      <c r="K301" s="488">
        <v>0</v>
      </c>
      <c r="L301" s="488">
        <v>0</v>
      </c>
      <c r="M301" s="488">
        <v>0</v>
      </c>
      <c r="N301" s="488">
        <v>0</v>
      </c>
      <c r="O301" s="488">
        <v>0</v>
      </c>
      <c r="P301" s="488">
        <v>0</v>
      </c>
      <c r="Q301" s="488">
        <v>0</v>
      </c>
      <c r="R301" s="488">
        <v>0</v>
      </c>
      <c r="S301" s="488">
        <v>0</v>
      </c>
      <c r="T301" s="488">
        <v>0</v>
      </c>
      <c r="U301" s="488">
        <v>0</v>
      </c>
      <c r="V301" s="488">
        <v>0</v>
      </c>
      <c r="W301" s="488">
        <v>0</v>
      </c>
      <c r="X301" s="488">
        <v>0</v>
      </c>
      <c r="Y301" s="488">
        <v>0</v>
      </c>
    </row>
    <row r="303" spans="1:25" x14ac:dyDescent="0.2">
      <c r="A303" s="381" t="s">
        <v>515</v>
      </c>
      <c r="B303" s="381">
        <v>100</v>
      </c>
      <c r="C303" s="381">
        <v>200</v>
      </c>
      <c r="D303" s="381">
        <v>300</v>
      </c>
      <c r="E303" s="381">
        <v>400</v>
      </c>
      <c r="F303" s="381">
        <v>500</v>
      </c>
      <c r="G303" s="381">
        <v>600</v>
      </c>
      <c r="H303" s="381">
        <v>700</v>
      </c>
      <c r="I303" s="381">
        <v>800</v>
      </c>
      <c r="J303" s="381">
        <v>900</v>
      </c>
      <c r="K303" s="381">
        <v>1000</v>
      </c>
      <c r="L303" s="381">
        <v>1100</v>
      </c>
      <c r="M303" s="381">
        <v>1200</v>
      </c>
      <c r="N303" s="381">
        <v>1300</v>
      </c>
      <c r="O303" s="381">
        <v>1400</v>
      </c>
      <c r="P303" s="381">
        <v>1500</v>
      </c>
      <c r="Q303" s="381">
        <v>1600</v>
      </c>
      <c r="R303" s="381">
        <v>1700</v>
      </c>
      <c r="S303" s="381">
        <v>1800</v>
      </c>
      <c r="T303" s="381">
        <v>1900</v>
      </c>
      <c r="U303" s="381">
        <v>2000</v>
      </c>
      <c r="V303" s="381">
        <v>2100</v>
      </c>
      <c r="W303" s="381">
        <v>2200</v>
      </c>
      <c r="X303" s="381">
        <v>2300</v>
      </c>
      <c r="Y303" s="381">
        <v>2400</v>
      </c>
    </row>
    <row r="304" spans="1:25" x14ac:dyDescent="0.2">
      <c r="A304" t="s">
        <v>492</v>
      </c>
      <c r="B304" s="378"/>
      <c r="C304" s="378"/>
      <c r="D304" s="378"/>
      <c r="E304" s="378"/>
      <c r="F304" s="378"/>
      <c r="G304" s="378"/>
      <c r="H304" s="378"/>
      <c r="I304" s="378"/>
      <c r="J304" s="378"/>
      <c r="K304" s="378"/>
      <c r="L304" s="378"/>
      <c r="M304" s="378"/>
      <c r="N304" s="378"/>
      <c r="O304" s="378"/>
      <c r="P304" s="378"/>
      <c r="Q304" s="378"/>
      <c r="R304" s="378"/>
      <c r="S304" s="378"/>
      <c r="T304" s="378"/>
      <c r="U304" s="378"/>
      <c r="V304" s="378"/>
      <c r="W304" s="378"/>
      <c r="X304" s="378"/>
      <c r="Y304" s="378"/>
    </row>
    <row r="305" spans="1:25" x14ac:dyDescent="0.2">
      <c r="A305" t="s">
        <v>492</v>
      </c>
      <c r="B305" s="378"/>
      <c r="C305" s="378"/>
      <c r="D305" s="378"/>
      <c r="E305" s="378"/>
      <c r="F305" s="378"/>
      <c r="G305" s="378"/>
      <c r="H305" s="378"/>
      <c r="I305" s="378"/>
      <c r="J305" s="378"/>
      <c r="K305" s="378"/>
      <c r="L305" s="378"/>
      <c r="M305" s="378"/>
      <c r="N305" s="378"/>
      <c r="O305" s="378"/>
      <c r="P305" s="378"/>
      <c r="Q305" s="378"/>
      <c r="R305" s="378"/>
      <c r="S305" s="378"/>
      <c r="T305" s="378"/>
      <c r="U305" s="378"/>
      <c r="V305" s="378"/>
      <c r="W305" s="378"/>
      <c r="X305" s="378"/>
      <c r="Y305" s="378"/>
    </row>
    <row r="306" spans="1:25" x14ac:dyDescent="0.2">
      <c r="A306" t="s">
        <v>492</v>
      </c>
      <c r="B306" s="378"/>
      <c r="C306" s="378"/>
      <c r="D306" s="378"/>
      <c r="E306" s="378"/>
      <c r="F306" s="378"/>
      <c r="G306" s="378"/>
      <c r="H306" s="378"/>
      <c r="I306" s="378"/>
      <c r="J306" s="378"/>
      <c r="K306" s="378"/>
      <c r="L306" s="378"/>
      <c r="M306" s="378"/>
      <c r="N306" s="378"/>
      <c r="O306" s="378"/>
      <c r="P306" s="378"/>
      <c r="Q306" s="378"/>
      <c r="R306" s="378"/>
      <c r="S306" s="378"/>
      <c r="T306" s="378"/>
      <c r="U306" s="378"/>
      <c r="V306" s="378"/>
      <c r="W306" s="378"/>
      <c r="X306" s="378"/>
      <c r="Y306" s="378"/>
    </row>
    <row r="307" spans="1:25" x14ac:dyDescent="0.2">
      <c r="A307" t="s">
        <v>492</v>
      </c>
      <c r="B307" s="378"/>
      <c r="C307" s="378"/>
      <c r="D307" s="378"/>
      <c r="E307" s="378"/>
      <c r="F307" s="378"/>
      <c r="G307" s="378"/>
      <c r="H307" s="378"/>
      <c r="I307" s="378"/>
      <c r="J307" s="378"/>
      <c r="K307" s="378"/>
      <c r="L307" s="378"/>
      <c r="M307" s="378"/>
      <c r="N307" s="378"/>
      <c r="O307" s="378"/>
      <c r="P307" s="378"/>
      <c r="Q307" s="378"/>
      <c r="R307" s="378"/>
      <c r="S307" s="378"/>
      <c r="T307" s="378"/>
      <c r="U307" s="378"/>
      <c r="V307" s="378"/>
      <c r="W307" s="378"/>
      <c r="X307" s="378"/>
      <c r="Y307" s="378"/>
    </row>
    <row r="308" spans="1:25" x14ac:dyDescent="0.2">
      <c r="A308" t="s">
        <v>492</v>
      </c>
      <c r="B308" s="378"/>
      <c r="C308" s="378"/>
      <c r="D308" s="378"/>
      <c r="E308" s="378"/>
      <c r="F308" s="378"/>
      <c r="G308" s="378"/>
      <c r="H308" s="378"/>
      <c r="I308" s="378"/>
      <c r="J308" s="378"/>
      <c r="K308" s="378"/>
      <c r="L308" s="378"/>
      <c r="M308" s="378"/>
      <c r="N308" s="378"/>
      <c r="O308" s="378"/>
      <c r="P308" s="378"/>
      <c r="Q308" s="378"/>
      <c r="R308" s="378"/>
      <c r="S308" s="378"/>
      <c r="T308" s="378"/>
      <c r="U308" s="378"/>
      <c r="V308" s="378"/>
      <c r="W308" s="378"/>
      <c r="X308" s="378"/>
      <c r="Y308" s="378"/>
    </row>
    <row r="309" spans="1:25" x14ac:dyDescent="0.2">
      <c r="A309" t="s">
        <v>492</v>
      </c>
      <c r="B309" s="378"/>
      <c r="C309" s="378"/>
      <c r="D309" s="378"/>
      <c r="E309" s="378"/>
      <c r="F309" s="378"/>
      <c r="G309" s="378"/>
      <c r="H309" s="378"/>
      <c r="I309" s="378"/>
      <c r="J309" s="378"/>
      <c r="K309" s="378"/>
      <c r="L309" s="378"/>
      <c r="M309" s="378"/>
      <c r="N309" s="378"/>
      <c r="O309" s="378"/>
      <c r="P309" s="378"/>
      <c r="Q309" s="378"/>
      <c r="R309" s="378"/>
      <c r="S309" s="378"/>
      <c r="T309" s="378"/>
      <c r="U309" s="378"/>
      <c r="V309" s="378"/>
      <c r="W309" s="378"/>
      <c r="X309" s="378"/>
      <c r="Y309" s="378"/>
    </row>
    <row r="310" spans="1:25" x14ac:dyDescent="0.2">
      <c r="A310" t="s">
        <v>492</v>
      </c>
      <c r="B310" s="378"/>
      <c r="C310" s="378"/>
      <c r="D310" s="378"/>
      <c r="E310" s="378"/>
      <c r="F310" s="378"/>
      <c r="G310" s="378"/>
      <c r="H310" s="378"/>
      <c r="I310" s="378"/>
      <c r="J310" s="378"/>
      <c r="K310" s="378"/>
      <c r="L310" s="378"/>
      <c r="M310" s="378"/>
      <c r="N310" s="378"/>
      <c r="O310" s="378"/>
      <c r="P310" s="378"/>
      <c r="Q310" s="378"/>
      <c r="R310" s="378"/>
      <c r="S310" s="378"/>
      <c r="T310" s="378"/>
      <c r="U310" s="378"/>
      <c r="V310" s="378"/>
      <c r="W310" s="378"/>
      <c r="X310" s="378"/>
      <c r="Y310" s="378"/>
    </row>
    <row r="311" spans="1:25" x14ac:dyDescent="0.2">
      <c r="A311" t="s">
        <v>492</v>
      </c>
      <c r="B311" s="378"/>
      <c r="C311" s="378"/>
      <c r="D311" s="378"/>
      <c r="E311" s="378"/>
      <c r="F311" s="378"/>
      <c r="G311" s="378"/>
      <c r="H311" s="378"/>
      <c r="I311" s="378"/>
      <c r="J311" s="378"/>
      <c r="K311" s="378"/>
      <c r="L311" s="378"/>
      <c r="M311" s="378"/>
      <c r="N311" s="378"/>
      <c r="O311" s="378"/>
      <c r="P311" s="378"/>
      <c r="Q311" s="378"/>
      <c r="R311" s="378"/>
      <c r="S311" s="378"/>
      <c r="T311" s="378"/>
      <c r="U311" s="378"/>
      <c r="V311" s="378"/>
      <c r="W311" s="378"/>
      <c r="X311" s="378"/>
      <c r="Y311" s="378"/>
    </row>
    <row r="312" spans="1:25" x14ac:dyDescent="0.2">
      <c r="A312" t="s">
        <v>492</v>
      </c>
      <c r="B312" s="378"/>
      <c r="C312" s="378"/>
      <c r="D312" s="378"/>
      <c r="E312" s="378"/>
      <c r="F312" s="378"/>
      <c r="G312" s="378"/>
      <c r="H312" s="378"/>
      <c r="I312" s="378"/>
      <c r="J312" s="378"/>
      <c r="K312" s="378"/>
      <c r="L312" s="378"/>
      <c r="M312" s="378"/>
      <c r="N312" s="378"/>
      <c r="O312" s="378"/>
      <c r="P312" s="378"/>
      <c r="Q312" s="378"/>
      <c r="R312" s="378"/>
      <c r="S312" s="378"/>
      <c r="T312" s="378"/>
      <c r="U312" s="378"/>
      <c r="V312" s="378"/>
      <c r="W312" s="378"/>
      <c r="X312" s="378"/>
      <c r="Y312" s="378"/>
    </row>
    <row r="313" spans="1:25" x14ac:dyDescent="0.2">
      <c r="A313" t="s">
        <v>492</v>
      </c>
      <c r="B313" s="378"/>
      <c r="C313" s="378"/>
      <c r="D313" s="378"/>
      <c r="E313" s="378"/>
      <c r="F313" s="378"/>
      <c r="G313" s="378"/>
      <c r="H313" s="378"/>
      <c r="I313" s="378"/>
      <c r="J313" s="378"/>
      <c r="K313" s="378"/>
      <c r="L313" s="378"/>
      <c r="M313" s="378"/>
      <c r="N313" s="378"/>
      <c r="O313" s="378"/>
      <c r="P313" s="378"/>
      <c r="Q313" s="378"/>
      <c r="R313" s="378"/>
      <c r="S313" s="378"/>
      <c r="T313" s="378"/>
      <c r="U313" s="378"/>
      <c r="V313" s="378"/>
      <c r="W313" s="378"/>
      <c r="X313" s="378"/>
      <c r="Y313" s="378"/>
    </row>
    <row r="314" spans="1:25" x14ac:dyDescent="0.2">
      <c r="A314" s="488">
        <v>0</v>
      </c>
      <c r="B314" s="488">
        <v>0</v>
      </c>
      <c r="C314" s="488">
        <v>0</v>
      </c>
      <c r="D314" s="488">
        <v>0</v>
      </c>
      <c r="E314" s="488">
        <v>0</v>
      </c>
      <c r="F314" s="488">
        <v>0</v>
      </c>
      <c r="G314" s="488">
        <v>0</v>
      </c>
      <c r="H314" s="488">
        <v>0</v>
      </c>
      <c r="I314" s="488">
        <v>0</v>
      </c>
      <c r="J314" s="488">
        <v>0</v>
      </c>
      <c r="K314" s="488">
        <v>0</v>
      </c>
      <c r="L314" s="488">
        <v>0</v>
      </c>
      <c r="M314" s="488">
        <v>0</v>
      </c>
      <c r="N314" s="488">
        <v>0</v>
      </c>
      <c r="O314" s="488">
        <v>0</v>
      </c>
      <c r="P314" s="488">
        <v>0</v>
      </c>
      <c r="Q314" s="488">
        <v>0</v>
      </c>
      <c r="R314" s="488">
        <v>0</v>
      </c>
      <c r="S314" s="488">
        <v>0</v>
      </c>
      <c r="T314" s="488">
        <v>0</v>
      </c>
      <c r="U314" s="488">
        <v>0</v>
      </c>
      <c r="V314" s="488">
        <v>0</v>
      </c>
      <c r="W314" s="488">
        <v>0</v>
      </c>
      <c r="X314" s="488">
        <v>0</v>
      </c>
      <c r="Y314" s="488">
        <v>0</v>
      </c>
    </row>
    <row r="316" spans="1:25" x14ac:dyDescent="0.2">
      <c r="A316" s="381" t="s">
        <v>516</v>
      </c>
      <c r="B316" s="381">
        <v>100</v>
      </c>
      <c r="C316" s="381">
        <v>200</v>
      </c>
      <c r="D316" s="381">
        <v>300</v>
      </c>
      <c r="E316" s="381">
        <v>400</v>
      </c>
      <c r="F316" s="381">
        <v>500</v>
      </c>
      <c r="G316" s="381">
        <v>600</v>
      </c>
      <c r="H316" s="381">
        <v>700</v>
      </c>
      <c r="I316" s="381">
        <v>800</v>
      </c>
      <c r="J316" s="381">
        <v>900</v>
      </c>
      <c r="K316" s="381">
        <v>1000</v>
      </c>
      <c r="L316" s="381">
        <v>1100</v>
      </c>
      <c r="M316" s="381">
        <v>1200</v>
      </c>
      <c r="N316" s="381">
        <v>1300</v>
      </c>
      <c r="O316" s="381">
        <v>1400</v>
      </c>
      <c r="P316" s="381">
        <v>1500</v>
      </c>
      <c r="Q316" s="381">
        <v>1600</v>
      </c>
      <c r="R316" s="381">
        <v>1700</v>
      </c>
      <c r="S316" s="381">
        <v>1800</v>
      </c>
      <c r="T316" s="381">
        <v>1900</v>
      </c>
      <c r="U316" s="381">
        <v>2000</v>
      </c>
      <c r="V316" s="381">
        <v>2100</v>
      </c>
      <c r="W316" s="381">
        <v>2200</v>
      </c>
      <c r="X316" s="381">
        <v>2300</v>
      </c>
      <c r="Y316" s="381">
        <v>2400</v>
      </c>
    </row>
    <row r="317" spans="1:25" x14ac:dyDescent="0.2">
      <c r="A317" t="s">
        <v>492</v>
      </c>
      <c r="B317" s="378"/>
      <c r="C317" s="378"/>
      <c r="D317" s="378"/>
      <c r="E317" s="378"/>
      <c r="F317" s="378"/>
      <c r="G317" s="378"/>
      <c r="H317" s="378"/>
      <c r="I317" s="378"/>
      <c r="J317" s="378"/>
      <c r="K317" s="378"/>
      <c r="L317" s="378"/>
      <c r="M317" s="378"/>
      <c r="N317" s="378"/>
      <c r="O317" s="378"/>
      <c r="P317" s="378"/>
      <c r="Q317" s="378"/>
      <c r="R317" s="378"/>
      <c r="S317" s="378"/>
      <c r="T317" s="378"/>
      <c r="U317" s="378"/>
      <c r="V317" s="378"/>
      <c r="W317" s="378"/>
      <c r="X317" s="378"/>
      <c r="Y317" s="378"/>
    </row>
    <row r="318" spans="1:25" x14ac:dyDescent="0.2">
      <c r="A318" t="s">
        <v>492</v>
      </c>
      <c r="B318" s="378"/>
      <c r="C318" s="378"/>
      <c r="D318" s="378"/>
      <c r="E318" s="378"/>
      <c r="F318" s="378"/>
      <c r="G318" s="378"/>
      <c r="H318" s="378"/>
      <c r="I318" s="378"/>
      <c r="J318" s="378"/>
      <c r="K318" s="378"/>
      <c r="L318" s="378"/>
      <c r="M318" s="378"/>
      <c r="N318" s="378"/>
      <c r="O318" s="378"/>
      <c r="P318" s="378"/>
      <c r="Q318" s="378"/>
      <c r="R318" s="378"/>
      <c r="S318" s="378"/>
      <c r="T318" s="378"/>
      <c r="U318" s="378"/>
      <c r="V318" s="378"/>
      <c r="W318" s="378"/>
      <c r="X318" s="378"/>
      <c r="Y318" s="378"/>
    </row>
    <row r="319" spans="1:25" x14ac:dyDescent="0.2">
      <c r="A319" t="s">
        <v>492</v>
      </c>
      <c r="B319" s="378"/>
      <c r="C319" s="378"/>
      <c r="D319" s="378"/>
      <c r="E319" s="378"/>
      <c r="F319" s="378"/>
      <c r="G319" s="378"/>
      <c r="H319" s="378"/>
      <c r="I319" s="378"/>
      <c r="J319" s="378"/>
      <c r="K319" s="378"/>
      <c r="L319" s="378"/>
      <c r="M319" s="378"/>
      <c r="N319" s="378"/>
      <c r="O319" s="378"/>
      <c r="P319" s="378"/>
      <c r="Q319" s="378"/>
      <c r="R319" s="378"/>
      <c r="S319" s="378"/>
      <c r="T319" s="378"/>
      <c r="U319" s="378"/>
      <c r="V319" s="378"/>
      <c r="W319" s="378"/>
      <c r="X319" s="378"/>
      <c r="Y319" s="378"/>
    </row>
    <row r="320" spans="1:25" x14ac:dyDescent="0.2">
      <c r="A320" t="s">
        <v>492</v>
      </c>
      <c r="B320" s="378"/>
      <c r="C320" s="378"/>
      <c r="D320" s="378"/>
      <c r="E320" s="378"/>
      <c r="F320" s="378"/>
      <c r="G320" s="378"/>
      <c r="H320" s="378"/>
      <c r="I320" s="378"/>
      <c r="J320" s="378"/>
      <c r="K320" s="378"/>
      <c r="L320" s="378"/>
      <c r="M320" s="378"/>
      <c r="N320" s="378"/>
      <c r="O320" s="378"/>
      <c r="P320" s="378"/>
      <c r="Q320" s="378"/>
      <c r="R320" s="378"/>
      <c r="S320" s="378"/>
      <c r="T320" s="378"/>
      <c r="U320" s="378"/>
      <c r="V320" s="378"/>
      <c r="W320" s="378"/>
      <c r="X320" s="378"/>
      <c r="Y320" s="378"/>
    </row>
    <row r="321" spans="1:25" x14ac:dyDescent="0.2">
      <c r="A321" t="s">
        <v>492</v>
      </c>
      <c r="B321" s="378"/>
      <c r="C321" s="378"/>
      <c r="D321" s="378"/>
      <c r="E321" s="378"/>
      <c r="F321" s="378"/>
      <c r="G321" s="378"/>
      <c r="H321" s="378"/>
      <c r="I321" s="378"/>
      <c r="J321" s="378"/>
      <c r="K321" s="378"/>
      <c r="L321" s="378"/>
      <c r="M321" s="378"/>
      <c r="N321" s="378"/>
      <c r="O321" s="378"/>
      <c r="P321" s="378"/>
      <c r="Q321" s="378"/>
      <c r="R321" s="378"/>
      <c r="S321" s="378"/>
      <c r="T321" s="378"/>
      <c r="U321" s="378"/>
      <c r="V321" s="378"/>
      <c r="W321" s="378"/>
      <c r="X321" s="378"/>
      <c r="Y321" s="378"/>
    </row>
    <row r="322" spans="1:25" x14ac:dyDescent="0.2">
      <c r="A322" t="s">
        <v>492</v>
      </c>
      <c r="B322" s="378"/>
      <c r="C322" s="378"/>
      <c r="D322" s="378"/>
      <c r="E322" s="378"/>
      <c r="F322" s="378"/>
      <c r="G322" s="378"/>
      <c r="H322" s="378"/>
      <c r="I322" s="378"/>
      <c r="J322" s="378"/>
      <c r="K322" s="378"/>
      <c r="L322" s="378"/>
      <c r="M322" s="378"/>
      <c r="N322" s="378"/>
      <c r="O322" s="378"/>
      <c r="P322" s="378"/>
      <c r="Q322" s="378"/>
      <c r="R322" s="378"/>
      <c r="S322" s="378"/>
      <c r="T322" s="378"/>
      <c r="U322" s="378"/>
      <c r="V322" s="378"/>
      <c r="W322" s="378"/>
      <c r="X322" s="378"/>
      <c r="Y322" s="378"/>
    </row>
    <row r="323" spans="1:25" x14ac:dyDescent="0.2">
      <c r="A323" t="s">
        <v>492</v>
      </c>
      <c r="B323" s="378"/>
      <c r="C323" s="378"/>
      <c r="D323" s="378"/>
      <c r="E323" s="378"/>
      <c r="F323" s="378"/>
      <c r="G323" s="378"/>
      <c r="H323" s="378"/>
      <c r="I323" s="378"/>
      <c r="J323" s="378"/>
      <c r="K323" s="378"/>
      <c r="L323" s="378"/>
      <c r="M323" s="378"/>
      <c r="N323" s="378"/>
      <c r="O323" s="378"/>
      <c r="P323" s="378"/>
      <c r="Q323" s="378"/>
      <c r="R323" s="378"/>
      <c r="S323" s="378"/>
      <c r="T323" s="378"/>
      <c r="U323" s="378"/>
      <c r="V323" s="378"/>
      <c r="W323" s="378"/>
      <c r="X323" s="378"/>
      <c r="Y323" s="378"/>
    </row>
    <row r="324" spans="1:25" x14ac:dyDescent="0.2">
      <c r="A324" t="s">
        <v>492</v>
      </c>
      <c r="B324" s="378"/>
      <c r="C324" s="378"/>
      <c r="D324" s="378"/>
      <c r="E324" s="378"/>
      <c r="F324" s="378"/>
      <c r="G324" s="378"/>
      <c r="H324" s="378"/>
      <c r="I324" s="378"/>
      <c r="J324" s="378"/>
      <c r="K324" s="378"/>
      <c r="L324" s="378"/>
      <c r="M324" s="378"/>
      <c r="N324" s="378"/>
      <c r="O324" s="378"/>
      <c r="P324" s="378"/>
      <c r="Q324" s="378"/>
      <c r="R324" s="378"/>
      <c r="S324" s="378"/>
      <c r="T324" s="378"/>
      <c r="U324" s="378"/>
      <c r="V324" s="378"/>
      <c r="W324" s="378"/>
      <c r="X324" s="378"/>
      <c r="Y324" s="378"/>
    </row>
    <row r="325" spans="1:25" x14ac:dyDescent="0.2">
      <c r="A325" t="s">
        <v>492</v>
      </c>
      <c r="B325" s="378"/>
      <c r="C325" s="378"/>
      <c r="D325" s="378"/>
      <c r="E325" s="378"/>
      <c r="F325" s="378"/>
      <c r="G325" s="378"/>
      <c r="H325" s="378"/>
      <c r="I325" s="378"/>
      <c r="J325" s="378"/>
      <c r="K325" s="378"/>
      <c r="L325" s="378"/>
      <c r="M325" s="378"/>
      <c r="N325" s="378"/>
      <c r="O325" s="378"/>
      <c r="P325" s="378"/>
      <c r="Q325" s="378"/>
      <c r="R325" s="378"/>
      <c r="S325" s="378"/>
      <c r="T325" s="378"/>
      <c r="U325" s="378"/>
      <c r="V325" s="378"/>
      <c r="W325" s="378"/>
      <c r="X325" s="378"/>
      <c r="Y325" s="378"/>
    </row>
    <row r="326" spans="1:25" x14ac:dyDescent="0.2">
      <c r="A326" t="s">
        <v>492</v>
      </c>
      <c r="B326" s="378"/>
      <c r="C326" s="378"/>
      <c r="D326" s="378"/>
      <c r="E326" s="378"/>
      <c r="F326" s="378"/>
      <c r="G326" s="378"/>
      <c r="H326" s="378"/>
      <c r="I326" s="378"/>
      <c r="J326" s="378"/>
      <c r="K326" s="378"/>
      <c r="L326" s="378"/>
      <c r="M326" s="378"/>
      <c r="N326" s="378"/>
      <c r="O326" s="378"/>
      <c r="P326" s="378"/>
      <c r="Q326" s="378"/>
      <c r="R326" s="378"/>
      <c r="S326" s="378"/>
      <c r="T326" s="378"/>
      <c r="U326" s="378"/>
      <c r="V326" s="378"/>
      <c r="W326" s="378"/>
      <c r="X326" s="378"/>
      <c r="Y326" s="378"/>
    </row>
    <row r="327" spans="1:25" x14ac:dyDescent="0.2">
      <c r="A327" s="488">
        <v>0</v>
      </c>
      <c r="B327" s="488">
        <v>0</v>
      </c>
      <c r="C327" s="488">
        <v>0</v>
      </c>
      <c r="D327" s="488">
        <v>0</v>
      </c>
      <c r="E327" s="488">
        <v>0</v>
      </c>
      <c r="F327" s="488">
        <v>0</v>
      </c>
      <c r="G327" s="488">
        <v>0</v>
      </c>
      <c r="H327" s="488">
        <v>0</v>
      </c>
      <c r="I327" s="488">
        <v>0</v>
      </c>
      <c r="J327" s="488">
        <v>0</v>
      </c>
      <c r="K327" s="488">
        <v>0</v>
      </c>
      <c r="L327" s="488">
        <v>0</v>
      </c>
      <c r="M327" s="488">
        <v>0</v>
      </c>
      <c r="N327" s="488">
        <v>0</v>
      </c>
      <c r="O327" s="488">
        <v>0</v>
      </c>
      <c r="P327" s="488">
        <v>0</v>
      </c>
      <c r="Q327" s="488">
        <v>0</v>
      </c>
      <c r="R327" s="488">
        <v>0</v>
      </c>
      <c r="S327" s="488">
        <v>0</v>
      </c>
      <c r="T327" s="488">
        <v>0</v>
      </c>
      <c r="U327" s="488">
        <v>0</v>
      </c>
      <c r="V327" s="488">
        <v>0</v>
      </c>
      <c r="W327" s="488">
        <v>0</v>
      </c>
      <c r="X327" s="488">
        <v>0</v>
      </c>
      <c r="Y327" s="488">
        <v>0</v>
      </c>
    </row>
    <row r="329" spans="1:25" x14ac:dyDescent="0.2">
      <c r="A329" s="381" t="s">
        <v>517</v>
      </c>
      <c r="B329" s="381">
        <v>100</v>
      </c>
      <c r="C329" s="381">
        <v>200</v>
      </c>
      <c r="D329" s="381">
        <v>300</v>
      </c>
      <c r="E329" s="381">
        <v>400</v>
      </c>
      <c r="F329" s="381">
        <v>500</v>
      </c>
      <c r="G329" s="381">
        <v>600</v>
      </c>
      <c r="H329" s="381">
        <v>700</v>
      </c>
      <c r="I329" s="381">
        <v>800</v>
      </c>
      <c r="J329" s="381">
        <v>900</v>
      </c>
      <c r="K329" s="381">
        <v>1000</v>
      </c>
      <c r="L329" s="381">
        <v>1100</v>
      </c>
      <c r="M329" s="381">
        <v>1200</v>
      </c>
      <c r="N329" s="381">
        <v>1300</v>
      </c>
      <c r="O329" s="381">
        <v>1400</v>
      </c>
      <c r="P329" s="381">
        <v>1500</v>
      </c>
      <c r="Q329" s="381">
        <v>1600</v>
      </c>
      <c r="R329" s="381">
        <v>1700</v>
      </c>
      <c r="S329" s="381">
        <v>1800</v>
      </c>
      <c r="T329" s="381">
        <v>1900</v>
      </c>
      <c r="U329" s="381">
        <v>2000</v>
      </c>
      <c r="V329" s="381">
        <v>2100</v>
      </c>
      <c r="W329" s="381">
        <v>2200</v>
      </c>
      <c r="X329" s="381">
        <v>2300</v>
      </c>
      <c r="Y329" s="381">
        <v>2400</v>
      </c>
    </row>
    <row r="330" spans="1:25" x14ac:dyDescent="0.2">
      <c r="A330" t="s">
        <v>492</v>
      </c>
      <c r="B330" s="378"/>
      <c r="C330" s="378"/>
      <c r="D330" s="378"/>
      <c r="E330" s="378"/>
      <c r="F330" s="378"/>
      <c r="G330" s="378"/>
      <c r="H330" s="378"/>
      <c r="I330" s="378"/>
      <c r="J330" s="378"/>
      <c r="K330" s="378"/>
      <c r="L330" s="378"/>
      <c r="M330" s="378"/>
      <c r="N330" s="378"/>
      <c r="O330" s="378"/>
      <c r="P330" s="378"/>
      <c r="Q330" s="378"/>
      <c r="R330" s="378"/>
      <c r="S330" s="378"/>
      <c r="T330" s="378"/>
      <c r="U330" s="378"/>
      <c r="V330" s="378"/>
      <c r="W330" s="378"/>
      <c r="X330" s="378"/>
      <c r="Y330" s="378"/>
    </row>
    <row r="331" spans="1:25" x14ac:dyDescent="0.2">
      <c r="A331" t="s">
        <v>492</v>
      </c>
      <c r="B331" s="378"/>
      <c r="C331" s="378"/>
      <c r="D331" s="378"/>
      <c r="E331" s="378"/>
      <c r="F331" s="378"/>
      <c r="G331" s="378"/>
      <c r="H331" s="378"/>
      <c r="I331" s="378"/>
      <c r="J331" s="378"/>
      <c r="K331" s="378"/>
      <c r="L331" s="378"/>
      <c r="M331" s="378"/>
      <c r="N331" s="378"/>
      <c r="O331" s="378"/>
      <c r="P331" s="378"/>
      <c r="Q331" s="378"/>
      <c r="R331" s="378"/>
      <c r="S331" s="378"/>
      <c r="T331" s="378"/>
      <c r="U331" s="378"/>
      <c r="V331" s="378"/>
      <c r="W331" s="378"/>
      <c r="X331" s="378"/>
      <c r="Y331" s="378"/>
    </row>
    <row r="332" spans="1:25" x14ac:dyDescent="0.2">
      <c r="A332" t="s">
        <v>492</v>
      </c>
      <c r="B332" s="378"/>
      <c r="C332" s="378"/>
      <c r="D332" s="378"/>
      <c r="E332" s="378"/>
      <c r="F332" s="378"/>
      <c r="G332" s="378"/>
      <c r="H332" s="378"/>
      <c r="I332" s="378"/>
      <c r="J332" s="378"/>
      <c r="K332" s="378"/>
      <c r="L332" s="378"/>
      <c r="M332" s="378"/>
      <c r="N332" s="378"/>
      <c r="O332" s="378"/>
      <c r="P332" s="378"/>
      <c r="Q332" s="378"/>
      <c r="R332" s="378"/>
      <c r="S332" s="378"/>
      <c r="T332" s="378"/>
      <c r="U332" s="378"/>
      <c r="V332" s="378"/>
      <c r="W332" s="378"/>
      <c r="X332" s="378"/>
      <c r="Y332" s="378"/>
    </row>
    <row r="333" spans="1:25" x14ac:dyDescent="0.2">
      <c r="A333" t="s">
        <v>492</v>
      </c>
      <c r="B333" s="378"/>
      <c r="C333" s="378"/>
      <c r="D333" s="378"/>
      <c r="E333" s="378"/>
      <c r="F333" s="378"/>
      <c r="G333" s="378"/>
      <c r="H333" s="378"/>
      <c r="I333" s="378"/>
      <c r="J333" s="378"/>
      <c r="K333" s="378"/>
      <c r="L333" s="378"/>
      <c r="M333" s="378"/>
      <c r="N333" s="378"/>
      <c r="O333" s="378"/>
      <c r="P333" s="378"/>
      <c r="Q333" s="378"/>
      <c r="R333" s="378"/>
      <c r="S333" s="378"/>
      <c r="T333" s="378"/>
      <c r="U333" s="378"/>
      <c r="V333" s="378"/>
      <c r="W333" s="378"/>
      <c r="X333" s="378"/>
      <c r="Y333" s="378"/>
    </row>
    <row r="334" spans="1:25" x14ac:dyDescent="0.2">
      <c r="A334" t="s">
        <v>492</v>
      </c>
      <c r="B334" s="378"/>
      <c r="C334" s="378"/>
      <c r="D334" s="378"/>
      <c r="E334" s="378"/>
      <c r="F334" s="378"/>
      <c r="G334" s="378"/>
      <c r="H334" s="378"/>
      <c r="I334" s="378"/>
      <c r="J334" s="378"/>
      <c r="K334" s="378"/>
      <c r="L334" s="378"/>
      <c r="M334" s="378"/>
      <c r="N334" s="378"/>
      <c r="O334" s="378"/>
      <c r="P334" s="378"/>
      <c r="Q334" s="378"/>
      <c r="R334" s="378"/>
      <c r="S334" s="378"/>
      <c r="T334" s="378"/>
      <c r="U334" s="378"/>
      <c r="V334" s="378"/>
      <c r="W334" s="378"/>
      <c r="X334" s="378"/>
      <c r="Y334" s="378"/>
    </row>
    <row r="335" spans="1:25" x14ac:dyDescent="0.2">
      <c r="A335" t="s">
        <v>492</v>
      </c>
      <c r="B335" s="378"/>
      <c r="C335" s="378"/>
      <c r="D335" s="378"/>
      <c r="E335" s="378"/>
      <c r="F335" s="378"/>
      <c r="G335" s="378"/>
      <c r="H335" s="378"/>
      <c r="I335" s="378"/>
      <c r="J335" s="378"/>
      <c r="K335" s="378"/>
      <c r="L335" s="378"/>
      <c r="M335" s="378"/>
      <c r="N335" s="378"/>
      <c r="O335" s="378"/>
      <c r="P335" s="378"/>
      <c r="Q335" s="378"/>
      <c r="R335" s="378"/>
      <c r="S335" s="378"/>
      <c r="T335" s="378"/>
      <c r="U335" s="378"/>
      <c r="V335" s="378"/>
      <c r="W335" s="378"/>
      <c r="X335" s="378"/>
      <c r="Y335" s="378"/>
    </row>
    <row r="336" spans="1:25" x14ac:dyDescent="0.2">
      <c r="A336" t="s">
        <v>492</v>
      </c>
      <c r="B336" s="378"/>
      <c r="C336" s="378"/>
      <c r="D336" s="378"/>
      <c r="E336" s="378"/>
      <c r="F336" s="378"/>
      <c r="G336" s="378"/>
      <c r="H336" s="378"/>
      <c r="I336" s="378"/>
      <c r="J336" s="378"/>
      <c r="K336" s="378"/>
      <c r="L336" s="378"/>
      <c r="M336" s="378"/>
      <c r="N336" s="378"/>
      <c r="O336" s="378"/>
      <c r="P336" s="378"/>
      <c r="Q336" s="378"/>
      <c r="R336" s="378"/>
      <c r="S336" s="378"/>
      <c r="T336" s="378"/>
      <c r="U336" s="378"/>
      <c r="V336" s="378"/>
      <c r="W336" s="378"/>
      <c r="X336" s="378"/>
      <c r="Y336" s="378"/>
    </row>
    <row r="337" spans="1:25" x14ac:dyDescent="0.2">
      <c r="A337" t="s">
        <v>492</v>
      </c>
      <c r="B337" s="378"/>
      <c r="C337" s="378"/>
      <c r="D337" s="378"/>
      <c r="E337" s="378"/>
      <c r="F337" s="378"/>
      <c r="G337" s="378"/>
      <c r="H337" s="378"/>
      <c r="I337" s="378"/>
      <c r="J337" s="378"/>
      <c r="K337" s="378"/>
      <c r="L337" s="378"/>
      <c r="M337" s="378"/>
      <c r="N337" s="378"/>
      <c r="O337" s="378"/>
      <c r="P337" s="378"/>
      <c r="Q337" s="378"/>
      <c r="R337" s="378"/>
      <c r="S337" s="378"/>
      <c r="T337" s="378"/>
      <c r="U337" s="378"/>
      <c r="V337" s="378"/>
      <c r="W337" s="378"/>
      <c r="X337" s="378"/>
      <c r="Y337" s="378"/>
    </row>
    <row r="338" spans="1:25" x14ac:dyDescent="0.2">
      <c r="A338" t="s">
        <v>492</v>
      </c>
      <c r="B338" s="378"/>
      <c r="C338" s="378"/>
      <c r="D338" s="378"/>
      <c r="E338" s="378"/>
      <c r="F338" s="378"/>
      <c r="G338" s="378"/>
      <c r="H338" s="378"/>
      <c r="I338" s="378"/>
      <c r="J338" s="378"/>
      <c r="K338" s="378"/>
      <c r="L338" s="378"/>
      <c r="M338" s="378"/>
      <c r="N338" s="378"/>
      <c r="O338" s="378"/>
      <c r="P338" s="378"/>
      <c r="Q338" s="378"/>
      <c r="R338" s="378"/>
      <c r="S338" s="378"/>
      <c r="T338" s="378"/>
      <c r="U338" s="378"/>
      <c r="V338" s="378"/>
      <c r="W338" s="378"/>
      <c r="X338" s="378"/>
      <c r="Y338" s="378"/>
    </row>
    <row r="339" spans="1:25" x14ac:dyDescent="0.2">
      <c r="A339" t="s">
        <v>492</v>
      </c>
      <c r="B339" s="378"/>
      <c r="C339" s="378"/>
      <c r="D339" s="378"/>
      <c r="E339" s="378"/>
      <c r="F339" s="378"/>
      <c r="G339" s="378"/>
      <c r="H339" s="378"/>
      <c r="I339" s="378"/>
      <c r="J339" s="378"/>
      <c r="K339" s="378"/>
      <c r="L339" s="378"/>
      <c r="M339" s="378"/>
      <c r="N339" s="378"/>
      <c r="O339" s="378"/>
      <c r="P339" s="378"/>
      <c r="Q339" s="378"/>
      <c r="R339" s="378"/>
      <c r="S339" s="378"/>
      <c r="T339" s="378"/>
      <c r="U339" s="378"/>
      <c r="V339" s="378"/>
      <c r="W339" s="378"/>
      <c r="X339" s="378"/>
      <c r="Y339" s="378"/>
    </row>
    <row r="340" spans="1:25" x14ac:dyDescent="0.2">
      <c r="A340" s="488">
        <v>0</v>
      </c>
      <c r="B340" s="488">
        <v>0</v>
      </c>
      <c r="C340" s="488">
        <v>0</v>
      </c>
      <c r="D340" s="488">
        <v>0</v>
      </c>
      <c r="E340" s="488">
        <v>0</v>
      </c>
      <c r="F340" s="488">
        <v>0</v>
      </c>
      <c r="G340" s="488">
        <v>0</v>
      </c>
      <c r="H340" s="488">
        <v>0</v>
      </c>
      <c r="I340" s="488">
        <v>0</v>
      </c>
      <c r="J340" s="488">
        <v>0</v>
      </c>
      <c r="K340" s="488">
        <v>0</v>
      </c>
      <c r="L340" s="488">
        <v>0</v>
      </c>
      <c r="M340" s="488">
        <v>0</v>
      </c>
      <c r="N340" s="488">
        <v>0</v>
      </c>
      <c r="O340" s="488">
        <v>0</v>
      </c>
      <c r="P340" s="488">
        <v>0</v>
      </c>
      <c r="Q340" s="488">
        <v>0</v>
      </c>
      <c r="R340" s="488">
        <v>0</v>
      </c>
      <c r="S340" s="488">
        <v>0</v>
      </c>
      <c r="T340" s="488">
        <v>0</v>
      </c>
      <c r="U340" s="488">
        <v>0</v>
      </c>
      <c r="V340" s="488">
        <v>0</v>
      </c>
      <c r="W340" s="488">
        <v>0</v>
      </c>
      <c r="X340" s="488">
        <v>0</v>
      </c>
      <c r="Y340" s="488">
        <v>0</v>
      </c>
    </row>
    <row r="342" spans="1:25" x14ac:dyDescent="0.2">
      <c r="A342" s="381" t="s">
        <v>518</v>
      </c>
      <c r="B342" s="381">
        <v>100</v>
      </c>
      <c r="C342" s="381">
        <v>200</v>
      </c>
      <c r="D342" s="381">
        <v>300</v>
      </c>
      <c r="E342" s="381">
        <v>400</v>
      </c>
      <c r="F342" s="381">
        <v>500</v>
      </c>
      <c r="G342" s="381">
        <v>600</v>
      </c>
      <c r="H342" s="381">
        <v>700</v>
      </c>
      <c r="I342" s="381">
        <v>800</v>
      </c>
      <c r="J342" s="381">
        <v>900</v>
      </c>
      <c r="K342" s="381">
        <v>1000</v>
      </c>
      <c r="L342" s="381">
        <v>1100</v>
      </c>
      <c r="M342" s="381">
        <v>1200</v>
      </c>
      <c r="N342" s="381">
        <v>1300</v>
      </c>
      <c r="O342" s="381">
        <v>1400</v>
      </c>
      <c r="P342" s="381">
        <v>1500</v>
      </c>
      <c r="Q342" s="381">
        <v>1600</v>
      </c>
      <c r="R342" s="381">
        <v>1700</v>
      </c>
      <c r="S342" s="381">
        <v>1800</v>
      </c>
      <c r="T342" s="381">
        <v>1900</v>
      </c>
      <c r="U342" s="381">
        <v>2000</v>
      </c>
      <c r="V342" s="381">
        <v>2100</v>
      </c>
      <c r="W342" s="381">
        <v>2200</v>
      </c>
      <c r="X342" s="381">
        <v>2300</v>
      </c>
      <c r="Y342" s="381">
        <v>2400</v>
      </c>
    </row>
    <row r="343" spans="1:25" x14ac:dyDescent="0.2">
      <c r="A343" t="s">
        <v>492</v>
      </c>
      <c r="B343" s="378"/>
      <c r="C343" s="378"/>
      <c r="D343" s="378"/>
      <c r="E343" s="378"/>
      <c r="F343" s="378"/>
      <c r="G343" s="378"/>
      <c r="H343" s="378"/>
      <c r="I343" s="378"/>
      <c r="J343" s="378"/>
      <c r="K343" s="378"/>
      <c r="L343" s="378"/>
      <c r="M343" s="378"/>
      <c r="N343" s="378"/>
      <c r="O343" s="378"/>
      <c r="P343" s="378"/>
      <c r="Q343" s="378"/>
      <c r="R343" s="378"/>
      <c r="S343" s="378"/>
      <c r="T343" s="378"/>
      <c r="U343" s="378"/>
      <c r="V343" s="378"/>
      <c r="W343" s="378"/>
      <c r="X343" s="378"/>
      <c r="Y343" s="378"/>
    </row>
    <row r="344" spans="1:25" x14ac:dyDescent="0.2">
      <c r="A344" t="s">
        <v>492</v>
      </c>
      <c r="B344" s="378"/>
      <c r="C344" s="378"/>
      <c r="D344" s="378"/>
      <c r="E344" s="378"/>
      <c r="F344" s="378"/>
      <c r="G344" s="378"/>
      <c r="H344" s="378"/>
      <c r="I344" s="378"/>
      <c r="J344" s="378"/>
      <c r="K344" s="378"/>
      <c r="L344" s="378"/>
      <c r="M344" s="378"/>
      <c r="N344" s="378"/>
      <c r="O344" s="378"/>
      <c r="P344" s="378"/>
      <c r="Q344" s="378"/>
      <c r="R344" s="378"/>
      <c r="S344" s="378"/>
      <c r="T344" s="378"/>
      <c r="U344" s="378"/>
      <c r="V344" s="378"/>
      <c r="W344" s="378"/>
      <c r="X344" s="378"/>
      <c r="Y344" s="378"/>
    </row>
    <row r="345" spans="1:25" x14ac:dyDescent="0.2">
      <c r="A345" t="s">
        <v>492</v>
      </c>
      <c r="B345" s="378"/>
      <c r="C345" s="378"/>
      <c r="D345" s="378"/>
      <c r="E345" s="378"/>
      <c r="F345" s="378"/>
      <c r="G345" s="378"/>
      <c r="H345" s="378"/>
      <c r="I345" s="378"/>
      <c r="J345" s="378"/>
      <c r="K345" s="378"/>
      <c r="L345" s="378"/>
      <c r="M345" s="378"/>
      <c r="N345" s="378"/>
      <c r="O345" s="378"/>
      <c r="P345" s="378"/>
      <c r="Q345" s="378"/>
      <c r="R345" s="378"/>
      <c r="S345" s="378"/>
      <c r="T345" s="378"/>
      <c r="U345" s="378"/>
      <c r="V345" s="378"/>
      <c r="W345" s="378"/>
      <c r="X345" s="378"/>
      <c r="Y345" s="378"/>
    </row>
    <row r="346" spans="1:25" x14ac:dyDescent="0.2">
      <c r="A346" t="s">
        <v>492</v>
      </c>
      <c r="B346" s="378"/>
      <c r="C346" s="378"/>
      <c r="D346" s="378"/>
      <c r="E346" s="378"/>
      <c r="F346" s="378"/>
      <c r="G346" s="378"/>
      <c r="H346" s="378"/>
      <c r="I346" s="378"/>
      <c r="J346" s="378"/>
      <c r="K346" s="378"/>
      <c r="L346" s="378"/>
      <c r="M346" s="378"/>
      <c r="N346" s="378"/>
      <c r="O346" s="378"/>
      <c r="P346" s="378"/>
      <c r="Q346" s="378"/>
      <c r="R346" s="378"/>
      <c r="S346" s="378"/>
      <c r="T346" s="378"/>
      <c r="U346" s="378"/>
      <c r="V346" s="378"/>
      <c r="W346" s="378"/>
      <c r="X346" s="378"/>
      <c r="Y346" s="378"/>
    </row>
    <row r="347" spans="1:25" x14ac:dyDescent="0.2">
      <c r="A347" t="s">
        <v>492</v>
      </c>
      <c r="B347" s="378"/>
      <c r="C347" s="378"/>
      <c r="D347" s="378"/>
      <c r="E347" s="378"/>
      <c r="F347" s="378"/>
      <c r="G347" s="378"/>
      <c r="H347" s="378"/>
      <c r="I347" s="378"/>
      <c r="J347" s="378"/>
      <c r="K347" s="378"/>
      <c r="L347" s="378"/>
      <c r="M347" s="378"/>
      <c r="N347" s="378"/>
      <c r="O347" s="378"/>
      <c r="P347" s="378"/>
      <c r="Q347" s="378"/>
      <c r="R347" s="378"/>
      <c r="S347" s="378"/>
      <c r="T347" s="378"/>
      <c r="U347" s="378"/>
      <c r="V347" s="378"/>
      <c r="W347" s="378"/>
      <c r="X347" s="378"/>
      <c r="Y347" s="378"/>
    </row>
    <row r="348" spans="1:25" x14ac:dyDescent="0.2">
      <c r="A348" t="s">
        <v>492</v>
      </c>
      <c r="B348" s="378"/>
      <c r="C348" s="378"/>
      <c r="D348" s="378"/>
      <c r="E348" s="378"/>
      <c r="F348" s="378"/>
      <c r="G348" s="378"/>
      <c r="H348" s="378"/>
      <c r="I348" s="378"/>
      <c r="J348" s="378"/>
      <c r="K348" s="378"/>
      <c r="L348" s="378"/>
      <c r="M348" s="378"/>
      <c r="N348" s="378"/>
      <c r="O348" s="378"/>
      <c r="P348" s="378"/>
      <c r="Q348" s="378"/>
      <c r="R348" s="378"/>
      <c r="S348" s="378"/>
      <c r="T348" s="378"/>
      <c r="U348" s="378"/>
      <c r="V348" s="378"/>
      <c r="W348" s="378"/>
      <c r="X348" s="378"/>
      <c r="Y348" s="378"/>
    </row>
    <row r="349" spans="1:25" x14ac:dyDescent="0.2">
      <c r="A349" t="s">
        <v>492</v>
      </c>
      <c r="B349" s="378"/>
      <c r="C349" s="378"/>
      <c r="D349" s="378"/>
      <c r="E349" s="378"/>
      <c r="F349" s="378"/>
      <c r="G349" s="378"/>
      <c r="H349" s="378"/>
      <c r="I349" s="378"/>
      <c r="J349" s="378"/>
      <c r="K349" s="378"/>
      <c r="L349" s="378"/>
      <c r="M349" s="378"/>
      <c r="N349" s="378"/>
      <c r="O349" s="378"/>
      <c r="P349" s="378"/>
      <c r="Q349" s="378"/>
      <c r="R349" s="378"/>
      <c r="S349" s="378"/>
      <c r="T349" s="378"/>
      <c r="U349" s="378"/>
      <c r="V349" s="378"/>
      <c r="W349" s="378"/>
      <c r="X349" s="378"/>
      <c r="Y349" s="378"/>
    </row>
    <row r="350" spans="1:25" x14ac:dyDescent="0.2">
      <c r="A350" t="s">
        <v>492</v>
      </c>
      <c r="B350" s="378"/>
      <c r="C350" s="378"/>
      <c r="D350" s="378"/>
      <c r="E350" s="378"/>
      <c r="F350" s="378"/>
      <c r="G350" s="378"/>
      <c r="H350" s="378"/>
      <c r="I350" s="378"/>
      <c r="J350" s="378"/>
      <c r="K350" s="378"/>
      <c r="L350" s="378"/>
      <c r="M350" s="378"/>
      <c r="N350" s="378"/>
      <c r="O350" s="378"/>
      <c r="P350" s="378"/>
      <c r="Q350" s="378"/>
      <c r="R350" s="378"/>
      <c r="S350" s="378"/>
      <c r="T350" s="378"/>
      <c r="U350" s="378"/>
      <c r="V350" s="378"/>
      <c r="W350" s="378"/>
      <c r="X350" s="378"/>
      <c r="Y350" s="378"/>
    </row>
    <row r="351" spans="1:25" x14ac:dyDescent="0.2">
      <c r="A351" t="s">
        <v>492</v>
      </c>
      <c r="B351" s="378"/>
      <c r="C351" s="378"/>
      <c r="D351" s="378"/>
      <c r="E351" s="378"/>
      <c r="F351" s="378"/>
      <c r="G351" s="378"/>
      <c r="H351" s="378"/>
      <c r="I351" s="378"/>
      <c r="J351" s="378"/>
      <c r="K351" s="378"/>
      <c r="L351" s="378"/>
      <c r="M351" s="378"/>
      <c r="N351" s="378"/>
      <c r="O351" s="378"/>
      <c r="P351" s="378"/>
      <c r="Q351" s="378"/>
      <c r="R351" s="378"/>
      <c r="S351" s="378"/>
      <c r="T351" s="378"/>
      <c r="U351" s="378"/>
      <c r="V351" s="378"/>
      <c r="W351" s="378"/>
      <c r="X351" s="378"/>
      <c r="Y351" s="378"/>
    </row>
    <row r="352" spans="1:25" x14ac:dyDescent="0.2">
      <c r="A352" t="s">
        <v>492</v>
      </c>
      <c r="B352" s="378"/>
      <c r="C352" s="378"/>
      <c r="D352" s="378"/>
      <c r="E352" s="378"/>
      <c r="F352" s="378"/>
      <c r="G352" s="378"/>
      <c r="H352" s="378"/>
      <c r="I352" s="378"/>
      <c r="J352" s="378"/>
      <c r="K352" s="378"/>
      <c r="L352" s="378"/>
      <c r="M352" s="378"/>
      <c r="N352" s="378"/>
      <c r="O352" s="378"/>
      <c r="P352" s="378"/>
      <c r="Q352" s="378"/>
      <c r="R352" s="378"/>
      <c r="S352" s="378"/>
      <c r="T352" s="378"/>
      <c r="U352" s="378"/>
      <c r="V352" s="378"/>
      <c r="W352" s="378"/>
      <c r="X352" s="378"/>
      <c r="Y352" s="378"/>
    </row>
    <row r="353" spans="1:25" x14ac:dyDescent="0.2">
      <c r="A353" s="488">
        <v>0</v>
      </c>
      <c r="B353" s="488">
        <v>0</v>
      </c>
      <c r="C353" s="488">
        <v>0</v>
      </c>
      <c r="D353" s="488">
        <v>0</v>
      </c>
      <c r="E353" s="488">
        <v>0</v>
      </c>
      <c r="F353" s="488">
        <v>0</v>
      </c>
      <c r="G353" s="488">
        <v>0</v>
      </c>
      <c r="H353" s="488">
        <v>0</v>
      </c>
      <c r="I353" s="488">
        <v>0</v>
      </c>
      <c r="J353" s="488">
        <v>0</v>
      </c>
      <c r="K353" s="488">
        <v>0</v>
      </c>
      <c r="L353" s="488">
        <v>0</v>
      </c>
      <c r="M353" s="488">
        <v>0</v>
      </c>
      <c r="N353" s="488">
        <v>0</v>
      </c>
      <c r="O353" s="488">
        <v>0</v>
      </c>
      <c r="P353" s="488">
        <v>0</v>
      </c>
      <c r="Q353" s="488">
        <v>0</v>
      </c>
      <c r="R353" s="488">
        <v>0</v>
      </c>
      <c r="S353" s="488">
        <v>0</v>
      </c>
      <c r="T353" s="488">
        <v>0</v>
      </c>
      <c r="U353" s="488">
        <v>0</v>
      </c>
      <c r="V353" s="488">
        <v>0</v>
      </c>
      <c r="W353" s="488">
        <v>0</v>
      </c>
      <c r="X353" s="488">
        <v>0</v>
      </c>
      <c r="Y353" s="488">
        <v>0</v>
      </c>
    </row>
    <row r="355" spans="1:25" x14ac:dyDescent="0.2">
      <c r="A355" s="381" t="s">
        <v>519</v>
      </c>
      <c r="B355" s="381">
        <v>100</v>
      </c>
      <c r="C355" s="381">
        <v>200</v>
      </c>
      <c r="D355" s="381">
        <v>300</v>
      </c>
      <c r="E355" s="381">
        <v>400</v>
      </c>
      <c r="F355" s="381">
        <v>500</v>
      </c>
      <c r="G355" s="381">
        <v>600</v>
      </c>
      <c r="H355" s="381">
        <v>700</v>
      </c>
      <c r="I355" s="381">
        <v>800</v>
      </c>
      <c r="J355" s="381">
        <v>900</v>
      </c>
      <c r="K355" s="381">
        <v>1000</v>
      </c>
      <c r="L355" s="381">
        <v>1100</v>
      </c>
      <c r="M355" s="381">
        <v>1200</v>
      </c>
      <c r="N355" s="381">
        <v>1300</v>
      </c>
      <c r="O355" s="381">
        <v>1400</v>
      </c>
      <c r="P355" s="381">
        <v>1500</v>
      </c>
      <c r="Q355" s="381">
        <v>1600</v>
      </c>
      <c r="R355" s="381">
        <v>1700</v>
      </c>
      <c r="S355" s="381">
        <v>1800</v>
      </c>
      <c r="T355" s="381">
        <v>1900</v>
      </c>
      <c r="U355" s="381">
        <v>2000</v>
      </c>
      <c r="V355" s="381">
        <v>2100</v>
      </c>
      <c r="W355" s="381">
        <v>2200</v>
      </c>
      <c r="X355" s="381">
        <v>2300</v>
      </c>
      <c r="Y355" s="381">
        <v>2400</v>
      </c>
    </row>
    <row r="356" spans="1:25" x14ac:dyDescent="0.2">
      <c r="A356" t="s">
        <v>492</v>
      </c>
      <c r="B356" s="378"/>
      <c r="C356" s="378"/>
      <c r="D356" s="378"/>
      <c r="E356" s="378"/>
      <c r="F356" s="378"/>
      <c r="G356" s="378"/>
      <c r="H356" s="378"/>
      <c r="I356" s="378"/>
      <c r="J356" s="378"/>
      <c r="K356" s="378"/>
      <c r="L356" s="378"/>
      <c r="M356" s="378"/>
      <c r="N356" s="378"/>
      <c r="O356" s="378"/>
      <c r="P356" s="378"/>
      <c r="Q356" s="378"/>
      <c r="R356" s="378"/>
      <c r="S356" s="378"/>
      <c r="T356" s="378"/>
      <c r="U356" s="378"/>
      <c r="V356" s="378"/>
      <c r="W356" s="378"/>
      <c r="X356" s="378"/>
      <c r="Y356" s="378"/>
    </row>
    <row r="357" spans="1:25" x14ac:dyDescent="0.2">
      <c r="A357" t="s">
        <v>492</v>
      </c>
      <c r="B357" s="378"/>
      <c r="C357" s="378"/>
      <c r="D357" s="378"/>
      <c r="E357" s="378"/>
      <c r="F357" s="378"/>
      <c r="G357" s="378"/>
      <c r="H357" s="378"/>
      <c r="I357" s="378"/>
      <c r="J357" s="378"/>
      <c r="K357" s="378"/>
      <c r="L357" s="378"/>
      <c r="M357" s="378"/>
      <c r="N357" s="378"/>
      <c r="O357" s="378"/>
      <c r="P357" s="378"/>
      <c r="Q357" s="378"/>
      <c r="R357" s="378"/>
      <c r="S357" s="378"/>
      <c r="T357" s="378"/>
      <c r="U357" s="378"/>
      <c r="V357" s="378"/>
      <c r="W357" s="378"/>
      <c r="X357" s="378"/>
      <c r="Y357" s="378"/>
    </row>
    <row r="358" spans="1:25" x14ac:dyDescent="0.2">
      <c r="A358" t="s">
        <v>492</v>
      </c>
      <c r="B358" s="378"/>
      <c r="C358" s="378"/>
      <c r="D358" s="378"/>
      <c r="E358" s="378"/>
      <c r="F358" s="378"/>
      <c r="G358" s="378"/>
      <c r="H358" s="378"/>
      <c r="I358" s="378"/>
      <c r="J358" s="378"/>
      <c r="K358" s="378"/>
      <c r="L358" s="378"/>
      <c r="M358" s="378"/>
      <c r="N358" s="378"/>
      <c r="O358" s="378"/>
      <c r="P358" s="378"/>
      <c r="Q358" s="378"/>
      <c r="R358" s="378"/>
      <c r="S358" s="378"/>
      <c r="T358" s="378"/>
      <c r="U358" s="378"/>
      <c r="V358" s="378"/>
      <c r="W358" s="378"/>
      <c r="X358" s="378"/>
      <c r="Y358" s="378"/>
    </row>
    <row r="359" spans="1:25" x14ac:dyDescent="0.2">
      <c r="A359" t="s">
        <v>492</v>
      </c>
      <c r="B359" s="378"/>
      <c r="C359" s="378"/>
      <c r="D359" s="378"/>
      <c r="E359" s="378"/>
      <c r="F359" s="378"/>
      <c r="G359" s="378"/>
      <c r="H359" s="378"/>
      <c r="I359" s="378"/>
      <c r="J359" s="378"/>
      <c r="K359" s="378"/>
      <c r="L359" s="378"/>
      <c r="M359" s="378"/>
      <c r="N359" s="378"/>
      <c r="O359" s="378"/>
      <c r="P359" s="378"/>
      <c r="Q359" s="378"/>
      <c r="R359" s="378"/>
      <c r="S359" s="378"/>
      <c r="T359" s="378"/>
      <c r="U359" s="378"/>
      <c r="V359" s="378"/>
      <c r="W359" s="378"/>
      <c r="X359" s="378"/>
      <c r="Y359" s="378"/>
    </row>
    <row r="360" spans="1:25" x14ac:dyDescent="0.2">
      <c r="A360" t="s">
        <v>492</v>
      </c>
      <c r="B360" s="378"/>
      <c r="C360" s="378"/>
      <c r="D360" s="378"/>
      <c r="E360" s="378"/>
      <c r="F360" s="378"/>
      <c r="G360" s="378"/>
      <c r="H360" s="378"/>
      <c r="I360" s="378"/>
      <c r="J360" s="378"/>
      <c r="K360" s="378"/>
      <c r="L360" s="378"/>
      <c r="M360" s="378"/>
      <c r="N360" s="378"/>
      <c r="O360" s="378"/>
      <c r="P360" s="378"/>
      <c r="Q360" s="378"/>
      <c r="R360" s="378"/>
      <c r="S360" s="378"/>
      <c r="T360" s="378"/>
      <c r="U360" s="378"/>
      <c r="V360" s="378"/>
      <c r="W360" s="378"/>
      <c r="X360" s="378"/>
      <c r="Y360" s="378"/>
    </row>
    <row r="361" spans="1:25" x14ac:dyDescent="0.2">
      <c r="A361" t="s">
        <v>492</v>
      </c>
      <c r="B361" s="378"/>
      <c r="C361" s="378"/>
      <c r="D361" s="378"/>
      <c r="E361" s="378"/>
      <c r="F361" s="378"/>
      <c r="G361" s="378"/>
      <c r="H361" s="378"/>
      <c r="I361" s="378"/>
      <c r="J361" s="378"/>
      <c r="K361" s="378"/>
      <c r="L361" s="378"/>
      <c r="M361" s="378"/>
      <c r="N361" s="378"/>
      <c r="O361" s="378"/>
      <c r="P361" s="378"/>
      <c r="Q361" s="378"/>
      <c r="R361" s="378"/>
      <c r="S361" s="378"/>
      <c r="T361" s="378"/>
      <c r="U361" s="378"/>
      <c r="V361" s="378"/>
      <c r="W361" s="378"/>
      <c r="X361" s="378"/>
      <c r="Y361" s="378"/>
    </row>
    <row r="362" spans="1:25" x14ac:dyDescent="0.2">
      <c r="A362" t="s">
        <v>492</v>
      </c>
      <c r="B362" s="378"/>
      <c r="C362" s="378"/>
      <c r="D362" s="378"/>
      <c r="E362" s="378"/>
      <c r="F362" s="378"/>
      <c r="G362" s="378"/>
      <c r="H362" s="378"/>
      <c r="I362" s="378"/>
      <c r="J362" s="378"/>
      <c r="K362" s="378"/>
      <c r="L362" s="378"/>
      <c r="M362" s="378"/>
      <c r="N362" s="378"/>
      <c r="O362" s="378"/>
      <c r="P362" s="378"/>
      <c r="Q362" s="378"/>
      <c r="R362" s="378"/>
      <c r="S362" s="378"/>
      <c r="T362" s="378"/>
      <c r="U362" s="378"/>
      <c r="V362" s="378"/>
      <c r="W362" s="378"/>
      <c r="X362" s="378"/>
      <c r="Y362" s="378"/>
    </row>
    <row r="363" spans="1:25" x14ac:dyDescent="0.2">
      <c r="A363" t="s">
        <v>492</v>
      </c>
      <c r="B363" s="378"/>
      <c r="C363" s="378"/>
      <c r="D363" s="378"/>
      <c r="E363" s="378"/>
      <c r="F363" s="378"/>
      <c r="G363" s="378"/>
      <c r="H363" s="378"/>
      <c r="I363" s="378"/>
      <c r="J363" s="378"/>
      <c r="K363" s="378"/>
      <c r="L363" s="378"/>
      <c r="M363" s="378"/>
      <c r="N363" s="378"/>
      <c r="O363" s="378"/>
      <c r="P363" s="378"/>
      <c r="Q363" s="378"/>
      <c r="R363" s="378"/>
      <c r="S363" s="378"/>
      <c r="T363" s="378"/>
      <c r="U363" s="378"/>
      <c r="V363" s="378"/>
      <c r="W363" s="378"/>
      <c r="X363" s="378"/>
      <c r="Y363" s="378"/>
    </row>
    <row r="364" spans="1:25" x14ac:dyDescent="0.2">
      <c r="A364" t="s">
        <v>492</v>
      </c>
      <c r="B364" s="378"/>
      <c r="C364" s="378"/>
      <c r="D364" s="378"/>
      <c r="E364" s="378"/>
      <c r="F364" s="378"/>
      <c r="G364" s="378"/>
      <c r="H364" s="378"/>
      <c r="I364" s="378"/>
      <c r="J364" s="378"/>
      <c r="K364" s="378"/>
      <c r="L364" s="378"/>
      <c r="M364" s="378"/>
      <c r="N364" s="378"/>
      <c r="O364" s="378"/>
      <c r="P364" s="378"/>
      <c r="Q364" s="378"/>
      <c r="R364" s="378"/>
      <c r="S364" s="378"/>
      <c r="T364" s="378"/>
      <c r="U364" s="378"/>
      <c r="V364" s="378"/>
      <c r="W364" s="378"/>
      <c r="X364" s="378"/>
      <c r="Y364" s="378"/>
    </row>
    <row r="365" spans="1:25" x14ac:dyDescent="0.2">
      <c r="A365" t="s">
        <v>492</v>
      </c>
      <c r="B365" s="378"/>
      <c r="C365" s="378"/>
      <c r="D365" s="378"/>
      <c r="E365" s="378"/>
      <c r="F365" s="378"/>
      <c r="G365" s="378"/>
      <c r="H365" s="378"/>
      <c r="I365" s="378"/>
      <c r="J365" s="378"/>
      <c r="K365" s="378"/>
      <c r="L365" s="378"/>
      <c r="M365" s="378"/>
      <c r="N365" s="378"/>
      <c r="O365" s="378"/>
      <c r="P365" s="378"/>
      <c r="Q365" s="378"/>
      <c r="R365" s="378"/>
      <c r="S365" s="378"/>
      <c r="T365" s="378"/>
      <c r="U365" s="378"/>
      <c r="V365" s="378"/>
      <c r="W365" s="378"/>
      <c r="X365" s="378"/>
      <c r="Y365" s="378"/>
    </row>
    <row r="366" spans="1:25" x14ac:dyDescent="0.2">
      <c r="A366" s="488">
        <v>0</v>
      </c>
      <c r="B366" s="488">
        <v>0</v>
      </c>
      <c r="C366" s="488">
        <v>0</v>
      </c>
      <c r="D366" s="488">
        <v>0</v>
      </c>
      <c r="E366" s="488">
        <v>0</v>
      </c>
      <c r="F366" s="488">
        <v>0</v>
      </c>
      <c r="G366" s="488">
        <v>0</v>
      </c>
      <c r="H366" s="488">
        <v>0</v>
      </c>
      <c r="I366" s="488">
        <v>0</v>
      </c>
      <c r="J366" s="488">
        <v>0</v>
      </c>
      <c r="K366" s="488">
        <v>0</v>
      </c>
      <c r="L366" s="488">
        <v>0</v>
      </c>
      <c r="M366" s="488">
        <v>0</v>
      </c>
      <c r="N366" s="488">
        <v>0</v>
      </c>
      <c r="O366" s="488">
        <v>0</v>
      </c>
      <c r="P366" s="488">
        <v>0</v>
      </c>
      <c r="Q366" s="488">
        <v>0</v>
      </c>
      <c r="R366" s="488">
        <v>0</v>
      </c>
      <c r="S366" s="488">
        <v>0</v>
      </c>
      <c r="T366" s="488">
        <v>0</v>
      </c>
      <c r="U366" s="488">
        <v>0</v>
      </c>
      <c r="V366" s="488">
        <v>0</v>
      </c>
      <c r="W366" s="488">
        <v>0</v>
      </c>
      <c r="X366" s="488">
        <v>0</v>
      </c>
      <c r="Y366" s="488">
        <v>0</v>
      </c>
    </row>
    <row r="368" spans="1:25" x14ac:dyDescent="0.2">
      <c r="A368" s="381" t="s">
        <v>520</v>
      </c>
      <c r="B368" s="381">
        <v>100</v>
      </c>
      <c r="C368" s="381">
        <v>200</v>
      </c>
      <c r="D368" s="381">
        <v>300</v>
      </c>
      <c r="E368" s="381">
        <v>400</v>
      </c>
      <c r="F368" s="381">
        <v>500</v>
      </c>
      <c r="G368" s="381">
        <v>600</v>
      </c>
      <c r="H368" s="381">
        <v>700</v>
      </c>
      <c r="I368" s="381">
        <v>800</v>
      </c>
      <c r="J368" s="381">
        <v>900</v>
      </c>
      <c r="K368" s="381">
        <v>1000</v>
      </c>
      <c r="L368" s="381">
        <v>1100</v>
      </c>
      <c r="M368" s="381">
        <v>1200</v>
      </c>
      <c r="N368" s="381">
        <v>1300</v>
      </c>
      <c r="O368" s="381">
        <v>1400</v>
      </c>
      <c r="P368" s="381">
        <v>1500</v>
      </c>
      <c r="Q368" s="381">
        <v>1600</v>
      </c>
      <c r="R368" s="381">
        <v>1700</v>
      </c>
      <c r="S368" s="381">
        <v>1800</v>
      </c>
      <c r="T368" s="381">
        <v>1900</v>
      </c>
      <c r="U368" s="381">
        <v>2000</v>
      </c>
      <c r="V368" s="381">
        <v>2100</v>
      </c>
      <c r="W368" s="381">
        <v>2200</v>
      </c>
      <c r="X368" s="381">
        <v>2300</v>
      </c>
      <c r="Y368" s="381">
        <v>2400</v>
      </c>
    </row>
    <row r="369" spans="1:25" x14ac:dyDescent="0.2">
      <c r="A369" t="s">
        <v>492</v>
      </c>
      <c r="B369" s="378"/>
      <c r="C369" s="378"/>
      <c r="D369" s="378"/>
      <c r="E369" s="378"/>
      <c r="F369" s="378"/>
      <c r="G369" s="378"/>
      <c r="H369" s="378"/>
      <c r="I369" s="378"/>
      <c r="J369" s="378"/>
      <c r="K369" s="378"/>
      <c r="L369" s="378"/>
      <c r="M369" s="378"/>
      <c r="N369" s="378"/>
      <c r="O369" s="378"/>
      <c r="P369" s="378"/>
      <c r="Q369" s="378"/>
      <c r="R369" s="378"/>
      <c r="S369" s="378"/>
      <c r="T369" s="378"/>
      <c r="U369" s="378"/>
      <c r="V369" s="378"/>
      <c r="W369" s="378"/>
      <c r="X369" s="378"/>
      <c r="Y369" s="378"/>
    </row>
    <row r="370" spans="1:25" x14ac:dyDescent="0.2">
      <c r="A370" t="s">
        <v>492</v>
      </c>
      <c r="B370" s="378"/>
      <c r="C370" s="378"/>
      <c r="D370" s="378"/>
      <c r="E370" s="378"/>
      <c r="F370" s="378"/>
      <c r="G370" s="378"/>
      <c r="H370" s="378"/>
      <c r="I370" s="378"/>
      <c r="J370" s="378"/>
      <c r="K370" s="378"/>
      <c r="L370" s="378"/>
      <c r="M370" s="378"/>
      <c r="N370" s="378"/>
      <c r="O370" s="378"/>
      <c r="P370" s="378"/>
      <c r="Q370" s="378"/>
      <c r="R370" s="378"/>
      <c r="S370" s="378"/>
      <c r="T370" s="378"/>
      <c r="U370" s="378"/>
      <c r="V370" s="378"/>
      <c r="W370" s="378"/>
      <c r="X370" s="378"/>
      <c r="Y370" s="378"/>
    </row>
    <row r="371" spans="1:25" x14ac:dyDescent="0.2">
      <c r="A371" t="s">
        <v>492</v>
      </c>
      <c r="B371" s="378"/>
      <c r="C371" s="378"/>
      <c r="D371" s="378"/>
      <c r="E371" s="378"/>
      <c r="F371" s="378"/>
      <c r="G371" s="378"/>
      <c r="H371" s="378"/>
      <c r="I371" s="378"/>
      <c r="J371" s="378"/>
      <c r="K371" s="378"/>
      <c r="L371" s="378"/>
      <c r="M371" s="378"/>
      <c r="N371" s="378"/>
      <c r="O371" s="378"/>
      <c r="P371" s="378"/>
      <c r="Q371" s="378"/>
      <c r="R371" s="378"/>
      <c r="S371" s="378"/>
      <c r="T371" s="378"/>
      <c r="U371" s="378"/>
      <c r="V371" s="378"/>
      <c r="W371" s="378"/>
      <c r="X371" s="378"/>
      <c r="Y371" s="378"/>
    </row>
    <row r="372" spans="1:25" x14ac:dyDescent="0.2">
      <c r="A372" t="s">
        <v>492</v>
      </c>
      <c r="B372" s="378"/>
      <c r="C372" s="378"/>
      <c r="D372" s="378"/>
      <c r="E372" s="378"/>
      <c r="F372" s="378"/>
      <c r="G372" s="378"/>
      <c r="H372" s="378"/>
      <c r="I372" s="378"/>
      <c r="J372" s="378"/>
      <c r="K372" s="378"/>
      <c r="L372" s="378"/>
      <c r="M372" s="378"/>
      <c r="N372" s="378"/>
      <c r="O372" s="378"/>
      <c r="P372" s="378"/>
      <c r="Q372" s="378"/>
      <c r="R372" s="378"/>
      <c r="S372" s="378"/>
      <c r="T372" s="378"/>
      <c r="U372" s="378"/>
      <c r="V372" s="378"/>
      <c r="W372" s="378"/>
      <c r="X372" s="378"/>
      <c r="Y372" s="378"/>
    </row>
    <row r="373" spans="1:25" x14ac:dyDescent="0.2">
      <c r="A373" t="s">
        <v>492</v>
      </c>
      <c r="B373" s="378"/>
      <c r="C373" s="378"/>
      <c r="D373" s="378"/>
      <c r="E373" s="378"/>
      <c r="F373" s="378"/>
      <c r="G373" s="378"/>
      <c r="H373" s="378"/>
      <c r="I373" s="378"/>
      <c r="J373" s="378"/>
      <c r="K373" s="378"/>
      <c r="L373" s="378"/>
      <c r="M373" s="378"/>
      <c r="N373" s="378"/>
      <c r="O373" s="378"/>
      <c r="P373" s="378"/>
      <c r="Q373" s="378"/>
      <c r="R373" s="378"/>
      <c r="S373" s="378"/>
      <c r="T373" s="378"/>
      <c r="U373" s="378"/>
      <c r="V373" s="378"/>
      <c r="W373" s="378"/>
      <c r="X373" s="378"/>
      <c r="Y373" s="378"/>
    </row>
    <row r="374" spans="1:25" x14ac:dyDescent="0.2">
      <c r="A374" t="s">
        <v>492</v>
      </c>
      <c r="B374" s="378"/>
      <c r="C374" s="378"/>
      <c r="D374" s="378"/>
      <c r="E374" s="378"/>
      <c r="F374" s="378"/>
      <c r="G374" s="378"/>
      <c r="H374" s="378"/>
      <c r="I374" s="378"/>
      <c r="J374" s="378"/>
      <c r="K374" s="378"/>
      <c r="L374" s="378"/>
      <c r="M374" s="378"/>
      <c r="N374" s="378"/>
      <c r="O374" s="378"/>
      <c r="P374" s="378"/>
      <c r="Q374" s="378"/>
      <c r="R374" s="378"/>
      <c r="S374" s="378"/>
      <c r="T374" s="378"/>
      <c r="U374" s="378"/>
      <c r="V374" s="378"/>
      <c r="W374" s="378"/>
      <c r="X374" s="378"/>
      <c r="Y374" s="378"/>
    </row>
    <row r="375" spans="1:25" x14ac:dyDescent="0.2">
      <c r="A375" t="s">
        <v>492</v>
      </c>
      <c r="B375" s="378"/>
      <c r="C375" s="378"/>
      <c r="D375" s="378"/>
      <c r="E375" s="378"/>
      <c r="F375" s="378"/>
      <c r="G375" s="378"/>
      <c r="H375" s="378"/>
      <c r="I375" s="378"/>
      <c r="J375" s="378"/>
      <c r="K375" s="378"/>
      <c r="L375" s="378"/>
      <c r="M375" s="378"/>
      <c r="N375" s="378"/>
      <c r="O375" s="378"/>
      <c r="P375" s="378"/>
      <c r="Q375" s="378"/>
      <c r="R375" s="378"/>
      <c r="S375" s="378"/>
      <c r="T375" s="378"/>
      <c r="U375" s="378"/>
      <c r="V375" s="378"/>
      <c r="W375" s="378"/>
      <c r="X375" s="378"/>
      <c r="Y375" s="378"/>
    </row>
    <row r="376" spans="1:25" x14ac:dyDescent="0.2">
      <c r="A376" t="s">
        <v>492</v>
      </c>
      <c r="B376" s="378"/>
      <c r="C376" s="378"/>
      <c r="D376" s="378"/>
      <c r="E376" s="378"/>
      <c r="F376" s="378"/>
      <c r="G376" s="378"/>
      <c r="H376" s="378"/>
      <c r="I376" s="378"/>
      <c r="J376" s="378"/>
      <c r="K376" s="378"/>
      <c r="L376" s="378"/>
      <c r="M376" s="378"/>
      <c r="N376" s="378"/>
      <c r="O376" s="378"/>
      <c r="P376" s="378"/>
      <c r="Q376" s="378"/>
      <c r="R376" s="378"/>
      <c r="S376" s="378"/>
      <c r="T376" s="378"/>
      <c r="U376" s="378"/>
      <c r="V376" s="378"/>
      <c r="W376" s="378"/>
      <c r="X376" s="378"/>
      <c r="Y376" s="378"/>
    </row>
    <row r="377" spans="1:25" x14ac:dyDescent="0.2">
      <c r="A377" t="s">
        <v>492</v>
      </c>
      <c r="B377" s="378"/>
      <c r="C377" s="378"/>
      <c r="D377" s="378"/>
      <c r="E377" s="378"/>
      <c r="F377" s="378"/>
      <c r="G377" s="378"/>
      <c r="H377" s="378"/>
      <c r="I377" s="378"/>
      <c r="J377" s="378"/>
      <c r="K377" s="378"/>
      <c r="L377" s="378"/>
      <c r="M377" s="378"/>
      <c r="N377" s="378"/>
      <c r="O377" s="378"/>
      <c r="P377" s="378"/>
      <c r="Q377" s="378"/>
      <c r="R377" s="378"/>
      <c r="S377" s="378"/>
      <c r="T377" s="378"/>
      <c r="U377" s="378"/>
      <c r="V377" s="378"/>
      <c r="W377" s="378"/>
      <c r="X377" s="378"/>
      <c r="Y377" s="378"/>
    </row>
    <row r="378" spans="1:25" x14ac:dyDescent="0.2">
      <c r="A378" t="s">
        <v>492</v>
      </c>
      <c r="B378" s="378"/>
      <c r="C378" s="378"/>
      <c r="D378" s="378"/>
      <c r="E378" s="378"/>
      <c r="F378" s="378"/>
      <c r="G378" s="378"/>
      <c r="H378" s="378"/>
      <c r="I378" s="378"/>
      <c r="J378" s="378"/>
      <c r="K378" s="378"/>
      <c r="L378" s="378"/>
      <c r="M378" s="378"/>
      <c r="N378" s="378"/>
      <c r="O378" s="378"/>
      <c r="P378" s="378"/>
      <c r="Q378" s="378"/>
      <c r="R378" s="378"/>
      <c r="S378" s="378"/>
      <c r="T378" s="378"/>
      <c r="U378" s="378"/>
      <c r="V378" s="378"/>
      <c r="W378" s="378"/>
      <c r="X378" s="378"/>
      <c r="Y378" s="378"/>
    </row>
    <row r="379" spans="1:25" x14ac:dyDescent="0.2">
      <c r="A379" s="488">
        <v>0</v>
      </c>
      <c r="B379" s="488">
        <v>0</v>
      </c>
      <c r="C379" s="488">
        <v>0</v>
      </c>
      <c r="D379" s="488">
        <v>0</v>
      </c>
      <c r="E379" s="488">
        <v>0</v>
      </c>
      <c r="F379" s="488">
        <v>0</v>
      </c>
      <c r="G379" s="488">
        <v>0</v>
      </c>
      <c r="H379" s="488">
        <v>0</v>
      </c>
      <c r="I379" s="488">
        <v>0</v>
      </c>
      <c r="J379" s="488">
        <v>0</v>
      </c>
      <c r="K379" s="488">
        <v>0</v>
      </c>
      <c r="L379" s="488">
        <v>0</v>
      </c>
      <c r="M379" s="488">
        <v>0</v>
      </c>
      <c r="N379" s="488">
        <v>0</v>
      </c>
      <c r="O379" s="488">
        <v>0</v>
      </c>
      <c r="P379" s="488">
        <v>0</v>
      </c>
      <c r="Q379" s="488">
        <v>0</v>
      </c>
      <c r="R379" s="488">
        <v>0</v>
      </c>
      <c r="S379" s="488">
        <v>0</v>
      </c>
      <c r="T379" s="488">
        <v>0</v>
      </c>
      <c r="U379" s="488">
        <v>0</v>
      </c>
      <c r="V379" s="488">
        <v>0</v>
      </c>
      <c r="W379" s="488">
        <v>0</v>
      </c>
      <c r="X379" s="488">
        <v>0</v>
      </c>
      <c r="Y379" s="488">
        <v>0</v>
      </c>
    </row>
    <row r="381" spans="1:25" x14ac:dyDescent="0.2">
      <c r="A381" s="381" t="s">
        <v>521</v>
      </c>
      <c r="B381" s="381">
        <v>100</v>
      </c>
      <c r="C381" s="381">
        <v>200</v>
      </c>
      <c r="D381" s="381">
        <v>300</v>
      </c>
      <c r="E381" s="381">
        <v>400</v>
      </c>
      <c r="F381" s="381">
        <v>500</v>
      </c>
      <c r="G381" s="381">
        <v>600</v>
      </c>
      <c r="H381" s="381">
        <v>700</v>
      </c>
      <c r="I381" s="381">
        <v>800</v>
      </c>
      <c r="J381" s="381">
        <v>900</v>
      </c>
      <c r="K381" s="381">
        <v>1000</v>
      </c>
      <c r="L381" s="381">
        <v>1100</v>
      </c>
      <c r="M381" s="381">
        <v>1200</v>
      </c>
      <c r="N381" s="381">
        <v>1300</v>
      </c>
      <c r="O381" s="381">
        <v>1400</v>
      </c>
      <c r="P381" s="381">
        <v>1500</v>
      </c>
      <c r="Q381" s="381">
        <v>1600</v>
      </c>
      <c r="R381" s="381">
        <v>1700</v>
      </c>
      <c r="S381" s="381">
        <v>1800</v>
      </c>
      <c r="T381" s="381">
        <v>1900</v>
      </c>
      <c r="U381" s="381">
        <v>2000</v>
      </c>
      <c r="V381" s="381">
        <v>2100</v>
      </c>
      <c r="W381" s="381">
        <v>2200</v>
      </c>
      <c r="X381" s="381">
        <v>2300</v>
      </c>
      <c r="Y381" s="381">
        <v>2400</v>
      </c>
    </row>
    <row r="382" spans="1:25" x14ac:dyDescent="0.2">
      <c r="A382" t="s">
        <v>492</v>
      </c>
      <c r="B382" s="378"/>
      <c r="C382" s="378"/>
      <c r="D382" s="378"/>
      <c r="E382" s="378"/>
      <c r="F382" s="378"/>
      <c r="G382" s="378"/>
      <c r="H382" s="378"/>
      <c r="I382" s="378"/>
      <c r="J382" s="378"/>
      <c r="K382" s="378"/>
      <c r="L382" s="378"/>
      <c r="M382" s="378"/>
      <c r="N382" s="378"/>
      <c r="O382" s="378"/>
      <c r="P382" s="378"/>
      <c r="Q382" s="378"/>
      <c r="R382" s="378"/>
      <c r="S382" s="378"/>
      <c r="T382" s="378"/>
      <c r="U382" s="378"/>
      <c r="V382" s="378"/>
      <c r="W382" s="378"/>
      <c r="X382" s="378"/>
      <c r="Y382" s="378"/>
    </row>
    <row r="383" spans="1:25" x14ac:dyDescent="0.2">
      <c r="A383" t="s">
        <v>492</v>
      </c>
      <c r="B383" s="378"/>
      <c r="C383" s="378"/>
      <c r="D383" s="378"/>
      <c r="E383" s="378"/>
      <c r="F383" s="378"/>
      <c r="G383" s="378"/>
      <c r="H383" s="378"/>
      <c r="I383" s="378"/>
      <c r="J383" s="378"/>
      <c r="K383" s="378"/>
      <c r="L383" s="378"/>
      <c r="M383" s="378"/>
      <c r="N383" s="378"/>
      <c r="O383" s="378"/>
      <c r="P383" s="378"/>
      <c r="Q383" s="378"/>
      <c r="R383" s="378"/>
      <c r="S383" s="378"/>
      <c r="T383" s="378"/>
      <c r="U383" s="378"/>
      <c r="V383" s="378"/>
      <c r="W383" s="378"/>
      <c r="X383" s="378"/>
      <c r="Y383" s="378"/>
    </row>
    <row r="384" spans="1:25" x14ac:dyDescent="0.2">
      <c r="A384" t="s">
        <v>492</v>
      </c>
      <c r="B384" s="378"/>
      <c r="C384" s="378"/>
      <c r="D384" s="378"/>
      <c r="E384" s="378"/>
      <c r="F384" s="378"/>
      <c r="G384" s="378"/>
      <c r="H384" s="378"/>
      <c r="I384" s="378"/>
      <c r="J384" s="378"/>
      <c r="K384" s="378"/>
      <c r="L384" s="378"/>
      <c r="M384" s="378"/>
      <c r="N384" s="378"/>
      <c r="O384" s="378"/>
      <c r="P384" s="378"/>
      <c r="Q384" s="378"/>
      <c r="R384" s="378"/>
      <c r="S384" s="378"/>
      <c r="T384" s="378"/>
      <c r="U384" s="378"/>
      <c r="V384" s="378"/>
      <c r="W384" s="378"/>
      <c r="X384" s="378"/>
      <c r="Y384" s="378"/>
    </row>
    <row r="385" spans="1:25" x14ac:dyDescent="0.2">
      <c r="A385" t="s">
        <v>492</v>
      </c>
      <c r="B385" s="378"/>
      <c r="C385" s="378"/>
      <c r="D385" s="378"/>
      <c r="E385" s="378"/>
      <c r="F385" s="378"/>
      <c r="G385" s="378"/>
      <c r="H385" s="378"/>
      <c r="I385" s="378"/>
      <c r="J385" s="378"/>
      <c r="K385" s="378"/>
      <c r="L385" s="378"/>
      <c r="M385" s="378"/>
      <c r="N385" s="378"/>
      <c r="O385" s="378"/>
      <c r="P385" s="378"/>
      <c r="Q385" s="378"/>
      <c r="R385" s="378"/>
      <c r="S385" s="378"/>
      <c r="T385" s="378"/>
      <c r="U385" s="378"/>
      <c r="V385" s="378"/>
      <c r="W385" s="378"/>
      <c r="X385" s="378"/>
      <c r="Y385" s="378"/>
    </row>
    <row r="386" spans="1:25" x14ac:dyDescent="0.2">
      <c r="A386" t="s">
        <v>492</v>
      </c>
      <c r="B386" s="378"/>
      <c r="C386" s="378"/>
      <c r="D386" s="378"/>
      <c r="E386" s="378"/>
      <c r="F386" s="378"/>
      <c r="G386" s="378"/>
      <c r="H386" s="378"/>
      <c r="I386" s="378"/>
      <c r="J386" s="378"/>
      <c r="K386" s="378"/>
      <c r="L386" s="378"/>
      <c r="M386" s="378"/>
      <c r="N386" s="378"/>
      <c r="O386" s="378"/>
      <c r="P386" s="378"/>
      <c r="Q386" s="378"/>
      <c r="R386" s="378"/>
      <c r="S386" s="378"/>
      <c r="T386" s="378"/>
      <c r="U386" s="378"/>
      <c r="V386" s="378"/>
      <c r="W386" s="378"/>
      <c r="X386" s="378"/>
      <c r="Y386" s="378"/>
    </row>
    <row r="387" spans="1:25" x14ac:dyDescent="0.2">
      <c r="A387" t="s">
        <v>492</v>
      </c>
      <c r="B387" s="378"/>
      <c r="C387" s="378"/>
      <c r="D387" s="378"/>
      <c r="E387" s="378"/>
      <c r="F387" s="378"/>
      <c r="G387" s="378"/>
      <c r="H387" s="378"/>
      <c r="I387" s="378"/>
      <c r="J387" s="378"/>
      <c r="K387" s="378"/>
      <c r="L387" s="378"/>
      <c r="M387" s="378"/>
      <c r="N387" s="378"/>
      <c r="O387" s="378"/>
      <c r="P387" s="378"/>
      <c r="Q387" s="378"/>
      <c r="R387" s="378"/>
      <c r="S387" s="378"/>
      <c r="T387" s="378"/>
      <c r="U387" s="378"/>
      <c r="V387" s="378"/>
      <c r="W387" s="378"/>
      <c r="X387" s="378"/>
      <c r="Y387" s="378"/>
    </row>
    <row r="388" spans="1:25" x14ac:dyDescent="0.2">
      <c r="A388" t="s">
        <v>492</v>
      </c>
      <c r="B388" s="378"/>
      <c r="C388" s="378"/>
      <c r="D388" s="378"/>
      <c r="E388" s="378"/>
      <c r="F388" s="378"/>
      <c r="G388" s="378"/>
      <c r="H388" s="378"/>
      <c r="I388" s="378"/>
      <c r="J388" s="378"/>
      <c r="K388" s="378"/>
      <c r="L388" s="378"/>
      <c r="M388" s="378"/>
      <c r="N388" s="378"/>
      <c r="O388" s="378"/>
      <c r="P388" s="378"/>
      <c r="Q388" s="378"/>
      <c r="R388" s="378"/>
      <c r="S388" s="378"/>
      <c r="T388" s="378"/>
      <c r="U388" s="378"/>
      <c r="V388" s="378"/>
      <c r="W388" s="378"/>
      <c r="X388" s="378"/>
      <c r="Y388" s="378"/>
    </row>
    <row r="389" spans="1:25" x14ac:dyDescent="0.2">
      <c r="A389" t="s">
        <v>492</v>
      </c>
      <c r="B389" s="378"/>
      <c r="C389" s="378"/>
      <c r="D389" s="378"/>
      <c r="E389" s="378"/>
      <c r="F389" s="378"/>
      <c r="G389" s="378"/>
      <c r="H389" s="378"/>
      <c r="I389" s="378"/>
      <c r="J389" s="378"/>
      <c r="K389" s="378"/>
      <c r="L389" s="378"/>
      <c r="M389" s="378"/>
      <c r="N389" s="378"/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</row>
    <row r="390" spans="1:25" x14ac:dyDescent="0.2">
      <c r="A390" t="s">
        <v>492</v>
      </c>
      <c r="B390" s="378"/>
      <c r="C390" s="378"/>
      <c r="D390" s="378"/>
      <c r="E390" s="378"/>
      <c r="F390" s="378"/>
      <c r="G390" s="378"/>
      <c r="H390" s="378"/>
      <c r="I390" s="378"/>
      <c r="J390" s="378"/>
      <c r="K390" s="378"/>
      <c r="L390" s="378"/>
      <c r="M390" s="378"/>
      <c r="N390" s="378"/>
      <c r="O390" s="378"/>
      <c r="P390" s="378"/>
      <c r="Q390" s="378"/>
      <c r="R390" s="378"/>
      <c r="S390" s="378"/>
      <c r="T390" s="378"/>
      <c r="U390" s="378"/>
      <c r="V390" s="378"/>
      <c r="W390" s="378"/>
      <c r="X390" s="378"/>
      <c r="Y390" s="378"/>
    </row>
    <row r="391" spans="1:25" x14ac:dyDescent="0.2">
      <c r="A391" t="s">
        <v>492</v>
      </c>
      <c r="B391" s="378"/>
      <c r="C391" s="378"/>
      <c r="D391" s="378"/>
      <c r="E391" s="378"/>
      <c r="F391" s="378"/>
      <c r="G391" s="378"/>
      <c r="H391" s="378"/>
      <c r="I391" s="378"/>
      <c r="J391" s="378"/>
      <c r="K391" s="378"/>
      <c r="L391" s="378"/>
      <c r="M391" s="378"/>
      <c r="N391" s="378"/>
      <c r="O391" s="378"/>
      <c r="P391" s="378"/>
      <c r="Q391" s="378"/>
      <c r="R391" s="378"/>
      <c r="S391" s="378"/>
      <c r="T391" s="378"/>
      <c r="U391" s="378"/>
      <c r="V391" s="378"/>
      <c r="W391" s="378"/>
      <c r="X391" s="378"/>
      <c r="Y391" s="378"/>
    </row>
    <row r="392" spans="1:25" x14ac:dyDescent="0.2">
      <c r="A392" s="488">
        <v>0</v>
      </c>
      <c r="B392" s="488">
        <v>0</v>
      </c>
      <c r="C392" s="488">
        <v>0</v>
      </c>
      <c r="D392" s="488">
        <v>0</v>
      </c>
      <c r="E392" s="488">
        <v>0</v>
      </c>
      <c r="F392" s="488">
        <v>0</v>
      </c>
      <c r="G392" s="488">
        <v>0</v>
      </c>
      <c r="H392" s="488">
        <v>0</v>
      </c>
      <c r="I392" s="488">
        <v>0</v>
      </c>
      <c r="J392" s="488">
        <v>0</v>
      </c>
      <c r="K392" s="488">
        <v>0</v>
      </c>
      <c r="L392" s="488">
        <v>0</v>
      </c>
      <c r="M392" s="488">
        <v>0</v>
      </c>
      <c r="N392" s="488">
        <v>0</v>
      </c>
      <c r="O392" s="488">
        <v>0</v>
      </c>
      <c r="P392" s="488">
        <v>0</v>
      </c>
      <c r="Q392" s="488">
        <v>0</v>
      </c>
      <c r="R392" s="488">
        <v>0</v>
      </c>
      <c r="S392" s="488">
        <v>0</v>
      </c>
      <c r="T392" s="488">
        <v>0</v>
      </c>
      <c r="U392" s="488">
        <v>0</v>
      </c>
      <c r="V392" s="488">
        <v>0</v>
      </c>
      <c r="W392" s="488">
        <v>0</v>
      </c>
      <c r="X392" s="488">
        <v>0</v>
      </c>
      <c r="Y392" s="488">
        <v>0</v>
      </c>
    </row>
    <row r="394" spans="1:25" x14ac:dyDescent="0.2">
      <c r="A394" s="381" t="s">
        <v>522</v>
      </c>
      <c r="B394" s="381">
        <v>100</v>
      </c>
      <c r="C394" s="381">
        <v>200</v>
      </c>
      <c r="D394" s="381">
        <v>300</v>
      </c>
      <c r="E394" s="381">
        <v>400</v>
      </c>
      <c r="F394" s="381">
        <v>500</v>
      </c>
      <c r="G394" s="381">
        <v>600</v>
      </c>
      <c r="H394" s="381">
        <v>700</v>
      </c>
      <c r="I394" s="381">
        <v>800</v>
      </c>
      <c r="J394" s="381">
        <v>900</v>
      </c>
      <c r="K394" s="381">
        <v>1000</v>
      </c>
      <c r="L394" s="381">
        <v>1100</v>
      </c>
      <c r="M394" s="381">
        <v>1200</v>
      </c>
      <c r="N394" s="381">
        <v>1300</v>
      </c>
      <c r="O394" s="381">
        <v>1400</v>
      </c>
      <c r="P394" s="381">
        <v>1500</v>
      </c>
      <c r="Q394" s="381">
        <v>1600</v>
      </c>
      <c r="R394" s="381">
        <v>1700</v>
      </c>
      <c r="S394" s="381">
        <v>1800</v>
      </c>
      <c r="T394" s="381">
        <v>1900</v>
      </c>
      <c r="U394" s="381">
        <v>2000</v>
      </c>
      <c r="V394" s="381">
        <v>2100</v>
      </c>
      <c r="W394" s="381">
        <v>2200</v>
      </c>
      <c r="X394" s="381">
        <v>2300</v>
      </c>
      <c r="Y394" s="381">
        <v>2400</v>
      </c>
    </row>
    <row r="395" spans="1:25" x14ac:dyDescent="0.2">
      <c r="A395" t="s">
        <v>492</v>
      </c>
      <c r="B395" s="378"/>
      <c r="C395" s="378"/>
      <c r="D395" s="378"/>
      <c r="E395" s="378"/>
      <c r="F395" s="378"/>
      <c r="G395" s="378"/>
      <c r="H395" s="378"/>
      <c r="I395" s="378"/>
      <c r="J395" s="378"/>
      <c r="K395" s="378"/>
      <c r="L395" s="378"/>
      <c r="M395" s="378"/>
      <c r="N395" s="378"/>
      <c r="O395" s="378"/>
      <c r="P395" s="378"/>
      <c r="Q395" s="378"/>
      <c r="R395" s="378"/>
      <c r="S395" s="378"/>
      <c r="T395" s="378"/>
      <c r="U395" s="378"/>
      <c r="V395" s="378"/>
      <c r="W395" s="378"/>
      <c r="X395" s="378"/>
      <c r="Y395" s="378"/>
    </row>
    <row r="396" spans="1:25" x14ac:dyDescent="0.2">
      <c r="A396" t="s">
        <v>492</v>
      </c>
      <c r="B396" s="378"/>
      <c r="C396" s="378"/>
      <c r="D396" s="378"/>
      <c r="E396" s="378"/>
      <c r="F396" s="378"/>
      <c r="G396" s="378"/>
      <c r="H396" s="378"/>
      <c r="I396" s="378"/>
      <c r="J396" s="378"/>
      <c r="K396" s="378"/>
      <c r="L396" s="378"/>
      <c r="M396" s="378"/>
      <c r="N396" s="378"/>
      <c r="O396" s="378"/>
      <c r="P396" s="378"/>
      <c r="Q396" s="378"/>
      <c r="R396" s="378"/>
      <c r="S396" s="378"/>
      <c r="T396" s="378"/>
      <c r="U396" s="378"/>
      <c r="V396" s="378"/>
      <c r="W396" s="378"/>
      <c r="X396" s="378"/>
      <c r="Y396" s="378"/>
    </row>
    <row r="397" spans="1:25" x14ac:dyDescent="0.2">
      <c r="A397" t="s">
        <v>492</v>
      </c>
      <c r="B397" s="378"/>
      <c r="C397" s="378"/>
      <c r="D397" s="378"/>
      <c r="E397" s="378"/>
      <c r="F397" s="378"/>
      <c r="G397" s="378"/>
      <c r="H397" s="378"/>
      <c r="I397" s="378"/>
      <c r="J397" s="378"/>
      <c r="K397" s="378"/>
      <c r="L397" s="378"/>
      <c r="M397" s="378"/>
      <c r="N397" s="378"/>
      <c r="O397" s="378"/>
      <c r="P397" s="378"/>
      <c r="Q397" s="378"/>
      <c r="R397" s="378"/>
      <c r="S397" s="378"/>
      <c r="T397" s="378"/>
      <c r="U397" s="378"/>
      <c r="V397" s="378"/>
      <c r="W397" s="378"/>
      <c r="X397" s="378"/>
      <c r="Y397" s="378"/>
    </row>
    <row r="398" spans="1:25" x14ac:dyDescent="0.2">
      <c r="A398" t="s">
        <v>492</v>
      </c>
      <c r="B398" s="378"/>
      <c r="C398" s="378"/>
      <c r="D398" s="378"/>
      <c r="E398" s="378"/>
      <c r="F398" s="378"/>
      <c r="G398" s="378"/>
      <c r="H398" s="378"/>
      <c r="I398" s="378"/>
      <c r="J398" s="378"/>
      <c r="K398" s="378"/>
      <c r="L398" s="378"/>
      <c r="M398" s="378"/>
      <c r="N398" s="378"/>
      <c r="O398" s="378"/>
      <c r="P398" s="378"/>
      <c r="Q398" s="378"/>
      <c r="R398" s="378"/>
      <c r="S398" s="378"/>
      <c r="T398" s="378"/>
      <c r="U398" s="378"/>
      <c r="V398" s="378"/>
      <c r="W398" s="378"/>
      <c r="X398" s="378"/>
      <c r="Y398" s="378"/>
    </row>
    <row r="399" spans="1:25" x14ac:dyDescent="0.2">
      <c r="A399" t="s">
        <v>492</v>
      </c>
      <c r="B399" s="378"/>
      <c r="C399" s="378"/>
      <c r="D399" s="378"/>
      <c r="E399" s="378"/>
      <c r="F399" s="378"/>
      <c r="G399" s="378"/>
      <c r="H399" s="378"/>
      <c r="I399" s="378"/>
      <c r="J399" s="378"/>
      <c r="K399" s="378"/>
      <c r="L399" s="378"/>
      <c r="M399" s="378"/>
      <c r="N399" s="378"/>
      <c r="O399" s="378"/>
      <c r="P399" s="378"/>
      <c r="Q399" s="378"/>
      <c r="R399" s="378"/>
      <c r="S399" s="378"/>
      <c r="T399" s="378"/>
      <c r="U399" s="378"/>
      <c r="V399" s="378"/>
      <c r="W399" s="378"/>
      <c r="X399" s="378"/>
      <c r="Y399" s="378"/>
    </row>
    <row r="400" spans="1:25" x14ac:dyDescent="0.2">
      <c r="A400" t="s">
        <v>492</v>
      </c>
      <c r="B400" s="378"/>
      <c r="C400" s="378"/>
      <c r="D400" s="378"/>
      <c r="E400" s="378"/>
      <c r="F400" s="378"/>
      <c r="G400" s="378"/>
      <c r="H400" s="378"/>
      <c r="I400" s="378"/>
      <c r="J400" s="378"/>
      <c r="K400" s="378"/>
      <c r="L400" s="378"/>
      <c r="M400" s="378"/>
      <c r="N400" s="378"/>
      <c r="O400" s="378"/>
      <c r="P400" s="378"/>
      <c r="Q400" s="378"/>
      <c r="R400" s="378"/>
      <c r="S400" s="378"/>
      <c r="T400" s="378"/>
      <c r="U400" s="378"/>
      <c r="V400" s="378"/>
      <c r="W400" s="378"/>
      <c r="X400" s="378"/>
      <c r="Y400" s="378"/>
    </row>
    <row r="401" spans="1:25" x14ac:dyDescent="0.2">
      <c r="A401" t="s">
        <v>492</v>
      </c>
      <c r="B401" s="378"/>
      <c r="C401" s="378"/>
      <c r="D401" s="378"/>
      <c r="E401" s="378"/>
      <c r="F401" s="378"/>
      <c r="G401" s="378"/>
      <c r="H401" s="378"/>
      <c r="I401" s="378"/>
      <c r="J401" s="378"/>
      <c r="K401" s="378"/>
      <c r="L401" s="378"/>
      <c r="M401" s="378"/>
      <c r="N401" s="378"/>
      <c r="O401" s="378"/>
      <c r="P401" s="378"/>
      <c r="Q401" s="378"/>
      <c r="R401" s="378"/>
      <c r="S401" s="378"/>
      <c r="T401" s="378"/>
      <c r="U401" s="378"/>
      <c r="V401" s="378"/>
      <c r="W401" s="378"/>
      <c r="X401" s="378"/>
      <c r="Y401" s="378"/>
    </row>
    <row r="402" spans="1:25" x14ac:dyDescent="0.2">
      <c r="A402" t="s">
        <v>492</v>
      </c>
      <c r="B402" s="378"/>
      <c r="C402" s="378"/>
      <c r="D402" s="378"/>
      <c r="E402" s="378"/>
      <c r="F402" s="378"/>
      <c r="G402" s="378"/>
      <c r="H402" s="378"/>
      <c r="I402" s="378"/>
      <c r="J402" s="378"/>
      <c r="K402" s="378"/>
      <c r="L402" s="378"/>
      <c r="M402" s="378"/>
      <c r="N402" s="378"/>
      <c r="O402" s="378"/>
      <c r="P402" s="378"/>
      <c r="Q402" s="378"/>
      <c r="R402" s="378"/>
      <c r="S402" s="378"/>
      <c r="T402" s="378"/>
      <c r="U402" s="378"/>
      <c r="V402" s="378"/>
      <c r="W402" s="378"/>
      <c r="X402" s="378"/>
      <c r="Y402" s="378"/>
    </row>
    <row r="403" spans="1:25" x14ac:dyDescent="0.2">
      <c r="A403" t="s">
        <v>492</v>
      </c>
      <c r="B403" s="378"/>
      <c r="C403" s="378"/>
      <c r="D403" s="378"/>
      <c r="E403" s="378"/>
      <c r="F403" s="378"/>
      <c r="G403" s="378"/>
      <c r="H403" s="378"/>
      <c r="I403" s="378"/>
      <c r="J403" s="378"/>
      <c r="K403" s="378"/>
      <c r="L403" s="378"/>
      <c r="M403" s="378"/>
      <c r="N403" s="378"/>
      <c r="O403" s="378"/>
      <c r="P403" s="378"/>
      <c r="Q403" s="378"/>
      <c r="R403" s="378"/>
      <c r="S403" s="378"/>
      <c r="T403" s="378"/>
      <c r="U403" s="378"/>
      <c r="V403" s="378"/>
      <c r="W403" s="378"/>
      <c r="X403" s="378"/>
      <c r="Y403" s="378"/>
    </row>
    <row r="404" spans="1:25" x14ac:dyDescent="0.2">
      <c r="A404" t="s">
        <v>492</v>
      </c>
      <c r="B404" s="378"/>
      <c r="C404" s="378"/>
      <c r="D404" s="378"/>
      <c r="E404" s="378"/>
      <c r="F404" s="378"/>
      <c r="G404" s="378"/>
      <c r="H404" s="378"/>
      <c r="I404" s="378"/>
      <c r="J404" s="378"/>
      <c r="K404" s="378"/>
      <c r="L404" s="378"/>
      <c r="M404" s="378"/>
      <c r="N404" s="378"/>
      <c r="O404" s="378"/>
      <c r="P404" s="378"/>
      <c r="Q404" s="378"/>
      <c r="R404" s="378"/>
      <c r="S404" s="378"/>
      <c r="T404" s="378"/>
      <c r="U404" s="378"/>
      <c r="V404" s="378"/>
      <c r="W404" s="378"/>
      <c r="X404" s="378"/>
      <c r="Y404" s="378"/>
    </row>
    <row r="405" spans="1:25" x14ac:dyDescent="0.2">
      <c r="A405" s="488">
        <v>0</v>
      </c>
      <c r="B405" s="488">
        <v>0</v>
      </c>
      <c r="C405" s="488">
        <v>0</v>
      </c>
      <c r="D405" s="488">
        <v>0</v>
      </c>
      <c r="E405" s="488">
        <v>0</v>
      </c>
      <c r="F405" s="488">
        <v>0</v>
      </c>
      <c r="G405" s="488">
        <v>0</v>
      </c>
      <c r="H405" s="488">
        <v>0</v>
      </c>
      <c r="I405" s="488">
        <v>0</v>
      </c>
      <c r="J405" s="488">
        <v>0</v>
      </c>
      <c r="K405" s="488">
        <v>0</v>
      </c>
      <c r="L405" s="488">
        <v>0</v>
      </c>
      <c r="M405" s="488">
        <v>0</v>
      </c>
      <c r="N405" s="488">
        <v>0</v>
      </c>
      <c r="O405" s="488">
        <v>0</v>
      </c>
      <c r="P405" s="488">
        <v>0</v>
      </c>
      <c r="Q405" s="488">
        <v>0</v>
      </c>
      <c r="R405" s="488">
        <v>0</v>
      </c>
      <c r="S405" s="488">
        <v>0</v>
      </c>
      <c r="T405" s="488">
        <v>0</v>
      </c>
      <c r="U405" s="488">
        <v>0</v>
      </c>
      <c r="V405" s="488">
        <v>0</v>
      </c>
      <c r="W405" s="488">
        <v>0</v>
      </c>
      <c r="X405" s="488">
        <v>0</v>
      </c>
      <c r="Y405" s="488">
        <v>0</v>
      </c>
    </row>
    <row r="407" spans="1:25" x14ac:dyDescent="0.2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/>
  </sheetViews>
  <sheetFormatPr defaultRowHeight="12.75" x14ac:dyDescent="0.2"/>
  <cols>
    <col min="1" max="1" width="12.7109375" customWidth="1"/>
    <col min="2" max="2" width="18.7109375" customWidth="1"/>
  </cols>
  <sheetData>
    <row r="1" spans="1:3" x14ac:dyDescent="0.2">
      <c r="A1" s="1" t="s">
        <v>537</v>
      </c>
      <c r="B1" s="1"/>
      <c r="C1" s="1"/>
    </row>
    <row r="2" spans="1:3" x14ac:dyDescent="0.2">
      <c r="A2" t="s">
        <v>538</v>
      </c>
      <c r="B2" s="406" t="s">
        <v>539</v>
      </c>
    </row>
    <row r="3" spans="1:3" x14ac:dyDescent="0.2">
      <c r="A3" t="s">
        <v>540</v>
      </c>
      <c r="B3" s="406" t="s">
        <v>541</v>
      </c>
    </row>
  </sheetData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474" t="s">
        <v>542</v>
      </c>
      <c r="B1" s="474"/>
      <c r="C1" s="474"/>
      <c r="D1" s="474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">
      <c r="A3" s="482" t="s">
        <v>481</v>
      </c>
      <c r="F3" s="405" t="s">
        <v>431</v>
      </c>
    </row>
    <row r="4" spans="1:29" x14ac:dyDescent="0.2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">
      <c r="A5" s="378"/>
      <c r="B5" s="380"/>
      <c r="C5" s="378"/>
      <c r="D5" s="378"/>
      <c r="E5" s="378">
        <f t="shared" ref="E5:E14" si="0">SUM(F5:AC5)</f>
        <v>0</v>
      </c>
      <c r="F5" s="378"/>
      <c r="G5" s="378"/>
      <c r="H5" s="378"/>
      <c r="I5" s="378"/>
      <c r="J5" s="378"/>
      <c r="K5" s="378"/>
      <c r="L5" s="378"/>
      <c r="M5" s="378"/>
      <c r="N5" s="378"/>
      <c r="O5" s="378"/>
      <c r="P5" s="378"/>
      <c r="Q5" s="378"/>
      <c r="R5" s="378"/>
      <c r="S5" s="378"/>
      <c r="T5" s="378"/>
      <c r="U5" s="378"/>
      <c r="V5" s="378"/>
      <c r="W5" s="378"/>
      <c r="X5" s="378"/>
      <c r="Y5" s="378"/>
      <c r="Z5" s="378"/>
      <c r="AA5" s="378"/>
      <c r="AB5" s="378"/>
      <c r="AC5" s="378"/>
    </row>
    <row r="6" spans="1:29" x14ac:dyDescent="0.2">
      <c r="A6" s="378"/>
      <c r="B6" s="380"/>
      <c r="C6" s="378"/>
      <c r="D6" s="378"/>
      <c r="E6" s="378">
        <f t="shared" si="0"/>
        <v>0</v>
      </c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  <c r="X6" s="378"/>
      <c r="Y6" s="378"/>
      <c r="Z6" s="378"/>
      <c r="AA6" s="378"/>
      <c r="AB6" s="378"/>
      <c r="AC6" s="378"/>
    </row>
    <row r="7" spans="1:29" x14ac:dyDescent="0.2">
      <c r="A7" s="378"/>
      <c r="B7" s="380"/>
      <c r="C7" s="378"/>
      <c r="D7" s="378"/>
      <c r="E7" s="378">
        <f t="shared" si="0"/>
        <v>0</v>
      </c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  <c r="X7" s="378"/>
      <c r="Y7" s="378"/>
      <c r="Z7" s="378"/>
      <c r="AA7" s="378"/>
      <c r="AB7" s="378"/>
      <c r="AC7" s="378"/>
    </row>
    <row r="8" spans="1:29" x14ac:dyDescent="0.2">
      <c r="A8" s="378"/>
      <c r="B8" s="380"/>
      <c r="C8" s="378"/>
      <c r="D8" s="378"/>
      <c r="E8" s="378">
        <f t="shared" si="0"/>
        <v>0</v>
      </c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  <c r="X8" s="378"/>
      <c r="Y8" s="378"/>
      <c r="Z8" s="378"/>
      <c r="AA8" s="378"/>
      <c r="AB8" s="378"/>
      <c r="AC8" s="378"/>
    </row>
    <row r="9" spans="1:29" x14ac:dyDescent="0.2">
      <c r="A9" s="378"/>
      <c r="B9" s="380"/>
      <c r="C9" s="378"/>
      <c r="D9" s="378"/>
      <c r="E9" s="378">
        <f t="shared" si="0"/>
        <v>0</v>
      </c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  <c r="Z9" s="378"/>
      <c r="AA9" s="378"/>
      <c r="AB9" s="378"/>
      <c r="AC9" s="378"/>
    </row>
    <row r="10" spans="1:29" x14ac:dyDescent="0.2">
      <c r="A10" s="378"/>
      <c r="B10" s="380"/>
      <c r="C10" s="378"/>
      <c r="D10" s="378"/>
      <c r="E10" s="378">
        <f t="shared" si="0"/>
        <v>0</v>
      </c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  <c r="Z10" s="378"/>
      <c r="AA10" s="378"/>
      <c r="AB10" s="378"/>
      <c r="AC10" s="378"/>
    </row>
    <row r="11" spans="1:29" x14ac:dyDescent="0.2">
      <c r="A11" s="378"/>
      <c r="B11" s="380"/>
      <c r="C11" s="378"/>
      <c r="D11" s="378"/>
      <c r="E11" s="378">
        <f t="shared" si="0"/>
        <v>0</v>
      </c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  <c r="Z11" s="378"/>
      <c r="AA11" s="378"/>
      <c r="AB11" s="378"/>
      <c r="AC11" s="378"/>
    </row>
    <row r="12" spans="1:29" x14ac:dyDescent="0.2">
      <c r="A12" s="378"/>
      <c r="B12" s="380"/>
      <c r="C12" s="378"/>
      <c r="D12" s="378"/>
      <c r="E12" s="378">
        <f t="shared" si="0"/>
        <v>0</v>
      </c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  <c r="Z12" s="378"/>
      <c r="AA12" s="378"/>
      <c r="AB12" s="378"/>
      <c r="AC12" s="378"/>
    </row>
    <row r="13" spans="1:29" x14ac:dyDescent="0.2">
      <c r="A13" s="378"/>
      <c r="B13" s="380"/>
      <c r="C13" s="378"/>
      <c r="D13" s="378"/>
      <c r="E13" s="378">
        <f t="shared" si="0"/>
        <v>0</v>
      </c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  <c r="Z13" s="378"/>
      <c r="AA13" s="378"/>
      <c r="AB13" s="378"/>
      <c r="AC13" s="378"/>
    </row>
    <row r="14" spans="1:29" x14ac:dyDescent="0.2">
      <c r="A14" s="378"/>
      <c r="B14" s="380"/>
      <c r="C14" s="378"/>
      <c r="D14" s="378"/>
      <c r="E14" s="378">
        <f t="shared" si="0"/>
        <v>0</v>
      </c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  <c r="AB14" s="378"/>
      <c r="AC14" s="378"/>
    </row>
    <row r="15" spans="1:29" x14ac:dyDescent="0.2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">
      <c r="A17" s="482" t="s">
        <v>486</v>
      </c>
      <c r="B17" s="482"/>
      <c r="F17" s="405" t="s">
        <v>431</v>
      </c>
    </row>
    <row r="18" spans="1:29" x14ac:dyDescent="0.2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">
      <c r="A19" s="378"/>
      <c r="B19" s="380"/>
      <c r="C19" s="378"/>
      <c r="D19" s="378"/>
      <c r="E19" s="378">
        <f t="shared" ref="E19:E28" si="2">SUM(F19:AC19)</f>
        <v>0</v>
      </c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  <c r="Z19" s="378"/>
      <c r="AA19" s="378"/>
      <c r="AB19" s="378"/>
      <c r="AC19" s="378"/>
    </row>
    <row r="20" spans="1:29" x14ac:dyDescent="0.2">
      <c r="A20" s="378"/>
      <c r="B20" s="380"/>
      <c r="C20" s="378"/>
      <c r="D20" s="378"/>
      <c r="E20" s="378">
        <f t="shared" si="2"/>
        <v>0</v>
      </c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  <c r="Z20" s="378"/>
      <c r="AA20" s="378"/>
      <c r="AB20" s="378"/>
      <c r="AC20" s="378"/>
    </row>
    <row r="21" spans="1:29" x14ac:dyDescent="0.2">
      <c r="A21" s="378"/>
      <c r="B21" s="380"/>
      <c r="C21" s="378"/>
      <c r="D21" s="378"/>
      <c r="E21" s="378">
        <f t="shared" si="2"/>
        <v>0</v>
      </c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  <c r="Z21" s="378"/>
      <c r="AA21" s="378"/>
      <c r="AB21" s="378"/>
      <c r="AC21" s="378"/>
    </row>
    <row r="22" spans="1:29" x14ac:dyDescent="0.2">
      <c r="A22" s="378"/>
      <c r="B22" s="380"/>
      <c r="C22" s="378"/>
      <c r="D22" s="378"/>
      <c r="E22" s="378">
        <f t="shared" si="2"/>
        <v>0</v>
      </c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  <c r="Z22" s="378"/>
      <c r="AA22" s="378"/>
      <c r="AB22" s="378"/>
      <c r="AC22" s="378"/>
    </row>
    <row r="23" spans="1:29" x14ac:dyDescent="0.2">
      <c r="A23" s="378"/>
      <c r="B23" s="380"/>
      <c r="C23" s="378"/>
      <c r="D23" s="378"/>
      <c r="E23" s="378">
        <f t="shared" si="2"/>
        <v>0</v>
      </c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  <c r="AB23" s="378"/>
      <c r="AC23" s="378"/>
    </row>
    <row r="24" spans="1:29" x14ac:dyDescent="0.2">
      <c r="A24" s="378"/>
      <c r="B24" s="380"/>
      <c r="C24" s="378"/>
      <c r="D24" s="378"/>
      <c r="E24" s="378">
        <f t="shared" si="2"/>
        <v>0</v>
      </c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  <c r="Z24" s="378"/>
      <c r="AA24" s="378"/>
      <c r="AB24" s="378"/>
      <c r="AC24" s="378"/>
    </row>
    <row r="25" spans="1:29" x14ac:dyDescent="0.2">
      <c r="A25" s="378"/>
      <c r="B25" s="380"/>
      <c r="C25" s="378"/>
      <c r="D25" s="378"/>
      <c r="E25" s="378">
        <f t="shared" si="2"/>
        <v>0</v>
      </c>
      <c r="F25" s="378"/>
      <c r="G25" s="378"/>
      <c r="H25" s="378"/>
      <c r="I25" s="378"/>
      <c r="J25" s="378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  <c r="X25" s="378"/>
      <c r="Y25" s="378"/>
      <c r="Z25" s="378"/>
      <c r="AA25" s="378"/>
      <c r="AB25" s="378"/>
      <c r="AC25" s="378"/>
    </row>
    <row r="26" spans="1:29" x14ac:dyDescent="0.2">
      <c r="A26" s="378"/>
      <c r="B26" s="380"/>
      <c r="C26" s="378"/>
      <c r="D26" s="378"/>
      <c r="E26" s="378">
        <f t="shared" si="2"/>
        <v>0</v>
      </c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378"/>
      <c r="Z26" s="378"/>
      <c r="AA26" s="378"/>
      <c r="AB26" s="378"/>
      <c r="AC26" s="378"/>
    </row>
    <row r="27" spans="1:29" x14ac:dyDescent="0.2">
      <c r="A27" s="378"/>
      <c r="B27" s="380"/>
      <c r="C27" s="378"/>
      <c r="D27" s="378"/>
      <c r="E27" s="378">
        <f t="shared" si="2"/>
        <v>0</v>
      </c>
      <c r="F27" s="378"/>
      <c r="G27" s="378"/>
      <c r="H27" s="378"/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  <c r="U27" s="378"/>
      <c r="V27" s="378"/>
      <c r="W27" s="378"/>
      <c r="X27" s="378"/>
      <c r="Y27" s="378"/>
      <c r="Z27" s="378"/>
      <c r="AA27" s="378"/>
      <c r="AB27" s="378"/>
      <c r="AC27" s="378"/>
    </row>
    <row r="28" spans="1:29" x14ac:dyDescent="0.2">
      <c r="A28" s="378"/>
      <c r="B28" s="380"/>
      <c r="C28" s="378"/>
      <c r="D28" s="378"/>
      <c r="E28" s="378">
        <f t="shared" si="2"/>
        <v>0</v>
      </c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8"/>
      <c r="W28" s="378"/>
      <c r="X28" s="378"/>
      <c r="Y28" s="378"/>
      <c r="Z28" s="378"/>
      <c r="AA28" s="378"/>
      <c r="AB28" s="378"/>
      <c r="AC28" s="378"/>
    </row>
    <row r="29" spans="1:29" x14ac:dyDescent="0.2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5"/>
  <sheetViews>
    <sheetView zoomScale="75" workbookViewId="0"/>
  </sheetViews>
  <sheetFormatPr defaultRowHeight="12.75" x14ac:dyDescent="0.2"/>
  <cols>
    <col min="1" max="1" width="14.42578125" customWidth="1"/>
  </cols>
  <sheetData>
    <row r="1" spans="1:25" x14ac:dyDescent="0.2">
      <c r="A1" s="287" t="s">
        <v>543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</row>
    <row r="2" spans="1:25" x14ac:dyDescent="0.2">
      <c r="A2" t="s">
        <v>553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">
      <c r="A3" t="s">
        <v>554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">
      <c r="A4" t="s">
        <v>555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 x14ac:dyDescent="0.2">
      <c r="A5" t="s">
        <v>556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55</vt:i4>
      </vt:variant>
    </vt:vector>
  </HeadingPairs>
  <TitlesOfParts>
    <vt:vector size="82" baseType="lpstr">
      <vt:lpstr>Checklist</vt:lpstr>
      <vt:lpstr>Bid vs. Award</vt:lpstr>
      <vt:lpstr>MCP</vt:lpstr>
      <vt:lpstr>TotalCalifornia</vt:lpstr>
      <vt:lpstr>NP15</vt:lpstr>
      <vt:lpstr>NP15_T1_Detail</vt:lpstr>
      <vt:lpstr>NP15_All_Detail</vt:lpstr>
      <vt:lpstr>ZP26</vt:lpstr>
      <vt:lpstr>ZP26_T1_Detail</vt:lpstr>
      <vt:lpstr>ZP26_All_Detail</vt:lpstr>
      <vt:lpstr>SP15</vt:lpstr>
      <vt:lpstr>SP15_T1_Detail</vt:lpstr>
      <vt:lpstr>SP15_All_Detail</vt:lpstr>
      <vt:lpstr>SupplyBids</vt:lpstr>
      <vt:lpstr>DemandBids</vt:lpstr>
      <vt:lpstr>EES_Load</vt:lpstr>
      <vt:lpstr>MALIN_5_RNDMTN</vt:lpstr>
      <vt:lpstr>SYLMAR_2_NOB</vt:lpstr>
      <vt:lpstr>MEAD_2_WALC</vt:lpstr>
      <vt:lpstr>PVERDE_5_DEVERS</vt:lpstr>
      <vt:lpstr>CAPJAK_5_OLINDA</vt:lpstr>
      <vt:lpstr>FCORNR_5_PSUEDO</vt:lpstr>
      <vt:lpstr>PNM</vt:lpstr>
      <vt:lpstr>MEGA</vt:lpstr>
      <vt:lpstr>db</vt:lpstr>
      <vt:lpstr>Tie_Point_Template</vt:lpstr>
      <vt:lpstr>BalanceWizard</vt:lpstr>
      <vt:lpstr>DemandBids!BidCols</vt:lpstr>
      <vt:lpstr>BidCols</vt:lpstr>
      <vt:lpstr>cCode</vt:lpstr>
      <vt:lpstr>CFEQ</vt:lpstr>
      <vt:lpstr>Database</vt:lpstr>
      <vt:lpstr>dDate</vt:lpstr>
      <vt:lpstr>dropdown</vt:lpstr>
      <vt:lpstr>DemandBids!fAdjStart</vt:lpstr>
      <vt:lpstr>SupplyBids!fAdjStart</vt:lpstr>
      <vt:lpstr>DemandBids!fBidStart</vt:lpstr>
      <vt:lpstr>SupplyBids!fBidStart</vt:lpstr>
      <vt:lpstr>DemandBids!fBidType</vt:lpstr>
      <vt:lpstr>SupplyBids!fBidType</vt:lpstr>
      <vt:lpstr>fCopy</vt:lpstr>
      <vt:lpstr>DemandBids!fMaxPrice</vt:lpstr>
      <vt:lpstr>SupplyBids!fMaxPrice</vt:lpstr>
      <vt:lpstr>DemandBids!fMinPrice</vt:lpstr>
      <vt:lpstr>SupplyBids!fMinPrice</vt:lpstr>
      <vt:lpstr>DemandBids!fOutStart</vt:lpstr>
      <vt:lpstr>SupplyBids!fOutStart</vt:lpstr>
      <vt:lpstr>DemandBids!fPriceOffset</vt:lpstr>
      <vt:lpstr>SupplyBids!fPriceOffset</vt:lpstr>
      <vt:lpstr>LONGS</vt:lpstr>
      <vt:lpstr>LONGS02</vt:lpstr>
      <vt:lpstr>MeadImportExport</vt:lpstr>
      <vt:lpstr>MeadImportPX</vt:lpstr>
      <vt:lpstr>NP15_ISO_Trades</vt:lpstr>
      <vt:lpstr>NP15_PX_Trades</vt:lpstr>
      <vt:lpstr>NP15ImbalanceStart</vt:lpstr>
      <vt:lpstr>NP15LineLosses</vt:lpstr>
      <vt:lpstr>NP15LineLossStart</vt:lpstr>
      <vt:lpstr>'Bid vs. Award'!Print_Area</vt:lpstr>
      <vt:lpstr>DemandBids!Print_Area</vt:lpstr>
      <vt:lpstr>EES_Load!Print_Area</vt:lpstr>
      <vt:lpstr>MCP!Print_Area</vt:lpstr>
      <vt:lpstr>NP15!Print_Area</vt:lpstr>
      <vt:lpstr>SP15!Print_Area</vt:lpstr>
      <vt:lpstr>SupplyBids!Print_Area</vt:lpstr>
      <vt:lpstr>TotalCalifornia!Print_Area</vt:lpstr>
      <vt:lpstr>ZP26!Print_Area</vt:lpstr>
      <vt:lpstr>resourcename</vt:lpstr>
      <vt:lpstr>rHour</vt:lpstr>
      <vt:lpstr>Server</vt:lpstr>
      <vt:lpstr>SHORTS</vt:lpstr>
      <vt:lpstr>SP15_ISO_Trades</vt:lpstr>
      <vt:lpstr>SP15_PX_Trades</vt:lpstr>
      <vt:lpstr>SP15ImbalanceStart</vt:lpstr>
      <vt:lpstr>SP15LineLosses</vt:lpstr>
      <vt:lpstr>SP15LineLossStart</vt:lpstr>
      <vt:lpstr>SWSHORTS</vt:lpstr>
      <vt:lpstr>ZP26_ISO_Trades</vt:lpstr>
      <vt:lpstr>ZP26_PX_Trades</vt:lpstr>
      <vt:lpstr>ZP26ImbalanceStart</vt:lpstr>
      <vt:lpstr>ZP26LineLosses</vt:lpstr>
      <vt:lpstr>ZP26LineLossStart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Ahead Branch Group Congestion Zone Prices</dc:title>
  <dc:creator>ms</dc:creator>
  <dc:description>- Oracle 8i ODBC QueryFix Applied</dc:description>
  <cp:lastModifiedBy>Jan Havlíček</cp:lastModifiedBy>
  <cp:lastPrinted>2001-09-11T14:34:17Z</cp:lastPrinted>
  <dcterms:created xsi:type="dcterms:W3CDTF">1998-08-18T23:03:26Z</dcterms:created>
  <dcterms:modified xsi:type="dcterms:W3CDTF">2023-09-17T09:55:05Z</dcterms:modified>
</cp:coreProperties>
</file>