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8779EF5-0A7C-4107-AD06-01010F2CDE7D}" xr6:coauthVersionLast="47" xr6:coauthVersionMax="47" xr10:uidLastSave="{00000000-0000-0000-0000-000000000000}"/>
  <bookViews>
    <workbookView xWindow="-120" yWindow="-120" windowWidth="38640" windowHeight="15720"/>
  </bookViews>
  <sheets>
    <sheet name="2000 i.s." sheetId="9" r:id="rId1"/>
    <sheet name="Pro Forma" sheetId="8" r:id="rId2"/>
  </sheets>
  <definedNames>
    <definedName name="Major">#REF!</definedName>
    <definedName name="Minor">#REF!</definedName>
    <definedName name="pivot">#REF!</definedName>
  </definedNames>
  <calcPr calcId="0"/>
</workbook>
</file>

<file path=xl/calcChain.xml><?xml version="1.0" encoding="utf-8"?>
<calcChain xmlns="http://schemas.openxmlformats.org/spreadsheetml/2006/main">
  <c r="O10" i="9" l="1"/>
  <c r="O11" i="9"/>
  <c r="O12" i="9"/>
  <c r="O13" i="9"/>
  <c r="O14" i="9"/>
  <c r="O15" i="9"/>
  <c r="B17" i="9"/>
  <c r="C17" i="9"/>
  <c r="D17" i="9"/>
  <c r="E17" i="9"/>
  <c r="F17" i="9"/>
  <c r="G17" i="9"/>
  <c r="H17" i="9"/>
  <c r="I17" i="9"/>
  <c r="J17" i="9"/>
  <c r="K17" i="9"/>
  <c r="L17" i="9"/>
  <c r="M17" i="9"/>
  <c r="O17" i="9"/>
  <c r="F9" i="8"/>
  <c r="G12" i="8"/>
  <c r="F14" i="8"/>
  <c r="F15" i="8"/>
  <c r="F16" i="8"/>
  <c r="F17" i="8"/>
  <c r="G22" i="8"/>
  <c r="G25" i="8"/>
</calcChain>
</file>

<file path=xl/sharedStrings.xml><?xml version="1.0" encoding="utf-8"?>
<sst xmlns="http://schemas.openxmlformats.org/spreadsheetml/2006/main" count="40" uniqueCount="38">
  <si>
    <t>Labor</t>
  </si>
  <si>
    <t>Materials</t>
  </si>
  <si>
    <t>Income</t>
  </si>
  <si>
    <t>Services</t>
  </si>
  <si>
    <t>Category</t>
  </si>
  <si>
    <t>January</t>
  </si>
  <si>
    <t>Utilities</t>
  </si>
  <si>
    <t>Grand Total</t>
  </si>
  <si>
    <t>March</t>
  </si>
  <si>
    <t>February</t>
  </si>
  <si>
    <t>April</t>
  </si>
  <si>
    <t>Month</t>
  </si>
  <si>
    <t>May</t>
  </si>
  <si>
    <t>June</t>
  </si>
  <si>
    <t>July</t>
  </si>
  <si>
    <t>Insurance</t>
  </si>
  <si>
    <t>August</t>
  </si>
  <si>
    <t>October</t>
  </si>
  <si>
    <t>September</t>
  </si>
  <si>
    <t>Taxes/Insurance</t>
  </si>
  <si>
    <t>Less vacancies (10%)</t>
  </si>
  <si>
    <t>Property tax</t>
  </si>
  <si>
    <t>December*</t>
  </si>
  <si>
    <t>November*</t>
  </si>
  <si>
    <t>Stagecoach Apartments</t>
  </si>
  <si>
    <t>2000 Operating Statement</t>
  </si>
  <si>
    <t>* November and December are estimates</t>
  </si>
  <si>
    <t>2001 Pro Forma Operating Statement</t>
  </si>
  <si>
    <t>Laundry Income</t>
  </si>
  <si>
    <t>Total Income</t>
  </si>
  <si>
    <t>Total Expenses</t>
  </si>
  <si>
    <t>Net Operating Income</t>
  </si>
  <si>
    <t>Gross Possible Rents</t>
  </si>
  <si>
    <t>Utilities($4,500/month)</t>
  </si>
  <si>
    <t>Materials($1,800/month)</t>
  </si>
  <si>
    <t>Manager ($260/week)</t>
  </si>
  <si>
    <t>Maintenance ($280/week)</t>
  </si>
  <si>
    <t>Services($100/month)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</si>
</sst>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2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165" fontId="0" fillId="0" borderId="0" xfId="1" applyNumberFormat="1" applyFont="1"/>
    <xf numFmtId="43" fontId="0" fillId="0" borderId="0" xfId="1" applyNumberFormat="1" applyFont="1"/>
    <xf numFmtId="165" fontId="0" fillId="0" borderId="0" xfId="1" applyNumberFormat="1" applyFont="1" applyFill="1" applyBorder="1" applyAlignment="1"/>
    <xf numFmtId="165" fontId="0" fillId="0" borderId="0" xfId="0" applyNumberFormat="1"/>
    <xf numFmtId="0" fontId="0" fillId="0" borderId="0" xfId="0" applyBorder="1"/>
    <xf numFmtId="0" fontId="3" fillId="0" borderId="0" xfId="0" applyFo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165" fontId="3" fillId="0" borderId="0" xfId="1" applyNumberFormat="1" applyFont="1" applyFill="1" applyBorder="1" applyAlignment="1"/>
    <xf numFmtId="165" fontId="3" fillId="0" borderId="4" xfId="1" applyNumberFormat="1" applyFont="1" applyFill="1" applyBorder="1" applyAlignment="1"/>
    <xf numFmtId="0" fontId="4" fillId="0" borderId="0" xfId="0" applyFont="1" applyAlignment="1">
      <alignment horizontal="center"/>
    </xf>
    <xf numFmtId="172" fontId="3" fillId="0" borderId="0" xfId="2" applyNumberFormat="1" applyFont="1"/>
    <xf numFmtId="165" fontId="3" fillId="0" borderId="0" xfId="2" applyNumberFormat="1" applyFont="1"/>
    <xf numFmtId="165" fontId="3" fillId="0" borderId="3" xfId="1" applyNumberFormat="1" applyFont="1" applyBorder="1"/>
    <xf numFmtId="3" fontId="3" fillId="0" borderId="0" xfId="2" applyNumberFormat="1" applyFont="1"/>
    <xf numFmtId="3" fontId="3" fillId="0" borderId="3" xfId="2" applyNumberFormat="1" applyFont="1" applyBorder="1"/>
    <xf numFmtId="172" fontId="2" fillId="0" borderId="0" xfId="0" applyNumberFormat="1" applyFont="1"/>
    <xf numFmtId="2" fontId="2" fillId="0" borderId="0" xfId="0" applyNumberFormat="1" applyFont="1"/>
    <xf numFmtId="172" fontId="2" fillId="0" borderId="3" xfId="0" applyNumberFormat="1" applyFont="1" applyBorder="1"/>
    <xf numFmtId="172" fontId="2" fillId="0" borderId="5" xfId="0" applyNumberFormat="1" applyFont="1" applyBorder="1"/>
    <xf numFmtId="165" fontId="3" fillId="0" borderId="0" xfId="1" applyNumberFormat="1" applyFont="1"/>
    <xf numFmtId="43" fontId="3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1" topLeftCell="D1" workbookViewId="0">
      <selection activeCell="O16" sqref="O16"/>
    </sheetView>
  </sheetViews>
  <sheetFormatPr defaultRowHeight="12.75" x14ac:dyDescent="0.2"/>
  <cols>
    <col min="1" max="1" width="14.5703125" bestFit="1" customWidth="1"/>
    <col min="2" max="3" width="10.85546875" bestFit="1" customWidth="1"/>
    <col min="4" max="8" width="10.85546875" customWidth="1"/>
    <col min="9" max="9" width="11.140625" customWidth="1"/>
    <col min="10" max="10" width="12.42578125" customWidth="1"/>
    <col min="11" max="11" width="10.85546875" customWidth="1"/>
    <col min="12" max="12" width="12.42578125" customWidth="1"/>
    <col min="13" max="13" width="12.7109375" customWidth="1"/>
    <col min="14" max="14" width="4.140625" customWidth="1"/>
    <col min="15" max="15" width="10.85546875" customWidth="1"/>
  </cols>
  <sheetData>
    <row r="1" spans="1:21" ht="18" x14ac:dyDescent="0.25">
      <c r="H1" s="14" t="s">
        <v>24</v>
      </c>
    </row>
    <row r="2" spans="1:21" ht="18" x14ac:dyDescent="0.25">
      <c r="H2" s="14" t="s">
        <v>25</v>
      </c>
    </row>
    <row r="5" spans="1:21" x14ac:dyDescent="0.2">
      <c r="B5" s="5"/>
      <c r="C5" s="5"/>
      <c r="D5" s="5"/>
      <c r="E5" s="5"/>
      <c r="F5" s="5"/>
      <c r="G5" s="5"/>
      <c r="H5" s="5"/>
      <c r="I5" s="5"/>
      <c r="J5" s="5"/>
      <c r="K5" s="5"/>
      <c r="R5" s="6"/>
      <c r="S5" s="4"/>
      <c r="T5" s="4"/>
      <c r="U5" s="6"/>
    </row>
    <row r="6" spans="1:21" x14ac:dyDescent="0.2">
      <c r="R6" s="6"/>
      <c r="S6" s="4"/>
      <c r="T6" s="4"/>
      <c r="U6" s="6"/>
    </row>
    <row r="7" spans="1:21" x14ac:dyDescent="0.2">
      <c r="R7" s="6"/>
      <c r="S7" s="4"/>
      <c r="T7" s="4"/>
      <c r="U7" s="6"/>
    </row>
    <row r="8" spans="1:21" ht="16.5" thickBot="1" x14ac:dyDescent="0.3">
      <c r="A8" s="7"/>
      <c r="B8" s="8" t="s">
        <v>11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R8" s="6"/>
      <c r="S8" s="6"/>
      <c r="T8" s="6"/>
      <c r="U8" s="6"/>
    </row>
    <row r="9" spans="1:21" ht="15.75" x14ac:dyDescent="0.25">
      <c r="A9" s="9" t="s">
        <v>4</v>
      </c>
      <c r="B9" s="10" t="s">
        <v>5</v>
      </c>
      <c r="C9" s="9" t="s">
        <v>9</v>
      </c>
      <c r="D9" s="9" t="s">
        <v>8</v>
      </c>
      <c r="E9" s="9" t="s">
        <v>10</v>
      </c>
      <c r="F9" s="9" t="s">
        <v>12</v>
      </c>
      <c r="G9" s="9" t="s">
        <v>13</v>
      </c>
      <c r="H9" s="9" t="s">
        <v>14</v>
      </c>
      <c r="I9" s="9" t="s">
        <v>16</v>
      </c>
      <c r="J9" s="9" t="s">
        <v>18</v>
      </c>
      <c r="K9" s="9" t="s">
        <v>17</v>
      </c>
      <c r="L9" s="9" t="s">
        <v>23</v>
      </c>
      <c r="M9" s="9" t="s">
        <v>22</v>
      </c>
      <c r="N9" s="9"/>
      <c r="O9" s="9" t="s">
        <v>7</v>
      </c>
    </row>
    <row r="10" spans="1:21" ht="15" x14ac:dyDescent="0.2">
      <c r="A10" s="11" t="s">
        <v>2</v>
      </c>
      <c r="B10" s="12">
        <v>16099.83</v>
      </c>
      <c r="C10" s="12">
        <v>22800.35</v>
      </c>
      <c r="D10" s="12">
        <v>16704.240000000002</v>
      </c>
      <c r="E10" s="12">
        <v>17009.79</v>
      </c>
      <c r="F10" s="12">
        <v>18388.41</v>
      </c>
      <c r="G10" s="12">
        <v>22200.720000000001</v>
      </c>
      <c r="H10" s="12">
        <v>18168.54</v>
      </c>
      <c r="I10" s="12">
        <v>23737.8</v>
      </c>
      <c r="J10" s="12">
        <v>18208.53</v>
      </c>
      <c r="K10" s="12">
        <v>23083.55</v>
      </c>
      <c r="L10" s="12">
        <v>20000</v>
      </c>
      <c r="M10" s="12">
        <v>20000</v>
      </c>
      <c r="N10" s="12"/>
      <c r="O10" s="12">
        <f t="shared" ref="O10:O15" si="0">SUM(B10:M10)</f>
        <v>236401.75999999998</v>
      </c>
    </row>
    <row r="11" spans="1:21" ht="15" x14ac:dyDescent="0.2">
      <c r="A11" s="11" t="s">
        <v>0</v>
      </c>
      <c r="B11" s="12">
        <v>-1815</v>
      </c>
      <c r="C11" s="12">
        <v>-2726</v>
      </c>
      <c r="D11" s="12">
        <v>-2789</v>
      </c>
      <c r="E11" s="12">
        <v>-2410</v>
      </c>
      <c r="F11" s="12">
        <v>-3368.1</v>
      </c>
      <c r="G11" s="12">
        <v>-2867</v>
      </c>
      <c r="H11" s="12">
        <v>-2520</v>
      </c>
      <c r="I11" s="12">
        <v>-2220</v>
      </c>
      <c r="J11" s="12">
        <v>-2662</v>
      </c>
      <c r="K11" s="12">
        <v>-2120</v>
      </c>
      <c r="L11" s="12">
        <v>-2400</v>
      </c>
      <c r="M11" s="12">
        <v>-2400</v>
      </c>
      <c r="N11" s="12"/>
      <c r="O11" s="12">
        <f t="shared" si="0"/>
        <v>-30297.1</v>
      </c>
    </row>
    <row r="12" spans="1:21" ht="15" x14ac:dyDescent="0.2">
      <c r="A12" s="11" t="s">
        <v>1</v>
      </c>
      <c r="B12" s="12">
        <v>-1890.81</v>
      </c>
      <c r="C12" s="12">
        <v>-2191.02</v>
      </c>
      <c r="D12" s="12">
        <v>-2027.02</v>
      </c>
      <c r="E12" s="12">
        <v>-1750.33</v>
      </c>
      <c r="F12" s="12">
        <v>-1761.7</v>
      </c>
      <c r="G12" s="12">
        <v>-1916.26</v>
      </c>
      <c r="H12" s="12">
        <v>-1911.93</v>
      </c>
      <c r="I12" s="12">
        <v>-1711</v>
      </c>
      <c r="J12" s="12">
        <v>-1066.83</v>
      </c>
      <c r="K12" s="12">
        <v>-2056.63</v>
      </c>
      <c r="L12" s="12">
        <v>-2000</v>
      </c>
      <c r="M12" s="12">
        <v>-2000</v>
      </c>
      <c r="N12" s="12"/>
      <c r="O12" s="12">
        <f t="shared" si="0"/>
        <v>-22283.530000000002</v>
      </c>
    </row>
    <row r="13" spans="1:21" ht="15" x14ac:dyDescent="0.2">
      <c r="A13" s="11" t="s">
        <v>3</v>
      </c>
      <c r="B13" s="12">
        <v>-66.69</v>
      </c>
      <c r="C13" s="12">
        <v>-47.41</v>
      </c>
      <c r="D13" s="12">
        <v>-47.41</v>
      </c>
      <c r="E13" s="12">
        <v>-52.78</v>
      </c>
      <c r="F13" s="12">
        <v>-311.95999999999998</v>
      </c>
      <c r="G13" s="12">
        <v>-53.43</v>
      </c>
      <c r="H13" s="12">
        <v>-651.16</v>
      </c>
      <c r="I13" s="12">
        <v>-464.41</v>
      </c>
      <c r="J13" s="12">
        <v>-1172.4100000000001</v>
      </c>
      <c r="K13" s="12">
        <v>-292.51</v>
      </c>
      <c r="L13" s="12">
        <v>-150</v>
      </c>
      <c r="M13" s="12">
        <v>-150</v>
      </c>
      <c r="N13" s="12"/>
      <c r="O13" s="12">
        <f t="shared" si="0"/>
        <v>-3460.17</v>
      </c>
    </row>
    <row r="14" spans="1:21" ht="15" x14ac:dyDescent="0.2">
      <c r="A14" s="11" t="s">
        <v>6</v>
      </c>
      <c r="B14" s="12">
        <v>-3675.44</v>
      </c>
      <c r="C14" s="12">
        <v>-5081.28</v>
      </c>
      <c r="D14" s="12">
        <v>-3857.15</v>
      </c>
      <c r="E14" s="12">
        <v>-3933.72</v>
      </c>
      <c r="F14" s="12">
        <v>-3633.04</v>
      </c>
      <c r="G14" s="12">
        <v>-3133.21</v>
      </c>
      <c r="H14" s="12">
        <v>-3658.34</v>
      </c>
      <c r="I14" s="12">
        <v>-5441.89</v>
      </c>
      <c r="J14" s="12">
        <v>-4891.67</v>
      </c>
      <c r="K14" s="12">
        <v>-5634.56</v>
      </c>
      <c r="L14" s="12">
        <v>-4500</v>
      </c>
      <c r="M14" s="12">
        <v>-5000</v>
      </c>
      <c r="N14" s="12"/>
      <c r="O14" s="12">
        <f t="shared" si="0"/>
        <v>-52440.299999999996</v>
      </c>
    </row>
    <row r="15" spans="1:21" ht="15" x14ac:dyDescent="0.2">
      <c r="A15" s="11" t="s">
        <v>19</v>
      </c>
      <c r="B15" s="12">
        <v>-11639.77</v>
      </c>
      <c r="C15" s="12"/>
      <c r="D15" s="12"/>
      <c r="E15" s="12"/>
      <c r="F15" s="12"/>
      <c r="G15" s="12"/>
      <c r="H15" s="12"/>
      <c r="I15" s="12">
        <v>-4071.58</v>
      </c>
      <c r="J15" s="12"/>
      <c r="K15" s="12"/>
      <c r="L15" s="12"/>
      <c r="M15" s="12"/>
      <c r="N15" s="12"/>
      <c r="O15" s="12">
        <f t="shared" si="0"/>
        <v>-15711.35</v>
      </c>
    </row>
    <row r="16" spans="1:21" ht="15" x14ac:dyDescent="0.2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ht="15.75" thickBot="1" x14ac:dyDescent="0.25">
      <c r="A17" s="11" t="s">
        <v>7</v>
      </c>
      <c r="B17" s="13">
        <f t="shared" ref="B17:M17" si="1">SUM(B10:B15)</f>
        <v>-2987.880000000001</v>
      </c>
      <c r="C17" s="13">
        <f t="shared" si="1"/>
        <v>12754.64</v>
      </c>
      <c r="D17" s="13">
        <f t="shared" si="1"/>
        <v>7983.6600000000017</v>
      </c>
      <c r="E17" s="13">
        <f t="shared" si="1"/>
        <v>8862.9600000000009</v>
      </c>
      <c r="F17" s="13">
        <f t="shared" si="1"/>
        <v>9313.61</v>
      </c>
      <c r="G17" s="13">
        <f t="shared" si="1"/>
        <v>14230.820000000003</v>
      </c>
      <c r="H17" s="13">
        <f t="shared" si="1"/>
        <v>9427.11</v>
      </c>
      <c r="I17" s="13">
        <f t="shared" si="1"/>
        <v>9828.92</v>
      </c>
      <c r="J17" s="13">
        <f t="shared" si="1"/>
        <v>8415.619999999999</v>
      </c>
      <c r="K17" s="13">
        <f t="shared" si="1"/>
        <v>12979.849999999999</v>
      </c>
      <c r="L17" s="13">
        <f t="shared" si="1"/>
        <v>10950</v>
      </c>
      <c r="M17" s="13">
        <f t="shared" si="1"/>
        <v>10450</v>
      </c>
      <c r="N17" s="13"/>
      <c r="O17" s="13">
        <f>SUM(O10:O15)</f>
        <v>112209.30999999997</v>
      </c>
    </row>
    <row r="18" spans="1:15" ht="13.5" thickTop="1" x14ac:dyDescent="0.2"/>
    <row r="19" spans="1:15" x14ac:dyDescent="0.2">
      <c r="O19" s="5"/>
    </row>
    <row r="27" spans="1:15" x14ac:dyDescent="0.2">
      <c r="A27" t="s">
        <v>26</v>
      </c>
    </row>
  </sheetData>
  <pageMargins left="0.75" right="0.75" top="1" bottom="1" header="0.5" footer="0.5"/>
  <pageSetup scale="71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7" workbookViewId="0">
      <selection activeCell="G33" sqref="G33"/>
    </sheetView>
  </sheetViews>
  <sheetFormatPr defaultRowHeight="12.75" x14ac:dyDescent="0.2"/>
  <cols>
    <col min="1" max="1" width="12.28515625" style="2" bestFit="1" customWidth="1"/>
    <col min="4" max="4" width="10.28515625" customWidth="1"/>
    <col min="6" max="6" width="13.85546875" customWidth="1"/>
    <col min="7" max="7" width="12.28515625" bestFit="1" customWidth="1"/>
    <col min="8" max="8" width="10.28515625" bestFit="1" customWidth="1"/>
  </cols>
  <sheetData>
    <row r="1" spans="1:8" ht="18" x14ac:dyDescent="0.25">
      <c r="E1" s="14" t="s">
        <v>24</v>
      </c>
    </row>
    <row r="2" spans="1:8" ht="18" x14ac:dyDescent="0.25">
      <c r="E2" s="14" t="s">
        <v>27</v>
      </c>
    </row>
    <row r="4" spans="1:8" x14ac:dyDescent="0.2">
      <c r="H4" s="2"/>
    </row>
    <row r="5" spans="1:8" x14ac:dyDescent="0.2">
      <c r="H5" s="2"/>
    </row>
    <row r="6" spans="1:8" x14ac:dyDescent="0.2">
      <c r="H6" s="2"/>
    </row>
    <row r="7" spans="1:8" x14ac:dyDescent="0.2">
      <c r="H7" s="2"/>
    </row>
    <row r="8" spans="1:8" ht="15" x14ac:dyDescent="0.2">
      <c r="A8" s="7" t="s">
        <v>32</v>
      </c>
      <c r="B8" s="7"/>
      <c r="C8" s="7"/>
      <c r="D8" s="7"/>
      <c r="E8" s="7"/>
      <c r="F8" s="15">
        <v>258640</v>
      </c>
      <c r="G8" s="7"/>
      <c r="H8" s="24"/>
    </row>
    <row r="9" spans="1:8" ht="15" x14ac:dyDescent="0.2">
      <c r="A9" s="7" t="s">
        <v>20</v>
      </c>
      <c r="B9" s="7"/>
      <c r="C9" s="7"/>
      <c r="D9" s="7"/>
      <c r="E9" s="7"/>
      <c r="F9" s="16">
        <f>F8*-0.1</f>
        <v>-25864</v>
      </c>
      <c r="G9" s="7"/>
      <c r="H9" s="24"/>
    </row>
    <row r="10" spans="1:8" ht="15" x14ac:dyDescent="0.2">
      <c r="A10" s="7" t="s">
        <v>28</v>
      </c>
      <c r="B10" s="7"/>
      <c r="C10" s="7"/>
      <c r="D10" s="7"/>
      <c r="E10" s="7"/>
      <c r="F10" s="17">
        <v>3600</v>
      </c>
      <c r="G10" s="7"/>
      <c r="H10" s="24"/>
    </row>
    <row r="11" spans="1:8" ht="15" x14ac:dyDescent="0.2">
      <c r="A11" s="7"/>
      <c r="B11" s="7"/>
      <c r="C11" s="7"/>
      <c r="D11" s="7"/>
      <c r="E11" s="7"/>
      <c r="F11" s="15"/>
      <c r="G11" s="7"/>
      <c r="H11" s="24"/>
    </row>
    <row r="12" spans="1:8" ht="15.75" x14ac:dyDescent="0.25">
      <c r="A12" s="7"/>
      <c r="B12" s="1" t="s">
        <v>29</v>
      </c>
      <c r="C12" s="7"/>
      <c r="D12" s="7"/>
      <c r="E12" s="7"/>
      <c r="F12" s="15"/>
      <c r="G12" s="20">
        <f>SUM(F8:F10)</f>
        <v>236376</v>
      </c>
      <c r="H12" s="24"/>
    </row>
    <row r="13" spans="1:8" ht="15.75" x14ac:dyDescent="0.25">
      <c r="A13" s="7"/>
      <c r="B13" s="7"/>
      <c r="C13" s="7"/>
      <c r="D13" s="7"/>
      <c r="E13" s="7"/>
      <c r="F13" s="15"/>
      <c r="G13" s="1"/>
      <c r="H13" s="24"/>
    </row>
    <row r="14" spans="1:8" ht="15.75" x14ac:dyDescent="0.25">
      <c r="A14" s="7" t="s">
        <v>33</v>
      </c>
      <c r="B14" s="7"/>
      <c r="C14" s="7"/>
      <c r="D14" s="7"/>
      <c r="E14" s="7"/>
      <c r="F14" s="15">
        <f>4500*12</f>
        <v>54000</v>
      </c>
      <c r="G14" s="1"/>
      <c r="H14" s="24"/>
    </row>
    <row r="15" spans="1:8" ht="15.75" x14ac:dyDescent="0.25">
      <c r="A15" s="7" t="s">
        <v>34</v>
      </c>
      <c r="B15" s="7"/>
      <c r="C15" s="7"/>
      <c r="D15" s="7"/>
      <c r="E15" s="7"/>
      <c r="F15" s="18">
        <f>1800*12</f>
        <v>21600</v>
      </c>
      <c r="G15" s="1"/>
      <c r="H15" s="24"/>
    </row>
    <row r="16" spans="1:8" ht="15.75" x14ac:dyDescent="0.25">
      <c r="A16" s="7" t="s">
        <v>35</v>
      </c>
      <c r="B16" s="7"/>
      <c r="C16" s="7"/>
      <c r="D16" s="7"/>
      <c r="E16" s="7"/>
      <c r="F16" s="18">
        <f>260*52</f>
        <v>13520</v>
      </c>
      <c r="G16" s="21"/>
      <c r="H16" s="7"/>
    </row>
    <row r="17" spans="1:8" ht="15.75" x14ac:dyDescent="0.25">
      <c r="A17" s="7" t="s">
        <v>36</v>
      </c>
      <c r="B17" s="7"/>
      <c r="C17" s="7"/>
      <c r="D17" s="7"/>
      <c r="E17" s="7"/>
      <c r="F17" s="18">
        <f>280*52</f>
        <v>14560</v>
      </c>
      <c r="G17" s="1"/>
      <c r="H17" s="7"/>
    </row>
    <row r="18" spans="1:8" ht="15.75" x14ac:dyDescent="0.25">
      <c r="A18" s="7" t="s">
        <v>37</v>
      </c>
      <c r="B18" s="7"/>
      <c r="C18" s="7"/>
      <c r="D18" s="7"/>
      <c r="E18" s="7"/>
      <c r="F18" s="18">
        <v>1200</v>
      </c>
      <c r="G18" s="1"/>
      <c r="H18" s="7"/>
    </row>
    <row r="19" spans="1:8" ht="15.75" x14ac:dyDescent="0.25">
      <c r="A19" s="7" t="s">
        <v>21</v>
      </c>
      <c r="B19" s="7"/>
      <c r="C19" s="7"/>
      <c r="D19" s="7"/>
      <c r="E19" s="7"/>
      <c r="F19" s="18">
        <v>12000</v>
      </c>
      <c r="G19" s="1"/>
      <c r="H19" s="7"/>
    </row>
    <row r="20" spans="1:8" ht="15.75" x14ac:dyDescent="0.25">
      <c r="A20" s="7" t="s">
        <v>15</v>
      </c>
      <c r="B20" s="7"/>
      <c r="C20" s="7"/>
      <c r="D20" s="7"/>
      <c r="E20" s="7"/>
      <c r="F20" s="19">
        <v>4000</v>
      </c>
      <c r="G20" s="1"/>
      <c r="H20" s="7"/>
    </row>
    <row r="21" spans="1:8" ht="15.75" x14ac:dyDescent="0.25">
      <c r="A21" s="7"/>
      <c r="B21" s="7"/>
      <c r="C21" s="7"/>
      <c r="D21" s="7"/>
      <c r="E21" s="7"/>
      <c r="F21" s="18"/>
      <c r="G21" s="1"/>
      <c r="H21" s="7"/>
    </row>
    <row r="22" spans="1:8" ht="15.75" x14ac:dyDescent="0.25">
      <c r="A22" s="7"/>
      <c r="B22" s="1" t="s">
        <v>30</v>
      </c>
      <c r="C22" s="7"/>
      <c r="D22" s="7"/>
      <c r="E22" s="7"/>
      <c r="F22" s="18"/>
      <c r="G22" s="22">
        <f>SUM(F14:F20)</f>
        <v>120880</v>
      </c>
      <c r="H22" s="7"/>
    </row>
    <row r="23" spans="1:8" ht="15.75" x14ac:dyDescent="0.25">
      <c r="A23" s="7"/>
      <c r="B23" s="7"/>
      <c r="C23" s="7"/>
      <c r="D23" s="7"/>
      <c r="E23" s="7"/>
      <c r="F23" s="7"/>
      <c r="G23" s="1"/>
      <c r="H23" s="7"/>
    </row>
    <row r="24" spans="1:8" ht="15.75" x14ac:dyDescent="0.25">
      <c r="A24" s="7"/>
      <c r="B24" s="7"/>
      <c r="C24" s="7"/>
      <c r="D24" s="7"/>
      <c r="E24" s="7"/>
      <c r="F24" s="7"/>
      <c r="G24" s="1"/>
      <c r="H24" s="7"/>
    </row>
    <row r="25" spans="1:8" ht="16.5" thickBot="1" x14ac:dyDescent="0.3">
      <c r="A25" s="7"/>
      <c r="B25" s="1" t="s">
        <v>31</v>
      </c>
      <c r="C25" s="7"/>
      <c r="D25" s="7"/>
      <c r="E25" s="7"/>
      <c r="F25" s="7"/>
      <c r="G25" s="23">
        <f>G12-G22</f>
        <v>115496</v>
      </c>
      <c r="H25" s="7"/>
    </row>
    <row r="26" spans="1:8" ht="15.75" thickTop="1" x14ac:dyDescent="0.2">
      <c r="A26" s="24"/>
      <c r="B26" s="7"/>
      <c r="C26" s="7"/>
      <c r="D26" s="7"/>
      <c r="E26" s="7"/>
      <c r="F26" s="7"/>
      <c r="G26" s="7"/>
      <c r="H26" s="7"/>
    </row>
    <row r="27" spans="1:8" ht="15" x14ac:dyDescent="0.2">
      <c r="A27" s="25"/>
      <c r="B27" s="7"/>
      <c r="C27" s="7"/>
      <c r="D27" s="7"/>
      <c r="E27" s="7"/>
      <c r="F27" s="7"/>
      <c r="G27" s="7"/>
      <c r="H27" s="7"/>
    </row>
    <row r="29" spans="1:8" x14ac:dyDescent="0.2">
      <c r="A29" s="3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2000 i.s.</vt:lpstr>
      <vt:lpstr>Pro Forma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Jan Havlíček</cp:lastModifiedBy>
  <cp:lastPrinted>2000-12-18T19:21:00Z</cp:lastPrinted>
  <dcterms:created xsi:type="dcterms:W3CDTF">2000-07-02T21:14:35Z</dcterms:created>
  <dcterms:modified xsi:type="dcterms:W3CDTF">2023-09-17T11:42:42Z</dcterms:modified>
</cp:coreProperties>
</file>