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2D216-711A-42EB-A0C9-512A857862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<sst xmlns="http://schemas.openxmlformats.org/spreadsheetml/2006/main" count="159" uniqueCount="124">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</sst>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B3" sqref="B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2700000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84</v>
      </c>
      <c r="B4" s="13">
        <f>B3*0.75</f>
        <v>2025000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5" thickBot="1" x14ac:dyDescent="0.25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5" thickBot="1" x14ac:dyDescent="0.25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5" thickBot="1" x14ac:dyDescent="0.25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81</v>
      </c>
      <c r="B17" s="29">
        <f>B53</f>
        <v>-171747.34493784711</v>
      </c>
      <c r="C17" s="13">
        <f t="shared" si="3"/>
        <v>-2146.841811723089</v>
      </c>
      <c r="D17" s="39">
        <f t="shared" si="4"/>
        <v>-2.3265692893233152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52</v>
      </c>
      <c r="B18" s="34">
        <f>B16+B17</f>
        <v>70264.955062152876</v>
      </c>
      <c r="C18" s="102">
        <f t="shared" si="3"/>
        <v>878.31193827691095</v>
      </c>
      <c r="D18" s="35">
        <f t="shared" si="4"/>
        <v>0.9518417104057556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33750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5" thickBot="1" x14ac:dyDescent="0.25">
      <c r="A22" s="4" t="s">
        <v>87</v>
      </c>
      <c r="B22" s="11">
        <f>B3/B8</f>
        <v>36.575453806556489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2025000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675000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7.0000000000000007E-2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5" thickBot="1" x14ac:dyDescent="0.25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5" thickBot="1" x14ac:dyDescent="0.25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5" thickBot="1" x14ac:dyDescent="0.25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">
      <c r="A53" s="4" t="s">
        <v>51</v>
      </c>
      <c r="B53" s="46">
        <f>Sheet2!B17</f>
        <v>-171747.34493784711</v>
      </c>
      <c r="C53" s="39">
        <f>SUM(B53/$B$8)</f>
        <v>-2.3265692893233152</v>
      </c>
      <c r="D53" s="46">
        <f>B53</f>
        <v>-171747.34493784711</v>
      </c>
      <c r="E53" s="39">
        <f>SUM(D53/$B$8)</f>
        <v>-2.3265692893233152</v>
      </c>
      <c r="F53" s="46">
        <f>D53</f>
        <v>-171747.34493784711</v>
      </c>
      <c r="G53" s="11">
        <f>SUM(F53/$B$8)</f>
        <v>-2.3265692893233152</v>
      </c>
      <c r="H53" s="46">
        <f>F53</f>
        <v>-171747.34493784711</v>
      </c>
      <c r="I53" s="39">
        <f>SUM(H53/$B$8)</f>
        <v>-2.3265692893233152</v>
      </c>
      <c r="J53" s="46">
        <f>H53</f>
        <v>-171747.34493784711</v>
      </c>
      <c r="K53" s="11">
        <f>SUM(J53/$B$8)</f>
        <v>-2.3265692893233152</v>
      </c>
      <c r="L53" s="46">
        <f>J53</f>
        <v>-171747.34493784711</v>
      </c>
      <c r="M53" s="39">
        <f>SUM(L53/$B$8)</f>
        <v>-2.3265692893233152</v>
      </c>
      <c r="N53" s="46">
        <f>L53</f>
        <v>-171747.34493784711</v>
      </c>
      <c r="O53" s="39">
        <f>SUM(N53/$B$8)</f>
        <v>-2.3265692893233152</v>
      </c>
    </row>
    <row r="54" spans="1:15" x14ac:dyDescent="0.2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70264.955062152876</v>
      </c>
      <c r="C56" s="35">
        <f>SUM(B56/$B$8)</f>
        <v>0.9518417104057556</v>
      </c>
      <c r="D56" s="47">
        <f>D50-D52+D53+D54</f>
        <v>75105.201062152948</v>
      </c>
      <c r="E56" s="35">
        <f>SUM(D56/$B$8)</f>
        <v>1.0174099304003379</v>
      </c>
      <c r="F56" s="47">
        <f>F50-F52+F53+F54</f>
        <v>80042.251982152899</v>
      </c>
      <c r="G56" s="21">
        <f>SUM(F56/$B$8)</f>
        <v>1.0842895147948104</v>
      </c>
      <c r="H56" s="47">
        <f>H50-H52+H53+H54</f>
        <v>85078.04392055294</v>
      </c>
      <c r="I56" s="35">
        <f>SUM(H56/$B$8)</f>
        <v>1.1525066908771735</v>
      </c>
      <c r="J56" s="47">
        <f>J50-J52+J53+J54</f>
        <v>90214.55169772089</v>
      </c>
      <c r="K56" s="21">
        <f>SUM(J56/$B$8)</f>
        <v>1.2220882104811825</v>
      </c>
      <c r="L56" s="47">
        <f>L50-L52+L53+L54</f>
        <v>95453.789630432322</v>
      </c>
      <c r="M56" s="35">
        <f>SUM(L56/$B$8)</f>
        <v>1.2930613604772734</v>
      </c>
      <c r="N56" s="47">
        <f>N50-N52+N53+N54</f>
        <v>100797.81232179777</v>
      </c>
      <c r="O56" s="35">
        <f>SUM(N56/$B$8)</f>
        <v>1.3654539734732833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8.9634185185185178E-2</v>
      </c>
      <c r="C58" s="33"/>
      <c r="D58" s="48">
        <f>D50/$B$3</f>
        <v>9.1426868888888915E-2</v>
      </c>
      <c r="E58" s="33"/>
      <c r="F58" s="48">
        <f>F50/$B$3</f>
        <v>9.3255406266666674E-2</v>
      </c>
      <c r="G58" s="17"/>
      <c r="H58" s="48">
        <f>H50/$B$3</f>
        <v>9.5120514392000019E-2</v>
      </c>
      <c r="I58" s="33"/>
      <c r="J58" s="48">
        <f>J50/$B$3</f>
        <v>9.702292467984E-2</v>
      </c>
      <c r="K58" s="17"/>
      <c r="L58" s="48">
        <f>L50/$B$3</f>
        <v>9.8963383173436822E-2</v>
      </c>
      <c r="M58" s="33"/>
      <c r="N58" s="48">
        <f>N50/$B$3</f>
        <v>0.10094265083690551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0.10409622972170797</v>
      </c>
      <c r="C60" s="33"/>
      <c r="D60" s="48">
        <f>D56/$B$25</f>
        <v>0.11126696453652289</v>
      </c>
      <c r="E60" s="33"/>
      <c r="F60" s="48">
        <f>F56/$B$25</f>
        <v>0.11858111404763393</v>
      </c>
      <c r="G60" s="17"/>
      <c r="H60" s="48">
        <f>H56/$B$25</f>
        <v>0.12604154654896732</v>
      </c>
      <c r="I60" s="33"/>
      <c r="J60" s="48">
        <f>J56/$B$25</f>
        <v>0.13365118770032725</v>
      </c>
      <c r="K60" s="17"/>
      <c r="L60" s="48">
        <f>L56/$B$25</f>
        <v>0.14141302167471456</v>
      </c>
      <c r="M60" s="33"/>
      <c r="N60" s="48">
        <f>N56/$B$25</f>
        <v>0.14933009232858929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-2.8202090729613376E-2</v>
      </c>
    </row>
    <row r="66" spans="1:7" x14ac:dyDescent="0.2">
      <c r="A66" s="1" t="s">
        <v>61</v>
      </c>
      <c r="B66" s="104">
        <f>SUM(-$B$25+-$D$52)</f>
        <v>-675000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-208214.61969697408</v>
      </c>
    </row>
    <row r="67" spans="1:7" x14ac:dyDescent="0.2">
      <c r="A67" s="4" t="s">
        <v>62</v>
      </c>
      <c r="B67" s="45">
        <f>B56</f>
        <v>70264.955062152876</v>
      </c>
      <c r="C67" s="107">
        <f>B60</f>
        <v>0.10409622972170797</v>
      </c>
      <c r="D67" s="107">
        <f>C67+C66</f>
        <v>0.10409622972170797</v>
      </c>
      <c r="F67" s="4" t="s">
        <v>98</v>
      </c>
      <c r="G67" s="90">
        <f>B3/B38</f>
        <v>5.5735146583435515</v>
      </c>
    </row>
    <row r="68" spans="1:7" ht="13.5" thickBot="1" x14ac:dyDescent="0.25">
      <c r="A68" s="4" t="s">
        <v>63</v>
      </c>
      <c r="B68" s="45">
        <f>D56</f>
        <v>75105.201062152948</v>
      </c>
      <c r="C68" s="107">
        <f>D60</f>
        <v>0.11126696453652289</v>
      </c>
      <c r="D68" s="107">
        <f>C68+C67</f>
        <v>0.21536319425823086</v>
      </c>
      <c r="F68" s="14" t="s">
        <v>106</v>
      </c>
      <c r="G68" s="96">
        <f>B58</f>
        <v>8.9634185185185178E-2</v>
      </c>
    </row>
    <row r="69" spans="1:7" ht="13.5" thickBot="1" x14ac:dyDescent="0.25">
      <c r="A69" s="4" t="s">
        <v>64</v>
      </c>
      <c r="B69" s="45">
        <f>F56</f>
        <v>80042.251982152899</v>
      </c>
      <c r="C69" s="107">
        <f>F60</f>
        <v>0.11858111404763393</v>
      </c>
      <c r="D69" s="107">
        <f t="shared" ref="D69:D73" si="17">D68+C69</f>
        <v>0.3339443083058648</v>
      </c>
      <c r="G69" s="87"/>
    </row>
    <row r="70" spans="1:7" ht="13.5" thickBot="1" x14ac:dyDescent="0.25">
      <c r="A70" s="4" t="s">
        <v>65</v>
      </c>
      <c r="B70" s="45">
        <f>H56</f>
        <v>85078.04392055294</v>
      </c>
      <c r="C70" s="108">
        <f>H60</f>
        <v>0.12604154654896732</v>
      </c>
      <c r="D70" s="107">
        <f t="shared" si="17"/>
        <v>0.45998585485483212</v>
      </c>
      <c r="F70" s="98" t="s">
        <v>100</v>
      </c>
      <c r="G70" s="97" t="s">
        <v>63</v>
      </c>
    </row>
    <row r="71" spans="1:7" x14ac:dyDescent="0.2">
      <c r="A71" s="4" t="s">
        <v>66</v>
      </c>
      <c r="B71" s="45">
        <f>J56</f>
        <v>90214.55169772089</v>
      </c>
      <c r="C71" s="108">
        <f>J60</f>
        <v>0.13365118770032725</v>
      </c>
      <c r="D71" s="107">
        <f t="shared" si="17"/>
        <v>0.59363704255515937</v>
      </c>
      <c r="F71" s="4" t="s">
        <v>101</v>
      </c>
      <c r="G71" s="91">
        <f>D62</f>
        <v>2742806.0666666673</v>
      </c>
    </row>
    <row r="72" spans="1:7" x14ac:dyDescent="0.2">
      <c r="A72" s="4" t="s">
        <v>68</v>
      </c>
      <c r="B72" s="45">
        <f>L56</f>
        <v>95453.789630432322</v>
      </c>
      <c r="C72" s="108">
        <f>L60</f>
        <v>0.14141302167471456</v>
      </c>
      <c r="D72" s="107">
        <f t="shared" si="17"/>
        <v>0.73505006422987396</v>
      </c>
      <c r="F72" s="4" t="s">
        <v>102</v>
      </c>
      <c r="G72" s="92">
        <v>0.8</v>
      </c>
    </row>
    <row r="73" spans="1:7" x14ac:dyDescent="0.2">
      <c r="A73" s="4" t="s">
        <v>69</v>
      </c>
      <c r="B73" s="45">
        <f>N56</f>
        <v>100797.81232179777</v>
      </c>
      <c r="C73" s="108">
        <f>N60</f>
        <v>0.14933009232858929</v>
      </c>
      <c r="D73" s="107">
        <f t="shared" si="17"/>
        <v>0.88438015655846325</v>
      </c>
      <c r="F73" s="4" t="s">
        <v>104</v>
      </c>
      <c r="G73" s="93">
        <v>7.7499999999999999E-2</v>
      </c>
    </row>
    <row r="74" spans="1:7" x14ac:dyDescent="0.2">
      <c r="A74" s="4"/>
      <c r="B74" s="45"/>
      <c r="C74" s="108"/>
      <c r="D74" s="107"/>
      <c r="F74" s="4" t="s">
        <v>105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5" thickBot="1" x14ac:dyDescent="0.25">
      <c r="A76" s="16" t="s">
        <v>95</v>
      </c>
      <c r="B76" s="47"/>
      <c r="C76" s="110"/>
      <c r="D76" s="111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-2.8202090729613376E-2</v>
      </c>
    </row>
    <row r="79" spans="1:7" ht="13.5" thickBot="1" x14ac:dyDescent="0.25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">
      <c r="A81" s="4" t="s">
        <v>113</v>
      </c>
      <c r="B81" s="13">
        <f>N62/B7</f>
        <v>37853.494063839564</v>
      </c>
      <c r="C81" s="29">
        <f>B21</f>
        <v>33750</v>
      </c>
      <c r="D81" s="114">
        <f>((B81-C81)/C81)/7</f>
        <v>1.7369287042707147E-2</v>
      </c>
      <c r="F81" s="4" t="s">
        <v>116</v>
      </c>
      <c r="G81" s="118">
        <f>(B3/(G79-G80)*(G79-G80)+B3)/B7</f>
        <v>67500</v>
      </c>
    </row>
    <row r="82" spans="1:7" ht="13.5" thickBot="1" x14ac:dyDescent="0.25">
      <c r="A82" s="14" t="s">
        <v>114</v>
      </c>
      <c r="B82" s="24">
        <f>N62/B8</f>
        <v>41.022480697739979</v>
      </c>
      <c r="C82" s="115">
        <f>B22</f>
        <v>36.575453806556489</v>
      </c>
      <c r="D82" s="116">
        <f>((B82-C82)/C82)/7</f>
        <v>1.7369287042707158E-2</v>
      </c>
      <c r="F82" s="14" t="s">
        <v>117</v>
      </c>
      <c r="G82" s="26">
        <f>(B3-(B3/(G79-G80)*7))/B7</f>
        <v>25312.5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2025000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f>Sheet1!B26</f>
        <v>7.0000000000000007E-2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-14312.278744820593</v>
      </c>
      <c r="E6" s="85">
        <f>PPMT($B$3/12,C6,$B$2,$B$1)</f>
        <v>-2499.7787448205927</v>
      </c>
      <c r="F6" s="85">
        <f>SUM(D6-E6)</f>
        <v>-11812.5</v>
      </c>
      <c r="G6" s="86">
        <f>SUM($B$1+E6)</f>
        <v>2022500.2212551795</v>
      </c>
      <c r="H6" s="80"/>
      <c r="I6" s="76"/>
      <c r="J6" s="81"/>
      <c r="K6" s="76">
        <v>1</v>
      </c>
      <c r="L6" s="85">
        <f>PMT($J$3/12,$J$2,$J$1)</f>
        <v>-15508.466160639337</v>
      </c>
      <c r="M6" s="85">
        <f>PPMT($J$3/12,K6,$J$2,$J$1)</f>
        <v>-2708.7045161948881</v>
      </c>
      <c r="N6" s="85">
        <f>SUM(L6-M6)</f>
        <v>-12799.761644444448</v>
      </c>
      <c r="O6" s="86">
        <f>SUM($B$1+M6)</f>
        <v>2022291.295483805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-14312.278744820593</v>
      </c>
      <c r="E7" s="85">
        <f>PPMT($B$3/12,C7,$B$2,$B$1)</f>
        <v>-2514.3607874987138</v>
      </c>
      <c r="F7" s="85">
        <f t="shared" ref="F7:F40" si="0">SUM(D7-E7)</f>
        <v>-11797.917957321879</v>
      </c>
      <c r="G7" s="86">
        <f>SUM(G6+E7)</f>
        <v>2019985.8604676807</v>
      </c>
      <c r="H7" s="80"/>
      <c r="I7" s="85">
        <f>D7-L7</f>
        <v>1196.1874158187438</v>
      </c>
      <c r="J7" s="81"/>
      <c r="K7" s="76">
        <f>SUM(K6+1)</f>
        <v>2</v>
      </c>
      <c r="L7" s="85">
        <f>PMT($J$3/12,$J$2,$J$1)</f>
        <v>-15508.466160639337</v>
      </c>
      <c r="M7" s="85">
        <f>PPMT($J$3/12,K7,$J$2,$J$1)</f>
        <v>-2724.5052925393575</v>
      </c>
      <c r="N7" s="85">
        <f>SUM(L7-M7)</f>
        <v>-12783.960868099979</v>
      </c>
      <c r="O7" s="86">
        <f>SUM(O6+M7)</f>
        <v>2019566.7901912658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-14312.278744820593</v>
      </c>
      <c r="E8" s="85">
        <f>PPMT($B$3/12,C8,$B$2,$B$1)</f>
        <v>-2529.0278920924538</v>
      </c>
      <c r="F8" s="85">
        <f t="shared" si="0"/>
        <v>-11783.250852728139</v>
      </c>
      <c r="G8" s="86">
        <f t="shared" ref="G8:G40" si="3">SUM(G7+E8)</f>
        <v>2017456.8325755883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-15508.466160639337</v>
      </c>
      <c r="M8" s="85">
        <f t="shared" ref="M8:M71" si="6">PPMT($J$3/12,K8,$J$2,$J$1)</f>
        <v>-2740.3982400791701</v>
      </c>
      <c r="N8" s="85">
        <f t="shared" ref="N8:N71" si="7">SUM(L8-M8)</f>
        <v>-12768.067920560166</v>
      </c>
      <c r="O8" s="86">
        <f t="shared" ref="O8:O40" si="8">SUM(O7+M8)</f>
        <v>2016826.3919511866</v>
      </c>
    </row>
    <row r="9" spans="1:15" x14ac:dyDescent="0.2">
      <c r="A9" s="76"/>
      <c r="B9" s="81"/>
      <c r="C9" s="76">
        <f t="shared" si="1"/>
        <v>4</v>
      </c>
      <c r="D9" s="85">
        <f t="shared" si="2"/>
        <v>-14312.278744820593</v>
      </c>
      <c r="E9" s="85">
        <f t="shared" ref="E9:E40" si="9">PPMT($B$3/12,C9,$B$2,$B$1)</f>
        <v>-2543.7805547963289</v>
      </c>
      <c r="F9" s="85">
        <f t="shared" si="0"/>
        <v>-11768.498190024264</v>
      </c>
      <c r="G9" s="86">
        <f t="shared" si="3"/>
        <v>2014913.0520207919</v>
      </c>
      <c r="H9" s="80"/>
      <c r="I9" s="76"/>
      <c r="J9" s="81"/>
      <c r="K9" s="76">
        <f t="shared" si="4"/>
        <v>4</v>
      </c>
      <c r="L9" s="85">
        <f t="shared" si="5"/>
        <v>-15508.466160639337</v>
      </c>
      <c r="M9" s="85">
        <f t="shared" si="6"/>
        <v>-2756.3838964796323</v>
      </c>
      <c r="N9" s="85">
        <f t="shared" si="7"/>
        <v>-12752.082264159704</v>
      </c>
      <c r="O9" s="86">
        <f t="shared" si="8"/>
        <v>2014070.008054707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-14312.278744820593</v>
      </c>
      <c r="E10" s="85">
        <f t="shared" si="9"/>
        <v>-2558.6192746993056</v>
      </c>
      <c r="F10" s="85">
        <f t="shared" si="0"/>
        <v>-11753.659470121287</v>
      </c>
      <c r="G10" s="86">
        <f t="shared" si="3"/>
        <v>2012354.4327460926</v>
      </c>
      <c r="H10" s="80"/>
      <c r="I10" s="76"/>
      <c r="J10" s="81"/>
      <c r="K10" s="76">
        <f t="shared" si="4"/>
        <v>5</v>
      </c>
      <c r="L10" s="85">
        <f t="shared" si="5"/>
        <v>-15508.466160639337</v>
      </c>
      <c r="M10" s="85">
        <f t="shared" si="6"/>
        <v>-2772.4628025424317</v>
      </c>
      <c r="N10" s="85">
        <f t="shared" si="7"/>
        <v>-12736.003358096905</v>
      </c>
      <c r="O10" s="86">
        <f t="shared" si="8"/>
        <v>2011297.5452521646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-14312.278744820593</v>
      </c>
      <c r="E11" s="85">
        <f t="shared" si="9"/>
        <v>-2573.5445538017193</v>
      </c>
      <c r="F11" s="85">
        <f t="shared" si="0"/>
        <v>-11738.734191018873</v>
      </c>
      <c r="G11" s="86">
        <f t="shared" si="3"/>
        <v>2009780.8881922909</v>
      </c>
      <c r="H11" s="80"/>
      <c r="I11" s="76"/>
      <c r="J11" s="81"/>
      <c r="K11" s="76">
        <f t="shared" si="4"/>
        <v>6</v>
      </c>
      <c r="L11" s="85">
        <f t="shared" si="5"/>
        <v>-15508.466160639337</v>
      </c>
      <c r="M11" s="85">
        <f t="shared" si="6"/>
        <v>-2788.6355022239295</v>
      </c>
      <c r="N11" s="85">
        <f t="shared" si="7"/>
        <v>-12719.830658415407</v>
      </c>
      <c r="O11" s="86">
        <f t="shared" si="8"/>
        <v>2008508.9097499407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-14312.278744820593</v>
      </c>
      <c r="E12" s="85">
        <f t="shared" si="9"/>
        <v>-2588.5568970322292</v>
      </c>
      <c r="F12" s="85">
        <f t="shared" si="0"/>
        <v>-11723.721847788363</v>
      </c>
      <c r="G12" s="86">
        <f t="shared" si="3"/>
        <v>2007192.3312952586</v>
      </c>
      <c r="H12" s="80"/>
      <c r="I12" s="76"/>
      <c r="J12" s="81"/>
      <c r="K12" s="76">
        <f t="shared" si="4"/>
        <v>7</v>
      </c>
      <c r="L12" s="85">
        <f t="shared" si="5"/>
        <v>-15508.466160639337</v>
      </c>
      <c r="M12" s="85">
        <f t="shared" si="6"/>
        <v>-2804.9025426535682</v>
      </c>
      <c r="N12" s="85">
        <f t="shared" si="7"/>
        <v>-12703.563617985768</v>
      </c>
      <c r="O12" s="86">
        <f t="shared" si="8"/>
        <v>2005704.0072072872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-14312.278744820593</v>
      </c>
      <c r="E13" s="85">
        <f t="shared" si="9"/>
        <v>-2603.6568122649151</v>
      </c>
      <c r="F13" s="85">
        <f t="shared" si="0"/>
        <v>-11708.621932555678</v>
      </c>
      <c r="G13" s="86">
        <f t="shared" si="3"/>
        <v>2004588.6744829938</v>
      </c>
      <c r="H13" s="80"/>
      <c r="I13" s="76"/>
      <c r="J13" s="81"/>
      <c r="K13" s="76">
        <f t="shared" si="4"/>
        <v>8</v>
      </c>
      <c r="L13" s="85">
        <f t="shared" si="5"/>
        <v>-15508.466160639337</v>
      </c>
      <c r="M13" s="85">
        <f t="shared" si="6"/>
        <v>-2821.26447415238</v>
      </c>
      <c r="N13" s="85">
        <f t="shared" si="7"/>
        <v>-12687.201686486957</v>
      </c>
      <c r="O13" s="86">
        <f t="shared" si="8"/>
        <v>2002882.7427331349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-14312.278744820593</v>
      </c>
      <c r="E14" s="85">
        <f t="shared" si="9"/>
        <v>-2618.8448103364626</v>
      </c>
      <c r="F14" s="85">
        <f t="shared" si="0"/>
        <v>-11693.43393448413</v>
      </c>
      <c r="G14" s="86">
        <f t="shared" si="3"/>
        <v>2001969.8296726574</v>
      </c>
      <c r="H14" s="80"/>
      <c r="I14" s="76"/>
      <c r="J14" s="81"/>
      <c r="K14" s="76">
        <f t="shared" si="4"/>
        <v>9</v>
      </c>
      <c r="L14" s="85">
        <f t="shared" si="5"/>
        <v>-15508.466160639337</v>
      </c>
      <c r="M14" s="85">
        <f t="shared" si="6"/>
        <v>-2837.7218502516007</v>
      </c>
      <c r="N14" s="85">
        <f t="shared" si="7"/>
        <v>-12670.744310387736</v>
      </c>
      <c r="O14" s="86">
        <f t="shared" si="8"/>
        <v>2000045.0208828833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-14312.278744820593</v>
      </c>
      <c r="E15" s="85">
        <f t="shared" si="9"/>
        <v>-2634.1214050634244</v>
      </c>
      <c r="F15" s="85">
        <f t="shared" si="0"/>
        <v>-11678.157339757168</v>
      </c>
      <c r="G15" s="86">
        <f t="shared" si="3"/>
        <v>1999335.708267594</v>
      </c>
      <c r="H15" s="80"/>
      <c r="I15" s="76"/>
      <c r="J15" s="81"/>
      <c r="K15" s="76">
        <f t="shared" si="4"/>
        <v>10</v>
      </c>
      <c r="L15" s="85">
        <f t="shared" si="5"/>
        <v>-15508.466160639337</v>
      </c>
      <c r="M15" s="85">
        <f t="shared" si="6"/>
        <v>-2854.2752277114032</v>
      </c>
      <c r="N15" s="85">
        <f t="shared" si="7"/>
        <v>-12654.190932927933</v>
      </c>
      <c r="O15" s="86">
        <f t="shared" si="8"/>
        <v>1997190.745655172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-14312.278744820593</v>
      </c>
      <c r="E16" s="85">
        <f t="shared" si="9"/>
        <v>-2649.487113259629</v>
      </c>
      <c r="F16" s="85">
        <f t="shared" si="0"/>
        <v>-11662.791631560964</v>
      </c>
      <c r="G16" s="86">
        <f t="shared" si="3"/>
        <v>1996686.2211543343</v>
      </c>
      <c r="H16" s="80"/>
      <c r="I16" s="76"/>
      <c r="J16" s="81"/>
      <c r="K16" s="76">
        <f t="shared" si="4"/>
        <v>11</v>
      </c>
      <c r="L16" s="85">
        <f t="shared" si="5"/>
        <v>-15508.466160639337</v>
      </c>
      <c r="M16" s="85">
        <f t="shared" si="6"/>
        <v>-2870.9251665397205</v>
      </c>
      <c r="N16" s="85">
        <f t="shared" si="7"/>
        <v>-12637.540994099616</v>
      </c>
      <c r="O16" s="86">
        <f t="shared" si="8"/>
        <v>1994319.8204886324</v>
      </c>
    </row>
    <row r="17" spans="1:15" x14ac:dyDescent="0.2">
      <c r="A17" s="85">
        <f>SUM(F6:F17)</f>
        <v>-140768.62363742769</v>
      </c>
      <c r="B17" s="81">
        <f>SUM(D6:D17)</f>
        <v>-171747.34493784711</v>
      </c>
      <c r="C17" s="76">
        <f t="shared" si="1"/>
        <v>12</v>
      </c>
      <c r="D17" s="85">
        <f t="shared" si="2"/>
        <v>-14312.278744820593</v>
      </c>
      <c r="E17" s="85">
        <f t="shared" si="9"/>
        <v>-2664.9424547536419</v>
      </c>
      <c r="F17" s="85">
        <f t="shared" si="0"/>
        <v>-11647.336290066951</v>
      </c>
      <c r="G17" s="86">
        <f t="shared" si="3"/>
        <v>1994021.2786995806</v>
      </c>
      <c r="H17" s="80"/>
      <c r="I17" s="76"/>
      <c r="J17" s="81">
        <f>SUM(L6:L17)</f>
        <v>-186101.59392767205</v>
      </c>
      <c r="K17" s="76">
        <f t="shared" si="4"/>
        <v>12</v>
      </c>
      <c r="L17" s="85">
        <f t="shared" si="5"/>
        <v>-15508.466160639337</v>
      </c>
      <c r="M17" s="85">
        <f t="shared" si="6"/>
        <v>-2887.6722300112033</v>
      </c>
      <c r="N17" s="85">
        <f t="shared" si="7"/>
        <v>-12620.793930628133</v>
      </c>
      <c r="O17" s="86">
        <f t="shared" si="8"/>
        <v>1991432.1482586211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-14312.278744820593</v>
      </c>
      <c r="E18" s="85">
        <f t="shared" si="9"/>
        <v>-2680.4879524063726</v>
      </c>
      <c r="F18" s="85">
        <f t="shared" si="0"/>
        <v>-11631.79079241422</v>
      </c>
      <c r="G18" s="86">
        <f t="shared" si="3"/>
        <v>1991340.7907471743</v>
      </c>
      <c r="H18" s="80"/>
      <c r="I18" s="76"/>
      <c r="J18" s="81"/>
      <c r="K18" s="76">
        <f t="shared" si="4"/>
        <v>13</v>
      </c>
      <c r="L18" s="85">
        <f t="shared" si="5"/>
        <v>-15508.466160639337</v>
      </c>
      <c r="M18" s="85">
        <f t="shared" si="6"/>
        <v>-2904.5169846862682</v>
      </c>
      <c r="N18" s="85">
        <f t="shared" si="7"/>
        <v>-12603.949175953068</v>
      </c>
      <c r="O18" s="86">
        <f t="shared" si="8"/>
        <v>1988527.6312739349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-14312.278744820593</v>
      </c>
      <c r="E19" s="85">
        <f t="shared" si="9"/>
        <v>-2696.1241321287434</v>
      </c>
      <c r="F19" s="85">
        <f t="shared" si="0"/>
        <v>-11616.154612691849</v>
      </c>
      <c r="G19" s="86">
        <f t="shared" si="3"/>
        <v>1988644.6666150456</v>
      </c>
      <c r="H19" s="80"/>
      <c r="I19" s="76"/>
      <c r="J19" s="81"/>
      <c r="K19" s="76">
        <f t="shared" si="4"/>
        <v>14</v>
      </c>
      <c r="L19" s="85">
        <f t="shared" si="5"/>
        <v>-15508.466160639337</v>
      </c>
      <c r="M19" s="85">
        <f t="shared" si="6"/>
        <v>-2921.460000430272</v>
      </c>
      <c r="N19" s="85">
        <f t="shared" si="7"/>
        <v>-12587.006160209065</v>
      </c>
      <c r="O19" s="86">
        <f t="shared" si="8"/>
        <v>1985606.1712735046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-14312.278744820593</v>
      </c>
      <c r="E20" s="85">
        <f t="shared" si="9"/>
        <v>-2711.8515228994947</v>
      </c>
      <c r="F20" s="85">
        <f t="shared" si="0"/>
        <v>-11600.427221921098</v>
      </c>
      <c r="G20" s="86">
        <f t="shared" si="3"/>
        <v>1985932.8150921462</v>
      </c>
      <c r="H20" s="80"/>
      <c r="I20" s="76"/>
      <c r="J20" s="81"/>
      <c r="K20" s="76">
        <f t="shared" si="4"/>
        <v>15</v>
      </c>
      <c r="L20" s="85">
        <f t="shared" si="5"/>
        <v>-15508.466160639337</v>
      </c>
      <c r="M20" s="85">
        <f t="shared" si="6"/>
        <v>-2938.5018504327818</v>
      </c>
      <c r="N20" s="85">
        <f t="shared" si="7"/>
        <v>-12569.964310206555</v>
      </c>
      <c r="O20" s="86">
        <f t="shared" si="8"/>
        <v>1982667.6694230719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-14312.278744820593</v>
      </c>
      <c r="E21" s="85">
        <f t="shared" si="9"/>
        <v>-2727.6706567830734</v>
      </c>
      <c r="F21" s="85">
        <f t="shared" si="0"/>
        <v>-11584.608088037519</v>
      </c>
      <c r="G21" s="86">
        <f t="shared" si="3"/>
        <v>1983205.1444353631</v>
      </c>
      <c r="H21" s="80"/>
      <c r="I21" s="76"/>
      <c r="J21" s="81"/>
      <c r="K21" s="76">
        <f t="shared" si="4"/>
        <v>16</v>
      </c>
      <c r="L21" s="85">
        <f t="shared" si="5"/>
        <v>-15508.466160639337</v>
      </c>
      <c r="M21" s="85">
        <f t="shared" si="6"/>
        <v>-2955.6431112269729</v>
      </c>
      <c r="N21" s="85">
        <f t="shared" si="7"/>
        <v>-12552.823049412364</v>
      </c>
      <c r="O21" s="86">
        <f t="shared" si="8"/>
        <v>1979712.0263118448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-14312.278744820593</v>
      </c>
      <c r="E22" s="85">
        <f t="shared" si="9"/>
        <v>-2743.5820689476423</v>
      </c>
      <c r="F22" s="85">
        <f t="shared" si="0"/>
        <v>-11568.69667587295</v>
      </c>
      <c r="G22" s="86">
        <f t="shared" si="3"/>
        <v>1980461.5623664155</v>
      </c>
      <c r="H22" s="80"/>
      <c r="I22" s="76"/>
      <c r="J22" s="81"/>
      <c r="K22" s="76">
        <f t="shared" si="4"/>
        <v>17</v>
      </c>
      <c r="L22" s="85">
        <f t="shared" si="5"/>
        <v>-15508.466160639337</v>
      </c>
      <c r="M22" s="85">
        <f t="shared" si="6"/>
        <v>-2972.8843627091301</v>
      </c>
      <c r="N22" s="85">
        <f t="shared" si="7"/>
        <v>-12535.581797930206</v>
      </c>
      <c r="O22" s="86">
        <f t="shared" si="8"/>
        <v>1976739.1419491356</v>
      </c>
    </row>
    <row r="23" spans="1:15" x14ac:dyDescent="0.2">
      <c r="A23" s="76"/>
      <c r="B23" s="81">
        <f>SUM(D6:D23)</f>
        <v>-257621.01740677067</v>
      </c>
      <c r="C23" s="76">
        <f t="shared" si="1"/>
        <v>18</v>
      </c>
      <c r="D23" s="85">
        <f t="shared" si="2"/>
        <v>-14312.278744820593</v>
      </c>
      <c r="E23" s="85">
        <f t="shared" si="9"/>
        <v>-2759.5862976831704</v>
      </c>
      <c r="F23" s="85">
        <f t="shared" si="0"/>
        <v>-11552.692447137422</v>
      </c>
      <c r="G23" s="86">
        <f t="shared" si="3"/>
        <v>1977701.9760687323</v>
      </c>
      <c r="H23" s="80"/>
      <c r="I23" s="76"/>
      <c r="J23" s="81">
        <f>SUM(L6:L23)</f>
        <v>-279152.39089150808</v>
      </c>
      <c r="K23" s="76">
        <f t="shared" si="4"/>
        <v>18</v>
      </c>
      <c r="L23" s="85">
        <f t="shared" si="5"/>
        <v>-15508.466160639337</v>
      </c>
      <c r="M23" s="85">
        <f t="shared" si="6"/>
        <v>-2990.2261881582654</v>
      </c>
      <c r="N23" s="85">
        <f t="shared" si="7"/>
        <v>-12518.239972481071</v>
      </c>
      <c r="O23" s="86">
        <f t="shared" si="8"/>
        <v>1973748.9157609774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-14312.278744820593</v>
      </c>
      <c r="E24" s="85">
        <f t="shared" si="9"/>
        <v>-2775.6838844196554</v>
      </c>
      <c r="F24" s="85">
        <f t="shared" si="0"/>
        <v>-11536.594860400937</v>
      </c>
      <c r="G24" s="86">
        <f t="shared" si="3"/>
        <v>1974926.2921843126</v>
      </c>
      <c r="H24" s="80"/>
      <c r="I24" s="76"/>
      <c r="J24" s="81"/>
      <c r="K24" s="76">
        <f t="shared" si="4"/>
        <v>19</v>
      </c>
      <c r="L24" s="85">
        <f t="shared" si="5"/>
        <v>-15508.466160639337</v>
      </c>
      <c r="M24" s="85">
        <f t="shared" si="6"/>
        <v>-3007.669174255856</v>
      </c>
      <c r="N24" s="85">
        <f t="shared" si="7"/>
        <v>-12500.796986383481</v>
      </c>
      <c r="O24" s="86">
        <f t="shared" si="8"/>
        <v>1970741.2465867216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-14312.278744820593</v>
      </c>
      <c r="E25" s="85">
        <f t="shared" si="9"/>
        <v>-2791.875373745439</v>
      </c>
      <c r="F25" s="85">
        <f t="shared" si="0"/>
        <v>-11520.403371075154</v>
      </c>
      <c r="G25" s="86">
        <f t="shared" si="3"/>
        <v>1972134.4168105673</v>
      </c>
      <c r="H25" s="80"/>
      <c r="I25" s="76"/>
      <c r="J25" s="81"/>
      <c r="K25" s="76">
        <f t="shared" si="4"/>
        <v>20</v>
      </c>
      <c r="L25" s="85">
        <f t="shared" si="5"/>
        <v>-15508.466160639337</v>
      </c>
      <c r="M25" s="85">
        <f t="shared" si="6"/>
        <v>-3025.2139111056822</v>
      </c>
      <c r="N25" s="85">
        <f t="shared" si="7"/>
        <v>-12483.252249533654</v>
      </c>
      <c r="O25" s="86">
        <f t="shared" si="8"/>
        <v>1967716.032675616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-14312.278744820593</v>
      </c>
      <c r="E26" s="85">
        <f t="shared" si="9"/>
        <v>-2808.1613134256186</v>
      </c>
      <c r="F26" s="85">
        <f t="shared" si="0"/>
        <v>-11504.117431394974</v>
      </c>
      <c r="G26" s="86">
        <f t="shared" si="3"/>
        <v>1969326.2554971417</v>
      </c>
      <c r="H26" s="80"/>
      <c r="I26" s="76"/>
      <c r="J26" s="81"/>
      <c r="K26" s="76">
        <f t="shared" si="4"/>
        <v>21</v>
      </c>
      <c r="L26" s="85">
        <f t="shared" si="5"/>
        <v>-15508.466160639337</v>
      </c>
      <c r="M26" s="85">
        <f t="shared" si="6"/>
        <v>-3042.860992253798</v>
      </c>
      <c r="N26" s="85">
        <f t="shared" si="7"/>
        <v>-12465.605168385538</v>
      </c>
      <c r="O26" s="86">
        <f t="shared" si="8"/>
        <v>1964673.1716833622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-14312.278744820593</v>
      </c>
      <c r="E27" s="85">
        <f t="shared" si="9"/>
        <v>-2824.5422544206031</v>
      </c>
      <c r="F27" s="85">
        <f t="shared" si="0"/>
        <v>-11487.73649039999</v>
      </c>
      <c r="G27" s="86">
        <f t="shared" si="3"/>
        <v>1966501.713242721</v>
      </c>
      <c r="H27" s="80"/>
      <c r="I27" s="76"/>
      <c r="J27" s="81"/>
      <c r="K27" s="76">
        <f t="shared" si="4"/>
        <v>22</v>
      </c>
      <c r="L27" s="85">
        <f t="shared" si="5"/>
        <v>-15508.466160639337</v>
      </c>
      <c r="M27" s="85">
        <f t="shared" si="6"/>
        <v>-3060.611014708611</v>
      </c>
      <c r="N27" s="85">
        <f t="shared" si="7"/>
        <v>-12447.855145930725</v>
      </c>
      <c r="O27" s="86">
        <f t="shared" si="8"/>
        <v>1961612.5606686536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-14312.278744820593</v>
      </c>
      <c r="E28" s="85">
        <f t="shared" si="9"/>
        <v>-2841.0187509047228</v>
      </c>
      <c r="F28" s="85">
        <f t="shared" si="0"/>
        <v>-11471.25999391587</v>
      </c>
      <c r="G28" s="86">
        <f t="shared" si="3"/>
        <v>1963660.6944918162</v>
      </c>
      <c r="H28" s="80"/>
      <c r="I28" s="76"/>
      <c r="J28" s="81"/>
      <c r="K28" s="76">
        <f t="shared" si="4"/>
        <v>23</v>
      </c>
      <c r="L28" s="85">
        <f t="shared" si="5"/>
        <v>-15508.466160639337</v>
      </c>
      <c r="M28" s="85">
        <f t="shared" si="6"/>
        <v>-3078.4645789610786</v>
      </c>
      <c r="N28" s="85">
        <f t="shared" si="7"/>
        <v>-12430.001581678258</v>
      </c>
      <c r="O28" s="86">
        <f t="shared" si="8"/>
        <v>1958534.0960896926</v>
      </c>
    </row>
    <row r="29" spans="1:15" x14ac:dyDescent="0.2">
      <c r="A29" s="76"/>
      <c r="B29" s="81">
        <f>SUM(D18:D29)</f>
        <v>-171747.34493784711</v>
      </c>
      <c r="C29" s="76">
        <f t="shared" si="1"/>
        <v>24</v>
      </c>
      <c r="D29" s="85">
        <f t="shared" si="2"/>
        <v>-14312.278744820593</v>
      </c>
      <c r="E29" s="85">
        <f t="shared" si="9"/>
        <v>-2857.5913602849996</v>
      </c>
      <c r="F29" s="85">
        <f t="shared" si="0"/>
        <v>-11454.687384535593</v>
      </c>
      <c r="G29" s="86">
        <f t="shared" si="3"/>
        <v>1960803.1031315313</v>
      </c>
      <c r="H29" s="80"/>
      <c r="I29" s="76"/>
      <c r="J29" s="81">
        <f>SUM(L18:L29)</f>
        <v>-186101.59392767205</v>
      </c>
      <c r="K29" s="76">
        <f t="shared" si="4"/>
        <v>24</v>
      </c>
      <c r="L29" s="85">
        <f t="shared" si="5"/>
        <v>-15508.466160639337</v>
      </c>
      <c r="M29" s="85">
        <f t="shared" si="6"/>
        <v>-3096.4222890050187</v>
      </c>
      <c r="N29" s="85">
        <f t="shared" si="7"/>
        <v>-12412.043871634318</v>
      </c>
      <c r="O29" s="86">
        <f t="shared" si="8"/>
        <v>1955437.6738006875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-14312.278744820593</v>
      </c>
      <c r="E30" s="85">
        <f t="shared" si="9"/>
        <v>-2874.2606432199955</v>
      </c>
      <c r="F30" s="85">
        <f t="shared" si="0"/>
        <v>-11438.018101600597</v>
      </c>
      <c r="G30" s="86">
        <f t="shared" si="3"/>
        <v>1957928.8424883112</v>
      </c>
      <c r="H30" s="80"/>
      <c r="I30" s="76"/>
      <c r="J30" s="81"/>
      <c r="K30" s="76">
        <f t="shared" si="4"/>
        <v>25</v>
      </c>
      <c r="L30" s="85">
        <f t="shared" si="5"/>
        <v>-15508.466160639337</v>
      </c>
      <c r="M30" s="85">
        <f t="shared" si="6"/>
        <v>-3114.4847523575481</v>
      </c>
      <c r="N30" s="85">
        <f t="shared" si="7"/>
        <v>-12393.981408281788</v>
      </c>
      <c r="O30" s="86">
        <f t="shared" si="8"/>
        <v>1952323.1890483301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-14312.278744820593</v>
      </c>
      <c r="E31" s="85">
        <f t="shared" si="9"/>
        <v>-2891.0271636387806</v>
      </c>
      <c r="F31" s="85">
        <f t="shared" si="0"/>
        <v>-11421.251581181812</v>
      </c>
      <c r="G31" s="86">
        <f t="shared" si="3"/>
        <v>1955037.8153246725</v>
      </c>
      <c r="H31" s="80"/>
      <c r="I31" s="76"/>
      <c r="J31" s="81"/>
      <c r="K31" s="76">
        <f t="shared" si="4"/>
        <v>26</v>
      </c>
      <c r="L31" s="85">
        <f t="shared" si="5"/>
        <v>-15508.466160639337</v>
      </c>
      <c r="M31" s="85">
        <f t="shared" si="6"/>
        <v>-3132.6525800796335</v>
      </c>
      <c r="N31" s="85">
        <f t="shared" si="7"/>
        <v>-12375.813580559703</v>
      </c>
      <c r="O31" s="86">
        <f t="shared" si="8"/>
        <v>1949190.5364682504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-14312.278744820593</v>
      </c>
      <c r="E32" s="85">
        <f t="shared" si="9"/>
        <v>-2907.8914887600058</v>
      </c>
      <c r="F32" s="85">
        <f t="shared" si="0"/>
        <v>-11404.387256060587</v>
      </c>
      <c r="G32" s="86">
        <f t="shared" si="3"/>
        <v>1952129.9238359125</v>
      </c>
      <c r="H32" s="80"/>
      <c r="I32" s="76"/>
      <c r="J32" s="81"/>
      <c r="K32" s="76">
        <f t="shared" si="4"/>
        <v>27</v>
      </c>
      <c r="L32" s="85">
        <f t="shared" si="5"/>
        <v>-15508.466160639337</v>
      </c>
      <c r="M32" s="85">
        <f t="shared" si="6"/>
        <v>-3150.9263867967638</v>
      </c>
      <c r="N32" s="85">
        <f t="shared" si="7"/>
        <v>-12357.539773842573</v>
      </c>
      <c r="O32" s="86">
        <f t="shared" si="8"/>
        <v>1946039.6100814536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-14312.278744820593</v>
      </c>
      <c r="E33" s="85">
        <f t="shared" si="9"/>
        <v>-2924.8541891111036</v>
      </c>
      <c r="F33" s="85">
        <f t="shared" si="0"/>
        <v>-11387.424555709489</v>
      </c>
      <c r="G33" s="86">
        <f t="shared" si="3"/>
        <v>1949205.0696468013</v>
      </c>
      <c r="H33" s="80"/>
      <c r="I33" s="76"/>
      <c r="J33" s="81"/>
      <c r="K33" s="76">
        <f t="shared" si="4"/>
        <v>28</v>
      </c>
      <c r="L33" s="85">
        <f t="shared" si="5"/>
        <v>-15508.466160639337</v>
      </c>
      <c r="M33" s="85">
        <f t="shared" si="6"/>
        <v>-3169.3067907197455</v>
      </c>
      <c r="N33" s="85">
        <f t="shared" si="7"/>
        <v>-12339.159369919591</v>
      </c>
      <c r="O33" s="86">
        <f t="shared" si="8"/>
        <v>1942870.3032907338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-14312.278744820593</v>
      </c>
      <c r="E34" s="85">
        <f t="shared" si="9"/>
        <v>-2941.9158385475876</v>
      </c>
      <c r="F34" s="85">
        <f t="shared" si="0"/>
        <v>-11370.362906273005</v>
      </c>
      <c r="G34" s="86">
        <f t="shared" si="3"/>
        <v>1946263.1538082538</v>
      </c>
      <c r="H34" s="80"/>
      <c r="I34" s="76"/>
      <c r="J34" s="81"/>
      <c r="K34" s="76">
        <f t="shared" si="4"/>
        <v>29</v>
      </c>
      <c r="L34" s="85">
        <f t="shared" si="5"/>
        <v>-15508.466160639337</v>
      </c>
      <c r="M34" s="85">
        <f t="shared" si="6"/>
        <v>-3187.7944136656115</v>
      </c>
      <c r="N34" s="85">
        <f t="shared" si="7"/>
        <v>-12320.671746973725</v>
      </c>
      <c r="O34" s="86">
        <f t="shared" si="8"/>
        <v>1939682.5088770683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-14312.278744820593</v>
      </c>
      <c r="E35" s="85">
        <f t="shared" si="9"/>
        <v>-2959.0770142724468</v>
      </c>
      <c r="F35" s="85">
        <f t="shared" si="0"/>
        <v>-11353.201730548146</v>
      </c>
      <c r="G35" s="86">
        <f t="shared" si="3"/>
        <v>1943304.0767939815</v>
      </c>
      <c r="H35" s="80"/>
      <c r="I35" s="76"/>
      <c r="J35" s="81"/>
      <c r="K35" s="76">
        <f t="shared" si="4"/>
        <v>30</v>
      </c>
      <c r="L35" s="85">
        <f t="shared" si="5"/>
        <v>-15508.466160639337</v>
      </c>
      <c r="M35" s="85">
        <f t="shared" si="6"/>
        <v>-3206.3898810786613</v>
      </c>
      <c r="N35" s="85">
        <f t="shared" si="7"/>
        <v>-12302.076279560675</v>
      </c>
      <c r="O35" s="86">
        <f t="shared" si="8"/>
        <v>1936476.1189959897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-14312.278744820593</v>
      </c>
      <c r="E36" s="85">
        <f t="shared" si="9"/>
        <v>-2976.3382968557034</v>
      </c>
      <c r="F36" s="85">
        <f t="shared" si="0"/>
        <v>-11335.940447964889</v>
      </c>
      <c r="G36" s="86">
        <f t="shared" si="3"/>
        <v>1940327.7384971257</v>
      </c>
      <c r="H36" s="80"/>
      <c r="I36" s="76"/>
      <c r="J36" s="81"/>
      <c r="K36" s="76">
        <f t="shared" si="4"/>
        <v>31</v>
      </c>
      <c r="L36" s="85">
        <f t="shared" si="5"/>
        <v>-15508.466160639337</v>
      </c>
      <c r="M36" s="85">
        <f t="shared" si="6"/>
        <v>-3225.0938220516236</v>
      </c>
      <c r="N36" s="85">
        <f t="shared" si="7"/>
        <v>-12283.372338587713</v>
      </c>
      <c r="O36" s="86">
        <f t="shared" si="8"/>
        <v>1933251.0251739381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-14312.278744820593</v>
      </c>
      <c r="E37" s="85">
        <f t="shared" si="9"/>
        <v>-2993.7002702540285</v>
      </c>
      <c r="F37" s="85">
        <f t="shared" si="0"/>
        <v>-11318.578474566564</v>
      </c>
      <c r="G37" s="86">
        <f t="shared" si="3"/>
        <v>1937334.0382268718</v>
      </c>
      <c r="H37" s="80"/>
      <c r="I37" s="76"/>
      <c r="J37" s="81"/>
      <c r="K37" s="76">
        <f t="shared" si="4"/>
        <v>32</v>
      </c>
      <c r="L37" s="85">
        <f t="shared" si="5"/>
        <v>-15508.466160639337</v>
      </c>
      <c r="M37" s="85">
        <f t="shared" si="6"/>
        <v>-3243.9068693469217</v>
      </c>
      <c r="N37" s="85">
        <f t="shared" si="7"/>
        <v>-12264.559291292415</v>
      </c>
      <c r="O37" s="86">
        <f t="shared" si="8"/>
        <v>1930007.1183045912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-14312.278744820593</v>
      </c>
      <c r="E38" s="85">
        <f t="shared" si="9"/>
        <v>-3011.1635218305109</v>
      </c>
      <c r="F38" s="85">
        <f t="shared" si="0"/>
        <v>-11301.115222990082</v>
      </c>
      <c r="G38" s="86">
        <f t="shared" si="3"/>
        <v>1934322.8747050413</v>
      </c>
      <c r="H38" s="80"/>
      <c r="I38" s="76"/>
      <c r="J38" s="81"/>
      <c r="K38" s="76">
        <f t="shared" si="4"/>
        <v>33</v>
      </c>
      <c r="L38" s="85">
        <f t="shared" si="5"/>
        <v>-15508.466160639337</v>
      </c>
      <c r="M38" s="85">
        <f t="shared" si="6"/>
        <v>-3262.829659418112</v>
      </c>
      <c r="N38" s="85">
        <f t="shared" si="7"/>
        <v>-12245.636501221225</v>
      </c>
      <c r="O38" s="86">
        <f t="shared" si="8"/>
        <v>1926744.288645173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-14312.278744820593</v>
      </c>
      <c r="E39" s="85">
        <f t="shared" si="9"/>
        <v>-3028.7286423745227</v>
      </c>
      <c r="F39" s="85">
        <f t="shared" si="0"/>
        <v>-11283.55010244607</v>
      </c>
      <c r="G39" s="86">
        <f t="shared" si="3"/>
        <v>1931294.1460626668</v>
      </c>
      <c r="H39" s="80"/>
      <c r="I39" s="76"/>
      <c r="J39" s="81"/>
      <c r="K39" s="76">
        <f t="shared" si="4"/>
        <v>34</v>
      </c>
      <c r="L39" s="85">
        <f t="shared" si="5"/>
        <v>-15508.466160639337</v>
      </c>
      <c r="M39" s="85">
        <f t="shared" si="6"/>
        <v>-3281.862832431385</v>
      </c>
      <c r="N39" s="85">
        <f t="shared" si="7"/>
        <v>-12226.603328207952</v>
      </c>
      <c r="O39" s="86">
        <f t="shared" si="8"/>
        <v>1923462.4258127415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-14312.278744820593</v>
      </c>
      <c r="E40" s="85">
        <f t="shared" si="9"/>
        <v>-3046.3962261217075</v>
      </c>
      <c r="F40" s="85">
        <f t="shared" si="0"/>
        <v>-11265.882518698885</v>
      </c>
      <c r="G40" s="86">
        <f t="shared" si="3"/>
        <v>1928247.749836545</v>
      </c>
      <c r="H40" s="80"/>
      <c r="I40" s="76"/>
      <c r="J40" s="81"/>
      <c r="K40" s="76">
        <f t="shared" si="4"/>
        <v>35</v>
      </c>
      <c r="L40" s="85">
        <f t="shared" si="5"/>
        <v>-15508.466160639337</v>
      </c>
      <c r="M40" s="85">
        <f t="shared" si="6"/>
        <v>-3301.0070322872325</v>
      </c>
      <c r="N40" s="85">
        <f t="shared" si="7"/>
        <v>-12207.459128352104</v>
      </c>
      <c r="O40" s="86">
        <f t="shared" si="8"/>
        <v>1920161.4187804542</v>
      </c>
    </row>
    <row r="41" spans="1:15" x14ac:dyDescent="0.2">
      <c r="A41" s="76"/>
      <c r="B41" s="81">
        <f>SUM(D30:D41)</f>
        <v>-171747.34493784711</v>
      </c>
      <c r="C41" s="76">
        <f t="shared" si="1"/>
        <v>36</v>
      </c>
      <c r="D41" s="85">
        <f t="shared" si="2"/>
        <v>-14312.278744820593</v>
      </c>
      <c r="E41" s="85">
        <f>PPMT($B$3/12,C41,$B$2,$B$1)</f>
        <v>-3064.1668707740828</v>
      </c>
      <c r="F41" s="85">
        <f>SUM(D41-E41)</f>
        <v>-11248.11187404651</v>
      </c>
      <c r="G41" s="86">
        <f>SUM(G40+E41)</f>
        <v>1925183.582965771</v>
      </c>
      <c r="H41" s="80"/>
      <c r="I41" s="76"/>
      <c r="J41" s="81">
        <f>SUM(L30:L41)</f>
        <v>-186101.59392767205</v>
      </c>
      <c r="K41" s="76">
        <f t="shared" si="4"/>
        <v>36</v>
      </c>
      <c r="L41" s="85">
        <f t="shared" si="5"/>
        <v>-15508.466160639337</v>
      </c>
      <c r="M41" s="85">
        <f t="shared" si="6"/>
        <v>-3320.2629066422433</v>
      </c>
      <c r="N41" s="85">
        <f t="shared" si="7"/>
        <v>-12188.203253997093</v>
      </c>
      <c r="O41" s="86">
        <f>SUM(O40+M41)</f>
        <v>1916841.155873812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-14312.278744820593</v>
      </c>
      <c r="E42" s="85">
        <f t="shared" ref="E42:E105" si="10">PPMT($B$3/12,C42,$B$2,$B$1)</f>
        <v>-3082.0411775202647</v>
      </c>
      <c r="F42" s="85">
        <f t="shared" ref="F42:F105" si="11">SUM(D42-E42)</f>
        <v>-11230.237567300328</v>
      </c>
      <c r="G42" s="86">
        <f t="shared" ref="G42:G105" si="12">SUM(G41+E42)</f>
        <v>1922101.5417882507</v>
      </c>
      <c r="H42" s="80"/>
      <c r="I42" s="76"/>
      <c r="J42" s="81"/>
      <c r="K42" s="76">
        <f t="shared" si="4"/>
        <v>37</v>
      </c>
      <c r="L42" s="85">
        <f t="shared" si="5"/>
        <v>-15508.466160639337</v>
      </c>
      <c r="M42" s="85">
        <f t="shared" si="6"/>
        <v>-3339.6311069309886</v>
      </c>
      <c r="N42" s="85">
        <f t="shared" si="7"/>
        <v>-12168.835053708348</v>
      </c>
      <c r="O42" s="86">
        <f t="shared" ref="O42:O105" si="13">SUM(O41+M42)</f>
        <v>1913501.524766881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-14312.278744820593</v>
      </c>
      <c r="E43" s="85">
        <f t="shared" si="10"/>
        <v>-3100.0197510558028</v>
      </c>
      <c r="F43" s="85">
        <f t="shared" si="11"/>
        <v>-11212.25899376479</v>
      </c>
      <c r="G43" s="86">
        <f t="shared" si="12"/>
        <v>1919001.5220371948</v>
      </c>
      <c r="H43" s="80"/>
      <c r="I43" s="76"/>
      <c r="J43" s="81"/>
      <c r="K43" s="76">
        <f t="shared" si="4"/>
        <v>38</v>
      </c>
      <c r="L43" s="85">
        <f t="shared" si="5"/>
        <v>-15508.466160639337</v>
      </c>
      <c r="M43" s="85">
        <f t="shared" si="6"/>
        <v>-3359.1122883880871</v>
      </c>
      <c r="N43" s="85">
        <f t="shared" si="7"/>
        <v>-12149.353872251249</v>
      </c>
      <c r="O43" s="86">
        <f t="shared" si="13"/>
        <v>1910142.4124784928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-14312.278744820593</v>
      </c>
      <c r="E44" s="85">
        <f t="shared" si="10"/>
        <v>-3118.1031996036272</v>
      </c>
      <c r="F44" s="85">
        <f t="shared" si="11"/>
        <v>-11194.175545216965</v>
      </c>
      <c r="G44" s="86">
        <f t="shared" si="12"/>
        <v>1915883.4188375911</v>
      </c>
      <c r="H44" s="80"/>
      <c r="I44" s="76"/>
      <c r="J44" s="81"/>
      <c r="K44" s="76">
        <f t="shared" si="4"/>
        <v>39</v>
      </c>
      <c r="L44" s="85">
        <f t="shared" si="5"/>
        <v>-15508.466160639337</v>
      </c>
      <c r="M44" s="85">
        <f t="shared" si="6"/>
        <v>-3378.7071100703506</v>
      </c>
      <c r="N44" s="85">
        <f t="shared" si="7"/>
        <v>-12129.759050568986</v>
      </c>
      <c r="O44" s="86">
        <f t="shared" si="13"/>
        <v>1906763.7053684224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-14312.278744820593</v>
      </c>
      <c r="E45" s="85">
        <f t="shared" si="10"/>
        <v>-3136.292134934647</v>
      </c>
      <c r="F45" s="85">
        <f t="shared" si="11"/>
        <v>-11175.986609885946</v>
      </c>
      <c r="G45" s="86">
        <f t="shared" si="12"/>
        <v>1912747.1267026565</v>
      </c>
      <c r="H45" s="80"/>
      <c r="I45" s="76"/>
      <c r="J45" s="81"/>
      <c r="K45" s="76">
        <f t="shared" si="4"/>
        <v>40</v>
      </c>
      <c r="L45" s="85">
        <f t="shared" si="5"/>
        <v>-15508.466160639337</v>
      </c>
      <c r="M45" s="85">
        <f t="shared" si="6"/>
        <v>-3398.4162348790942</v>
      </c>
      <c r="N45" s="85">
        <f t="shared" si="7"/>
        <v>-12110.049925760242</v>
      </c>
      <c r="O45" s="86">
        <f t="shared" si="13"/>
        <v>1903365.2891335434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-14312.278744820593</v>
      </c>
      <c r="E46" s="85">
        <f t="shared" si="10"/>
        <v>-3154.5871723884338</v>
      </c>
      <c r="F46" s="85">
        <f t="shared" si="11"/>
        <v>-11157.691572432159</v>
      </c>
      <c r="G46" s="86">
        <f t="shared" si="12"/>
        <v>1909592.5395302682</v>
      </c>
      <c r="H46" s="80"/>
      <c r="I46" s="76"/>
      <c r="J46" s="81"/>
      <c r="K46" s="76">
        <f t="shared" si="4"/>
        <v>41</v>
      </c>
      <c r="L46" s="85">
        <f t="shared" si="5"/>
        <v>-15508.466160639337</v>
      </c>
      <c r="M46" s="85">
        <f t="shared" si="6"/>
        <v>-3418.2403295825552</v>
      </c>
      <c r="N46" s="85">
        <f t="shared" si="7"/>
        <v>-12090.225831056781</v>
      </c>
      <c r="O46" s="86">
        <f t="shared" si="13"/>
        <v>1899947.0488039609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-14312.278744820593</v>
      </c>
      <c r="E47" s="85">
        <f t="shared" si="10"/>
        <v>-3172.9889308940328</v>
      </c>
      <c r="F47" s="85">
        <f t="shared" si="11"/>
        <v>-11139.28981392656</v>
      </c>
      <c r="G47" s="86">
        <f t="shared" si="12"/>
        <v>1906419.5505993741</v>
      </c>
      <c r="H47" s="80"/>
      <c r="I47" s="76"/>
      <c r="J47" s="81"/>
      <c r="K47" s="76">
        <f t="shared" si="4"/>
        <v>42</v>
      </c>
      <c r="L47" s="85">
        <f t="shared" si="5"/>
        <v>-15508.466160639337</v>
      </c>
      <c r="M47" s="85">
        <f t="shared" si="6"/>
        <v>-3438.1800648384542</v>
      </c>
      <c r="N47" s="85">
        <f t="shared" si="7"/>
        <v>-12070.286095800882</v>
      </c>
      <c r="O47" s="86">
        <f t="shared" si="13"/>
        <v>1896508.8687391225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-14312.278744820593</v>
      </c>
      <c r="E48" s="85">
        <f t="shared" si="10"/>
        <v>-3191.4980329909158</v>
      </c>
      <c r="F48" s="85">
        <f t="shared" si="11"/>
        <v>-11120.780711829677</v>
      </c>
      <c r="G48" s="86">
        <f t="shared" si="12"/>
        <v>1903228.0525663833</v>
      </c>
      <c r="H48" s="80"/>
      <c r="I48" s="76"/>
      <c r="J48" s="81"/>
      <c r="K48" s="76">
        <f t="shared" si="4"/>
        <v>43</v>
      </c>
      <c r="L48" s="85">
        <f t="shared" si="5"/>
        <v>-15508.466160639337</v>
      </c>
      <c r="M48" s="85">
        <f t="shared" si="6"/>
        <v>-3458.2361152166777</v>
      </c>
      <c r="N48" s="85">
        <f t="shared" si="7"/>
        <v>-12050.230045422659</v>
      </c>
      <c r="O48" s="86">
        <f t="shared" si="13"/>
        <v>1893050.6326239058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-14312.278744820593</v>
      </c>
      <c r="E49" s="85">
        <f t="shared" si="10"/>
        <v>-3210.1151048500269</v>
      </c>
      <c r="F49" s="85">
        <f t="shared" si="11"/>
        <v>-11102.163639970566</v>
      </c>
      <c r="G49" s="86">
        <f t="shared" si="12"/>
        <v>1900017.9374615334</v>
      </c>
      <c r="H49" s="80"/>
      <c r="I49" s="76"/>
      <c r="J49" s="81"/>
      <c r="K49" s="76">
        <f t="shared" si="4"/>
        <v>44</v>
      </c>
      <c r="L49" s="85">
        <f t="shared" si="5"/>
        <v>-15508.466160639337</v>
      </c>
      <c r="M49" s="85">
        <f t="shared" si="6"/>
        <v>-3478.4091592221102</v>
      </c>
      <c r="N49" s="85">
        <f t="shared" si="7"/>
        <v>-12030.057001417226</v>
      </c>
      <c r="O49" s="86">
        <f t="shared" si="13"/>
        <v>1889572.2234646836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-14312.278744820593</v>
      </c>
      <c r="E50" s="85">
        <f t="shared" si="10"/>
        <v>-3228.8407762949882</v>
      </c>
      <c r="F50" s="85">
        <f t="shared" si="11"/>
        <v>-11083.437968525604</v>
      </c>
      <c r="G50" s="86">
        <f t="shared" si="12"/>
        <v>1896789.0966852384</v>
      </c>
      <c r="H50" s="80"/>
      <c r="I50" s="76"/>
      <c r="J50" s="81"/>
      <c r="K50" s="76">
        <f t="shared" si="4"/>
        <v>45</v>
      </c>
      <c r="L50" s="85">
        <f t="shared" si="5"/>
        <v>-15508.466160639337</v>
      </c>
      <c r="M50" s="85">
        <f t="shared" si="6"/>
        <v>-3498.6998793175699</v>
      </c>
      <c r="N50" s="85">
        <f t="shared" si="7"/>
        <v>-12009.766281321767</v>
      </c>
      <c r="O50" s="86">
        <f t="shared" si="13"/>
        <v>1886073.5235853661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-14312.278744820593</v>
      </c>
      <c r="E51" s="85">
        <f t="shared" si="10"/>
        <v>-3247.6756808233749</v>
      </c>
      <c r="F51" s="85">
        <f t="shared" si="11"/>
        <v>-11064.603063997218</v>
      </c>
      <c r="G51" s="86">
        <f t="shared" si="12"/>
        <v>1893541.421004415</v>
      </c>
      <c r="H51" s="80"/>
      <c r="I51" s="76"/>
      <c r="J51" s="81"/>
      <c r="K51" s="76">
        <f t="shared" si="4"/>
        <v>46</v>
      </c>
      <c r="L51" s="85">
        <f t="shared" si="5"/>
        <v>-15508.466160639337</v>
      </c>
      <c r="M51" s="85">
        <f t="shared" si="6"/>
        <v>-3519.1089619469276</v>
      </c>
      <c r="N51" s="85">
        <f t="shared" si="7"/>
        <v>-11989.357198692409</v>
      </c>
      <c r="O51" s="86">
        <f t="shared" si="13"/>
        <v>1882554.4146234191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-14312.278744820593</v>
      </c>
      <c r="E52" s="85">
        <f t="shared" si="10"/>
        <v>-3266.6204556281791</v>
      </c>
      <c r="F52" s="85">
        <f t="shared" si="11"/>
        <v>-11045.658289192414</v>
      </c>
      <c r="G52" s="86">
        <f t="shared" si="12"/>
        <v>1890274.8005487868</v>
      </c>
      <c r="H52" s="80"/>
      <c r="I52" s="76"/>
      <c r="J52" s="81"/>
      <c r="K52" s="76">
        <f t="shared" si="4"/>
        <v>47</v>
      </c>
      <c r="L52" s="85">
        <f t="shared" si="5"/>
        <v>-15508.466160639337</v>
      </c>
      <c r="M52" s="85">
        <f t="shared" si="6"/>
        <v>-3539.6370975582813</v>
      </c>
      <c r="N52" s="85">
        <f t="shared" si="7"/>
        <v>-11968.829063081055</v>
      </c>
      <c r="O52" s="86">
        <f t="shared" si="13"/>
        <v>1879014.7775258608</v>
      </c>
    </row>
    <row r="53" spans="1:15" x14ac:dyDescent="0.2">
      <c r="A53" s="76"/>
      <c r="B53" s="81">
        <f>SUM(D42:D53)</f>
        <v>-171747.34493784711</v>
      </c>
      <c r="C53" s="76">
        <f t="shared" si="1"/>
        <v>48</v>
      </c>
      <c r="D53" s="85">
        <f t="shared" si="2"/>
        <v>-14312.278744820593</v>
      </c>
      <c r="E53" s="85">
        <f t="shared" si="10"/>
        <v>-3285.6757416193395</v>
      </c>
      <c r="F53" s="85">
        <f t="shared" si="11"/>
        <v>-11026.603003201253</v>
      </c>
      <c r="G53" s="86">
        <f t="shared" si="12"/>
        <v>1886989.1248071673</v>
      </c>
      <c r="H53" s="80"/>
      <c r="I53" s="76"/>
      <c r="J53" s="81">
        <f>SUM(L42:L53)</f>
        <v>-186101.59392767205</v>
      </c>
      <c r="K53" s="76">
        <f t="shared" si="4"/>
        <v>48</v>
      </c>
      <c r="L53" s="85">
        <f t="shared" si="5"/>
        <v>-15508.466160639337</v>
      </c>
      <c r="M53" s="85">
        <f t="shared" si="6"/>
        <v>-3560.2849806273698</v>
      </c>
      <c r="N53" s="85">
        <f t="shared" si="7"/>
        <v>-11948.181180011967</v>
      </c>
      <c r="O53" s="86">
        <f t="shared" si="13"/>
        <v>1875454.4925452333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-14312.278744820593</v>
      </c>
      <c r="E54" s="85">
        <f t="shared" si="10"/>
        <v>-3304.842183445453</v>
      </c>
      <c r="F54" s="85">
        <f t="shared" si="11"/>
        <v>-11007.43656137514</v>
      </c>
      <c r="G54" s="86">
        <f t="shared" si="12"/>
        <v>1883684.282623722</v>
      </c>
      <c r="H54" s="80"/>
      <c r="I54" s="76"/>
      <c r="J54" s="81"/>
      <c r="K54" s="76">
        <f t="shared" si="4"/>
        <v>49</v>
      </c>
      <c r="L54" s="85">
        <f t="shared" si="5"/>
        <v>-15508.466160639337</v>
      </c>
      <c r="M54" s="85">
        <f t="shared" si="6"/>
        <v>-3581.0533096810304</v>
      </c>
      <c r="N54" s="85">
        <f t="shared" si="7"/>
        <v>-11927.412850958306</v>
      </c>
      <c r="O54" s="86">
        <f t="shared" si="13"/>
        <v>1871873.4392355522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-14312.278744820593</v>
      </c>
      <c r="E55" s="85">
        <f t="shared" si="10"/>
        <v>-3324.1204295155512</v>
      </c>
      <c r="F55" s="85">
        <f t="shared" si="11"/>
        <v>-10988.158315305041</v>
      </c>
      <c r="G55" s="86">
        <f t="shared" si="12"/>
        <v>1880360.1621942064</v>
      </c>
      <c r="H55" s="80"/>
      <c r="I55" s="76"/>
      <c r="J55" s="81"/>
      <c r="K55" s="76">
        <f t="shared" si="4"/>
        <v>50</v>
      </c>
      <c r="L55" s="85">
        <f t="shared" si="5"/>
        <v>-15508.466160639337</v>
      </c>
      <c r="M55" s="85">
        <f t="shared" si="6"/>
        <v>-3601.9427873208388</v>
      </c>
      <c r="N55" s="85">
        <f t="shared" si="7"/>
        <v>-11906.523373318498</v>
      </c>
      <c r="O55" s="86">
        <f t="shared" si="13"/>
        <v>1868271.4964482314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-14312.278744820593</v>
      </c>
      <c r="E56" s="85">
        <f t="shared" si="10"/>
        <v>-3343.5111320210599</v>
      </c>
      <c r="F56" s="85">
        <f t="shared" si="11"/>
        <v>-10968.767612799533</v>
      </c>
      <c r="G56" s="86">
        <f t="shared" si="12"/>
        <v>1877016.6510621854</v>
      </c>
      <c r="H56" s="80"/>
      <c r="I56" s="76"/>
      <c r="J56" s="81"/>
      <c r="K56" s="76">
        <f t="shared" si="4"/>
        <v>51</v>
      </c>
      <c r="L56" s="85">
        <f t="shared" si="5"/>
        <v>-15508.466160639337</v>
      </c>
      <c r="M56" s="85">
        <f t="shared" si="6"/>
        <v>-3622.9541202468772</v>
      </c>
      <c r="N56" s="85">
        <f t="shared" si="7"/>
        <v>-11885.512040392459</v>
      </c>
      <c r="O56" s="86">
        <f t="shared" si="13"/>
        <v>1864648.5423279845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-14312.278744820593</v>
      </c>
      <c r="E57" s="85">
        <f t="shared" si="10"/>
        <v>-3363.01494695785</v>
      </c>
      <c r="F57" s="85">
        <f t="shared" si="11"/>
        <v>-10949.263797862743</v>
      </c>
      <c r="G57" s="86">
        <f t="shared" si="12"/>
        <v>1873653.6361152276</v>
      </c>
      <c r="H57" s="80"/>
      <c r="I57" s="76"/>
      <c r="J57" s="81"/>
      <c r="K57" s="76">
        <f t="shared" si="4"/>
        <v>52</v>
      </c>
      <c r="L57" s="85">
        <f t="shared" si="5"/>
        <v>-15508.466160639337</v>
      </c>
      <c r="M57" s="85">
        <f t="shared" si="6"/>
        <v>-3644.0880192816512</v>
      </c>
      <c r="N57" s="85">
        <f t="shared" si="7"/>
        <v>-11864.378141357685</v>
      </c>
      <c r="O57" s="86">
        <f t="shared" si="13"/>
        <v>1861004.4543087028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-14312.278744820593</v>
      </c>
      <c r="E58" s="85">
        <f t="shared" si="10"/>
        <v>-3382.6325341484371</v>
      </c>
      <c r="F58" s="85">
        <f t="shared" si="11"/>
        <v>-10929.646210672156</v>
      </c>
      <c r="G58" s="86">
        <f t="shared" si="12"/>
        <v>1870271.0035810792</v>
      </c>
      <c r="H58" s="80"/>
      <c r="I58" s="76"/>
      <c r="J58" s="81"/>
      <c r="K58" s="76">
        <f t="shared" si="4"/>
        <v>53</v>
      </c>
      <c r="L58" s="85">
        <f t="shared" si="5"/>
        <v>-15508.466160639337</v>
      </c>
      <c r="M58" s="85">
        <f t="shared" si="6"/>
        <v>-3665.3451993941253</v>
      </c>
      <c r="N58" s="85">
        <f t="shared" si="7"/>
        <v>-11843.120961245211</v>
      </c>
      <c r="O58" s="86">
        <f t="shared" si="13"/>
        <v>1857339.1091093088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-14312.278744820593</v>
      </c>
      <c r="E59" s="85">
        <f t="shared" si="10"/>
        <v>-3402.3645572643054</v>
      </c>
      <c r="F59" s="85">
        <f t="shared" si="11"/>
        <v>-10909.914187556287</v>
      </c>
      <c r="G59" s="86">
        <f t="shared" si="12"/>
        <v>1866868.6390238148</v>
      </c>
      <c r="H59" s="80"/>
      <c r="I59" s="76"/>
      <c r="J59" s="81"/>
      <c r="K59" s="76">
        <f t="shared" si="4"/>
        <v>54</v>
      </c>
      <c r="L59" s="85">
        <f t="shared" si="5"/>
        <v>-15508.466160639337</v>
      </c>
      <c r="M59" s="85">
        <f t="shared" si="6"/>
        <v>-3686.7263797239248</v>
      </c>
      <c r="N59" s="85">
        <f t="shared" si="7"/>
        <v>-11821.739780915412</v>
      </c>
      <c r="O59" s="86">
        <f t="shared" si="13"/>
        <v>1853652.3827295848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-14312.278744820593</v>
      </c>
      <c r="E60" s="85">
        <f t="shared" si="10"/>
        <v>-3422.2116838483453</v>
      </c>
      <c r="F60" s="85">
        <f t="shared" si="11"/>
        <v>-10890.067060972247</v>
      </c>
      <c r="G60" s="86">
        <f t="shared" si="12"/>
        <v>1863446.4273399664</v>
      </c>
      <c r="H60" s="80"/>
      <c r="I60" s="76"/>
      <c r="J60" s="81"/>
      <c r="K60" s="76">
        <f t="shared" si="4"/>
        <v>55</v>
      </c>
      <c r="L60" s="85">
        <f t="shared" si="5"/>
        <v>-15508.466160639337</v>
      </c>
      <c r="M60" s="85">
        <f t="shared" si="6"/>
        <v>-3708.2322836056483</v>
      </c>
      <c r="N60" s="85">
        <f t="shared" si="7"/>
        <v>-11800.233877033688</v>
      </c>
      <c r="O60" s="86">
        <f t="shared" si="13"/>
        <v>1849944.1504459791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-14312.278744820593</v>
      </c>
      <c r="E61" s="85">
        <f t="shared" si="10"/>
        <v>-3442.1745853374596</v>
      </c>
      <c r="F61" s="85">
        <f t="shared" si="11"/>
        <v>-10870.104159483133</v>
      </c>
      <c r="G61" s="86">
        <f t="shared" si="12"/>
        <v>1860004.2527546289</v>
      </c>
      <c r="H61" s="80"/>
      <c r="I61" s="76"/>
      <c r="J61" s="81"/>
      <c r="K61" s="76">
        <f t="shared" si="4"/>
        <v>56</v>
      </c>
      <c r="L61" s="85">
        <f t="shared" si="5"/>
        <v>-15508.466160639337</v>
      </c>
      <c r="M61" s="85">
        <f t="shared" si="6"/>
        <v>-3729.8636385933478</v>
      </c>
      <c r="N61" s="85">
        <f t="shared" si="7"/>
        <v>-11778.602522045989</v>
      </c>
      <c r="O61" s="86">
        <f t="shared" si="13"/>
        <v>1846214.2868073857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-14312.278744820593</v>
      </c>
      <c r="E62" s="85">
        <f t="shared" si="10"/>
        <v>-3462.253937085261</v>
      </c>
      <c r="F62" s="85">
        <f t="shared" si="11"/>
        <v>-10850.024807735332</v>
      </c>
      <c r="G62" s="86">
        <f t="shared" si="12"/>
        <v>1856541.9988175437</v>
      </c>
      <c r="H62" s="80"/>
      <c r="I62" s="76"/>
      <c r="J62" s="81"/>
      <c r="K62" s="76">
        <f t="shared" si="4"/>
        <v>57</v>
      </c>
      <c r="L62" s="85">
        <f t="shared" si="5"/>
        <v>-15508.466160639337</v>
      </c>
      <c r="M62" s="85">
        <f t="shared" si="6"/>
        <v>-3751.6211764851414</v>
      </c>
      <c r="N62" s="85">
        <f t="shared" si="7"/>
        <v>-11756.844984154195</v>
      </c>
      <c r="O62" s="86">
        <f t="shared" si="13"/>
        <v>1842462.6656309005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-14312.278744820593</v>
      </c>
      <c r="E63" s="85">
        <f t="shared" si="10"/>
        <v>-3482.4504183849258</v>
      </c>
      <c r="F63" s="85">
        <f t="shared" si="11"/>
        <v>-10829.828326435667</v>
      </c>
      <c r="G63" s="86">
        <f t="shared" si="12"/>
        <v>1853059.5483991588</v>
      </c>
      <c r="H63" s="80"/>
      <c r="I63" s="76"/>
      <c r="J63" s="81"/>
      <c r="K63" s="76">
        <f t="shared" si="4"/>
        <v>58</v>
      </c>
      <c r="L63" s="85">
        <f t="shared" si="5"/>
        <v>-15508.466160639337</v>
      </c>
      <c r="M63" s="85">
        <f t="shared" si="6"/>
        <v>-3773.5056333479715</v>
      </c>
      <c r="N63" s="85">
        <f t="shared" si="7"/>
        <v>-11734.960527291365</v>
      </c>
      <c r="O63" s="86">
        <f t="shared" si="13"/>
        <v>1838689.1599975526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-14312.278744820593</v>
      </c>
      <c r="E64" s="85">
        <f t="shared" si="10"/>
        <v>-3502.7647124921714</v>
      </c>
      <c r="F64" s="85">
        <f t="shared" si="11"/>
        <v>-10809.514032328421</v>
      </c>
      <c r="G64" s="86">
        <f t="shared" si="12"/>
        <v>1849556.7836866665</v>
      </c>
      <c r="H64" s="80"/>
      <c r="I64" s="76"/>
      <c r="J64" s="81"/>
      <c r="K64" s="76">
        <f t="shared" si="4"/>
        <v>59</v>
      </c>
      <c r="L64" s="85">
        <f t="shared" si="5"/>
        <v>-15508.466160639337</v>
      </c>
      <c r="M64" s="85">
        <f t="shared" si="6"/>
        <v>-3795.5177495425014</v>
      </c>
      <c r="N64" s="85">
        <f t="shared" si="7"/>
        <v>-11712.948411096835</v>
      </c>
      <c r="O64" s="86">
        <f t="shared" si="13"/>
        <v>1834893.64224801</v>
      </c>
    </row>
    <row r="65" spans="1:15" x14ac:dyDescent="0.2">
      <c r="A65" s="82">
        <f>B65+B53+B41+B29+B17</f>
        <v>-858736.72468923556</v>
      </c>
      <c r="B65" s="81">
        <f>SUM(D54:D65)</f>
        <v>-171747.34493784711</v>
      </c>
      <c r="C65" s="76">
        <f t="shared" si="1"/>
        <v>60</v>
      </c>
      <c r="D65" s="85">
        <f t="shared" si="2"/>
        <v>-14312.278744820593</v>
      </c>
      <c r="E65" s="85">
        <f t="shared" si="10"/>
        <v>-3523.1975066483756</v>
      </c>
      <c r="F65" s="85">
        <f t="shared" si="11"/>
        <v>-10789.081238172217</v>
      </c>
      <c r="G65" s="86">
        <f t="shared" si="12"/>
        <v>1846033.586180018</v>
      </c>
      <c r="H65" s="80"/>
      <c r="I65" s="82">
        <f>J65+J53+J41+J29+J17</f>
        <v>-930507.9696383602</v>
      </c>
      <c r="J65" s="81">
        <f>SUM(L54:L65)</f>
        <v>-186101.59392767205</v>
      </c>
      <c r="K65" s="76">
        <f t="shared" si="4"/>
        <v>60</v>
      </c>
      <c r="L65" s="85">
        <f t="shared" si="5"/>
        <v>-15508.466160639337</v>
      </c>
      <c r="M65" s="85">
        <f t="shared" si="6"/>
        <v>-3817.6582697481645</v>
      </c>
      <c r="N65" s="85">
        <f t="shared" si="7"/>
        <v>-11690.807890891172</v>
      </c>
      <c r="O65" s="86">
        <f t="shared" si="13"/>
        <v>1831075.9839782619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-14312.278744820593</v>
      </c>
      <c r="E66" s="85">
        <f t="shared" si="10"/>
        <v>-3543.7494921038251</v>
      </c>
      <c r="F66" s="85">
        <f t="shared" si="11"/>
        <v>-10768.529252716768</v>
      </c>
      <c r="G66" s="86">
        <f t="shared" si="12"/>
        <v>1842489.8366879141</v>
      </c>
      <c r="H66" s="80"/>
      <c r="I66" s="76"/>
      <c r="J66" s="81"/>
      <c r="K66" s="76">
        <f t="shared" si="4"/>
        <v>61</v>
      </c>
      <c r="L66" s="85">
        <f t="shared" si="5"/>
        <v>-15508.466160639337</v>
      </c>
      <c r="M66" s="85">
        <f t="shared" si="6"/>
        <v>-3839.9279429883645</v>
      </c>
      <c r="N66" s="85">
        <f t="shared" si="7"/>
        <v>-11668.538217650972</v>
      </c>
      <c r="O66" s="86">
        <f t="shared" si="13"/>
        <v>1827236.0560352735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-14312.278744820593</v>
      </c>
      <c r="E67" s="85">
        <f t="shared" si="10"/>
        <v>-3564.4213641410988</v>
      </c>
      <c r="F67" s="85">
        <f t="shared" si="11"/>
        <v>-10747.857380679494</v>
      </c>
      <c r="G67" s="86">
        <f t="shared" si="12"/>
        <v>1838925.4153237729</v>
      </c>
      <c r="H67" s="80"/>
      <c r="I67" s="76"/>
      <c r="J67" s="81"/>
      <c r="K67" s="76">
        <f t="shared" si="4"/>
        <v>62</v>
      </c>
      <c r="L67" s="85">
        <f t="shared" si="5"/>
        <v>-15508.466160639337</v>
      </c>
      <c r="M67" s="85">
        <f t="shared" si="6"/>
        <v>-3862.327522655798</v>
      </c>
      <c r="N67" s="85">
        <f t="shared" si="7"/>
        <v>-11646.138637983539</v>
      </c>
      <c r="O67" s="86">
        <f t="shared" si="13"/>
        <v>1823373.7285126178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-14312.278744820593</v>
      </c>
      <c r="E68" s="85">
        <f t="shared" si="10"/>
        <v>-3585.2138220985871</v>
      </c>
      <c r="F68" s="85">
        <f t="shared" si="11"/>
        <v>-10727.064922722006</v>
      </c>
      <c r="G68" s="86">
        <f t="shared" si="12"/>
        <v>1835340.2015016743</v>
      </c>
      <c r="H68" s="80"/>
      <c r="I68" s="76"/>
      <c r="J68" s="81"/>
      <c r="K68" s="76">
        <f t="shared" si="4"/>
        <v>63</v>
      </c>
      <c r="L68" s="85">
        <f t="shared" si="5"/>
        <v>-15508.466160639337</v>
      </c>
      <c r="M68" s="85">
        <f t="shared" si="6"/>
        <v>-3884.857766537958</v>
      </c>
      <c r="N68" s="85">
        <f t="shared" si="7"/>
        <v>-11623.608394101379</v>
      </c>
      <c r="O68" s="86">
        <f t="shared" si="13"/>
        <v>1819488.8707460798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-14312.278744820593</v>
      </c>
      <c r="E69" s="85">
        <f t="shared" si="10"/>
        <v>-3606.1275693941625</v>
      </c>
      <c r="F69" s="85">
        <f t="shared" si="11"/>
        <v>-10706.15117542643</v>
      </c>
      <c r="G69" s="86">
        <f t="shared" si="12"/>
        <v>1831734.0739322801</v>
      </c>
      <c r="H69" s="80"/>
      <c r="I69" s="76"/>
      <c r="J69" s="81"/>
      <c r="K69" s="76">
        <f t="shared" si="4"/>
        <v>64</v>
      </c>
      <c r="L69" s="85">
        <f t="shared" si="5"/>
        <v>-15508.466160639337</v>
      </c>
      <c r="M69" s="85">
        <f t="shared" si="6"/>
        <v>-3907.5194368427601</v>
      </c>
      <c r="N69" s="85">
        <f t="shared" si="7"/>
        <v>-11600.946723796576</v>
      </c>
      <c r="O69" s="86">
        <f t="shared" si="13"/>
        <v>1815581.3513092371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-14312.278744820593</v>
      </c>
      <c r="E70" s="85">
        <f t="shared" si="10"/>
        <v>-3627.1633135489628</v>
      </c>
      <c r="F70" s="85">
        <f t="shared" si="11"/>
        <v>-10685.11543127163</v>
      </c>
      <c r="G70" s="86">
        <f t="shared" si="12"/>
        <v>1828106.9106187311</v>
      </c>
      <c r="H70" s="80"/>
      <c r="I70" s="76"/>
      <c r="J70" s="81"/>
      <c r="K70" s="76">
        <f t="shared" si="4"/>
        <v>65</v>
      </c>
      <c r="L70" s="85">
        <f t="shared" si="5"/>
        <v>-15508.466160639337</v>
      </c>
      <c r="M70" s="85">
        <f t="shared" si="6"/>
        <v>-3930.313300224343</v>
      </c>
      <c r="N70" s="85">
        <f t="shared" si="7"/>
        <v>-11578.152860414993</v>
      </c>
      <c r="O70" s="86">
        <f t="shared" si="13"/>
        <v>1811651.0380090128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-14312.278744820593</v>
      </c>
      <c r="E71" s="85">
        <f t="shared" si="10"/>
        <v>-3648.3217662113311</v>
      </c>
      <c r="F71" s="85">
        <f t="shared" si="11"/>
        <v>-10663.956978609262</v>
      </c>
      <c r="G71" s="86">
        <f t="shared" si="12"/>
        <v>1824458.5888525196</v>
      </c>
      <c r="H71" s="80"/>
      <c r="I71" s="76"/>
      <c r="J71" s="81"/>
      <c r="K71" s="76">
        <f t="shared" si="4"/>
        <v>66</v>
      </c>
      <c r="L71" s="85">
        <f t="shared" si="5"/>
        <v>-15508.466160639337</v>
      </c>
      <c r="M71" s="85">
        <f t="shared" si="6"/>
        <v>-3953.2401278089856</v>
      </c>
      <c r="N71" s="85">
        <f t="shared" si="7"/>
        <v>-11555.226032830351</v>
      </c>
      <c r="O71" s="86">
        <f t="shared" si="13"/>
        <v>1807697.7978812039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-14312.278744820593</v>
      </c>
      <c r="E72" s="85">
        <f t="shared" si="10"/>
        <v>-3669.6036431808952</v>
      </c>
      <c r="F72" s="85">
        <f t="shared" si="11"/>
        <v>-10642.675101639697</v>
      </c>
      <c r="G72" s="86">
        <f t="shared" si="12"/>
        <v>1820788.9852093388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-15508.466160639337</v>
      </c>
      <c r="M72" s="85">
        <f t="shared" ref="M72:M135" si="18">PPMT($J$3/12,K72,$J$2,$J$1)</f>
        <v>-3976.3006952212017</v>
      </c>
      <c r="N72" s="85">
        <f t="shared" ref="N72:N135" si="19">SUM(L72-M72)</f>
        <v>-11532.165465418135</v>
      </c>
      <c r="O72" s="86">
        <f t="shared" si="13"/>
        <v>1803721.4971859828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-14312.278744820593</v>
      </c>
      <c r="E73" s="85">
        <f t="shared" si="10"/>
        <v>-3691.0096644327859</v>
      </c>
      <c r="F73" s="85">
        <f t="shared" si="11"/>
        <v>-10621.269080387807</v>
      </c>
      <c r="G73" s="86">
        <f t="shared" si="12"/>
        <v>1817097.975544906</v>
      </c>
      <c r="H73" s="80"/>
      <c r="I73" s="76"/>
      <c r="J73" s="81"/>
      <c r="K73" s="76">
        <f t="shared" si="16"/>
        <v>68</v>
      </c>
      <c r="L73" s="85">
        <f t="shared" si="17"/>
        <v>-15508.466160639337</v>
      </c>
      <c r="M73" s="85">
        <f t="shared" si="18"/>
        <v>-3999.4957826099944</v>
      </c>
      <c r="N73" s="85">
        <f t="shared" si="19"/>
        <v>-11508.970378029342</v>
      </c>
      <c r="O73" s="86">
        <f t="shared" si="13"/>
        <v>1799722.0014033727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-14312.278744820593</v>
      </c>
      <c r="E74" s="85">
        <f t="shared" si="10"/>
        <v>-3712.5405541419786</v>
      </c>
      <c r="F74" s="85">
        <f t="shared" si="11"/>
        <v>-10599.738190678614</v>
      </c>
      <c r="G74" s="86">
        <f t="shared" si="12"/>
        <v>1813385.4349907639</v>
      </c>
      <c r="H74" s="80"/>
      <c r="I74" s="76"/>
      <c r="J74" s="81"/>
      <c r="K74" s="76">
        <f t="shared" si="16"/>
        <v>69</v>
      </c>
      <c r="L74" s="85">
        <f t="shared" si="17"/>
        <v>-15508.466160639337</v>
      </c>
      <c r="M74" s="85">
        <f t="shared" si="18"/>
        <v>-4022.8261746752196</v>
      </c>
      <c r="N74" s="85">
        <f t="shared" si="19"/>
        <v>-11485.639985964117</v>
      </c>
      <c r="O74" s="86">
        <f t="shared" si="13"/>
        <v>1795699.1752286975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-14312.278744820593</v>
      </c>
      <c r="E75" s="85">
        <f t="shared" si="10"/>
        <v>-3734.1970407078061</v>
      </c>
      <c r="F75" s="85">
        <f t="shared" si="11"/>
        <v>-10578.081704112787</v>
      </c>
      <c r="G75" s="86">
        <f t="shared" si="12"/>
        <v>1809651.2379500561</v>
      </c>
      <c r="H75" s="80"/>
      <c r="I75" s="76"/>
      <c r="J75" s="81"/>
      <c r="K75" s="76">
        <f t="shared" si="16"/>
        <v>70</v>
      </c>
      <c r="L75" s="85">
        <f t="shared" si="17"/>
        <v>-15508.466160639337</v>
      </c>
      <c r="M75" s="85">
        <f t="shared" si="18"/>
        <v>-4046.2926606941583</v>
      </c>
      <c r="N75" s="85">
        <f t="shared" si="19"/>
        <v>-11462.173499945178</v>
      </c>
      <c r="O75" s="86">
        <f t="shared" si="13"/>
        <v>1791652.8825680034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-14312.278744820593</v>
      </c>
      <c r="E76" s="85">
        <f t="shared" si="10"/>
        <v>-3755.9798567786002</v>
      </c>
      <c r="F76" s="85">
        <f t="shared" si="11"/>
        <v>-10556.298888041993</v>
      </c>
      <c r="G76" s="86">
        <f t="shared" si="12"/>
        <v>1805895.2580932775</v>
      </c>
      <c r="H76" s="80"/>
      <c r="I76" s="76"/>
      <c r="J76" s="81"/>
      <c r="K76" s="76">
        <f t="shared" si="16"/>
        <v>71</v>
      </c>
      <c r="L76" s="85">
        <f t="shared" si="17"/>
        <v>-15508.466160639337</v>
      </c>
      <c r="M76" s="85">
        <f t="shared" si="18"/>
        <v>-4069.8960345482083</v>
      </c>
      <c r="N76" s="85">
        <f t="shared" si="19"/>
        <v>-11438.570126091128</v>
      </c>
      <c r="O76" s="86">
        <f t="shared" si="13"/>
        <v>1787582.9865334551</v>
      </c>
    </row>
    <row r="77" spans="1:15" x14ac:dyDescent="0.2">
      <c r="A77" s="76"/>
      <c r="B77" s="81">
        <f>SUM(D66:D77)</f>
        <v>-171747.34493784711</v>
      </c>
      <c r="C77" s="76">
        <f t="shared" si="14"/>
        <v>72</v>
      </c>
      <c r="D77" s="85">
        <f t="shared" si="15"/>
        <v>-14312.278744820593</v>
      </c>
      <c r="E77" s="85">
        <f t="shared" si="10"/>
        <v>-3777.8897392764757</v>
      </c>
      <c r="F77" s="85">
        <f t="shared" si="11"/>
        <v>-10534.389005544117</v>
      </c>
      <c r="G77" s="86">
        <f t="shared" si="12"/>
        <v>1802117.3683540011</v>
      </c>
      <c r="H77" s="80"/>
      <c r="I77" s="76"/>
      <c r="J77" s="81">
        <f>SUM(L66:L77)</f>
        <v>-186101.59392767205</v>
      </c>
      <c r="K77" s="76">
        <f t="shared" si="16"/>
        <v>72</v>
      </c>
      <c r="L77" s="85">
        <f t="shared" si="17"/>
        <v>-15508.466160639337</v>
      </c>
      <c r="M77" s="85">
        <f t="shared" si="18"/>
        <v>-4093.637094749738</v>
      </c>
      <c r="N77" s="85">
        <f t="shared" si="19"/>
        <v>-11414.829065889598</v>
      </c>
      <c r="O77" s="86">
        <f t="shared" si="13"/>
        <v>1783489.3494387052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-14312.278744820593</v>
      </c>
      <c r="E78" s="85">
        <f t="shared" si="10"/>
        <v>-3799.927429422256</v>
      </c>
      <c r="F78" s="85">
        <f t="shared" si="11"/>
        <v>-10512.351315398337</v>
      </c>
      <c r="G78" s="86">
        <f t="shared" si="12"/>
        <v>1798317.4409245788</v>
      </c>
      <c r="H78" s="80"/>
      <c r="I78" s="76"/>
      <c r="J78" s="81"/>
      <c r="K78" s="76">
        <f t="shared" si="16"/>
        <v>73</v>
      </c>
      <c r="L78" s="85">
        <f t="shared" si="17"/>
        <v>-15508.466160639337</v>
      </c>
      <c r="M78" s="85">
        <f t="shared" si="18"/>
        <v>-4117.5166444691113</v>
      </c>
      <c r="N78" s="85">
        <f t="shared" si="19"/>
        <v>-11390.949516170225</v>
      </c>
      <c r="O78" s="86">
        <f t="shared" si="13"/>
        <v>1779371.8327942363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-14312.278744820593</v>
      </c>
      <c r="E79" s="85">
        <f t="shared" si="10"/>
        <v>-3822.0936727605513</v>
      </c>
      <c r="F79" s="85">
        <f t="shared" si="11"/>
        <v>-10490.185072060041</v>
      </c>
      <c r="G79" s="86">
        <f t="shared" si="12"/>
        <v>1794495.3472518183</v>
      </c>
      <c r="H79" s="80"/>
      <c r="I79" s="76"/>
      <c r="J79" s="81"/>
      <c r="K79" s="76">
        <f t="shared" si="16"/>
        <v>74</v>
      </c>
      <c r="L79" s="85">
        <f t="shared" si="17"/>
        <v>-15508.466160639337</v>
      </c>
      <c r="M79" s="85">
        <f t="shared" si="18"/>
        <v>-4141.5354915618482</v>
      </c>
      <c r="N79" s="85">
        <f t="shared" si="19"/>
        <v>-11366.930669077488</v>
      </c>
      <c r="O79" s="86">
        <f t="shared" si="13"/>
        <v>1775230.2973026745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-14312.278744820593</v>
      </c>
      <c r="E80" s="85">
        <f t="shared" si="10"/>
        <v>-3844.38921918499</v>
      </c>
      <c r="F80" s="85">
        <f t="shared" si="11"/>
        <v>-10467.889525635603</v>
      </c>
      <c r="G80" s="86">
        <f t="shared" si="12"/>
        <v>1790650.9580326332</v>
      </c>
      <c r="H80" s="80"/>
      <c r="I80" s="76"/>
      <c r="J80" s="81"/>
      <c r="K80" s="76">
        <f t="shared" si="16"/>
        <v>75</v>
      </c>
      <c r="L80" s="85">
        <f t="shared" si="17"/>
        <v>-15508.466160639337</v>
      </c>
      <c r="M80" s="85">
        <f t="shared" si="18"/>
        <v>-4165.6944485959593</v>
      </c>
      <c r="N80" s="85">
        <f t="shared" si="19"/>
        <v>-11342.771712043377</v>
      </c>
      <c r="O80" s="86">
        <f t="shared" si="13"/>
        <v>1771064.6028540786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-14312.278744820593</v>
      </c>
      <c r="E81" s="85">
        <f t="shared" si="10"/>
        <v>-3866.8148229635681</v>
      </c>
      <c r="F81" s="85">
        <f t="shared" si="11"/>
        <v>-10445.463921857025</v>
      </c>
      <c r="G81" s="86">
        <f t="shared" si="12"/>
        <v>1786784.1432096695</v>
      </c>
      <c r="H81" s="80"/>
      <c r="I81" s="76"/>
      <c r="J81" s="81"/>
      <c r="K81" s="76">
        <f t="shared" si="16"/>
        <v>76</v>
      </c>
      <c r="L81" s="85">
        <f t="shared" si="17"/>
        <v>-15508.466160639337</v>
      </c>
      <c r="M81" s="85">
        <f t="shared" si="18"/>
        <v>-4189.9943328794361</v>
      </c>
      <c r="N81" s="85">
        <f t="shared" si="19"/>
        <v>-11318.4718277599</v>
      </c>
      <c r="O81" s="86">
        <f t="shared" si="13"/>
        <v>1766874.6085211991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-14312.278744820593</v>
      </c>
      <c r="E82" s="85">
        <f t="shared" si="10"/>
        <v>-3889.3712427641876</v>
      </c>
      <c r="F82" s="85">
        <f t="shared" si="11"/>
        <v>-10422.907502056405</v>
      </c>
      <c r="G82" s="86">
        <f t="shared" si="12"/>
        <v>1782894.7719669053</v>
      </c>
      <c r="H82" s="80"/>
      <c r="I82" s="76"/>
      <c r="J82" s="81"/>
      <c r="K82" s="76">
        <f t="shared" si="16"/>
        <v>77</v>
      </c>
      <c r="L82" s="85">
        <f t="shared" si="17"/>
        <v>-15508.466160639337</v>
      </c>
      <c r="M82" s="85">
        <f t="shared" si="18"/>
        <v>-4214.4359664878993</v>
      </c>
      <c r="N82" s="85">
        <f t="shared" si="19"/>
        <v>-11294.030194151437</v>
      </c>
      <c r="O82" s="86">
        <f t="shared" si="13"/>
        <v>1762660.1725547111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-14312.278744820593</v>
      </c>
      <c r="E83" s="85">
        <f t="shared" si="10"/>
        <v>-3912.0592416803156</v>
      </c>
      <c r="F83" s="85">
        <f t="shared" si="11"/>
        <v>-10400.219503140277</v>
      </c>
      <c r="G83" s="86">
        <f t="shared" si="12"/>
        <v>1778982.7127252249</v>
      </c>
      <c r="H83" s="80"/>
      <c r="I83" s="76"/>
      <c r="J83" s="81"/>
      <c r="K83" s="76">
        <f t="shared" si="16"/>
        <v>78</v>
      </c>
      <c r="L83" s="85">
        <f t="shared" si="17"/>
        <v>-15508.466160639337</v>
      </c>
      <c r="M83" s="85">
        <f t="shared" si="18"/>
        <v>-4239.0201762924153</v>
      </c>
      <c r="N83" s="85">
        <f t="shared" si="19"/>
        <v>-11269.445984346921</v>
      </c>
      <c r="O83" s="86">
        <f t="shared" si="13"/>
        <v>1758421.1523784187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-14312.278744820593</v>
      </c>
      <c r="E84" s="85">
        <f t="shared" si="10"/>
        <v>-3934.8795872567825</v>
      </c>
      <c r="F84" s="85">
        <f t="shared" si="11"/>
        <v>-10377.39915756381</v>
      </c>
      <c r="G84" s="86">
        <f t="shared" si="12"/>
        <v>1775047.8331379681</v>
      </c>
      <c r="H84" s="80"/>
      <c r="I84" s="76"/>
      <c r="J84" s="81"/>
      <c r="K84" s="76">
        <f t="shared" si="16"/>
        <v>79</v>
      </c>
      <c r="L84" s="85">
        <f t="shared" si="17"/>
        <v>-15508.466160639337</v>
      </c>
      <c r="M84" s="85">
        <f t="shared" si="18"/>
        <v>-4263.7477939874534</v>
      </c>
      <c r="N84" s="85">
        <f t="shared" si="19"/>
        <v>-11244.718366651883</v>
      </c>
      <c r="O84" s="86">
        <f t="shared" si="13"/>
        <v>1754157.4045844313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-14312.278744820593</v>
      </c>
      <c r="E85" s="85">
        <f t="shared" si="10"/>
        <v>-3957.8330515157795</v>
      </c>
      <c r="F85" s="85">
        <f t="shared" si="11"/>
        <v>-10354.445693304813</v>
      </c>
      <c r="G85" s="86">
        <f t="shared" si="12"/>
        <v>1771090.0000864523</v>
      </c>
      <c r="H85" s="80"/>
      <c r="I85" s="76"/>
      <c r="J85" s="81"/>
      <c r="K85" s="76">
        <f t="shared" si="16"/>
        <v>80</v>
      </c>
      <c r="L85" s="85">
        <f t="shared" si="17"/>
        <v>-15508.466160639337</v>
      </c>
      <c r="M85" s="85">
        <f t="shared" si="18"/>
        <v>-4288.6196561190445</v>
      </c>
      <c r="N85" s="85">
        <f t="shared" si="19"/>
        <v>-11219.846504520292</v>
      </c>
      <c r="O85" s="86">
        <f t="shared" si="13"/>
        <v>1749868.7849283123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-14312.278744820593</v>
      </c>
      <c r="E86" s="85">
        <f t="shared" si="10"/>
        <v>-3980.920410982957</v>
      </c>
      <c r="F86" s="85">
        <f t="shared" si="11"/>
        <v>-10331.358333837636</v>
      </c>
      <c r="G86" s="86">
        <f t="shared" si="12"/>
        <v>1767109.0796754693</v>
      </c>
      <c r="H86" s="80"/>
      <c r="I86" s="76"/>
      <c r="J86" s="81"/>
      <c r="K86" s="76">
        <f t="shared" si="16"/>
        <v>81</v>
      </c>
      <c r="L86" s="85">
        <f t="shared" si="17"/>
        <v>-15508.466160639337</v>
      </c>
      <c r="M86" s="85">
        <f t="shared" si="18"/>
        <v>-4313.636604113075</v>
      </c>
      <c r="N86" s="85">
        <f t="shared" si="19"/>
        <v>-11194.829556526262</v>
      </c>
      <c r="O86" s="86">
        <f t="shared" si="13"/>
        <v>1745555.1483241993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-14312.278744820593</v>
      </c>
      <c r="E87" s="85">
        <f t="shared" si="10"/>
        <v>-4004.1424467136912</v>
      </c>
      <c r="F87" s="85">
        <f t="shared" si="11"/>
        <v>-10308.136298106901</v>
      </c>
      <c r="G87" s="86">
        <f t="shared" si="12"/>
        <v>1763104.9372287556</v>
      </c>
      <c r="H87" s="80"/>
      <c r="I87" s="76"/>
      <c r="J87" s="81"/>
      <c r="K87" s="76">
        <f t="shared" si="16"/>
        <v>82</v>
      </c>
      <c r="L87" s="85">
        <f t="shared" si="17"/>
        <v>-15508.466160639337</v>
      </c>
      <c r="M87" s="85">
        <f t="shared" si="18"/>
        <v>-4338.7994843037322</v>
      </c>
      <c r="N87" s="85">
        <f t="shared" si="19"/>
        <v>-11169.666676335604</v>
      </c>
      <c r="O87" s="86">
        <f t="shared" si="13"/>
        <v>1741216.3488398956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-14312.278744820593</v>
      </c>
      <c r="E88" s="85">
        <f t="shared" si="10"/>
        <v>-4027.4999443195175</v>
      </c>
      <c r="F88" s="85">
        <f t="shared" si="11"/>
        <v>-10284.778800501075</v>
      </c>
      <c r="G88" s="86">
        <f t="shared" si="12"/>
        <v>1759077.4372844361</v>
      </c>
      <c r="H88" s="80"/>
      <c r="I88" s="76"/>
      <c r="J88" s="81"/>
      <c r="K88" s="76">
        <f t="shared" si="16"/>
        <v>83</v>
      </c>
      <c r="L88" s="85">
        <f t="shared" si="17"/>
        <v>-15508.466160639337</v>
      </c>
      <c r="M88" s="85">
        <f t="shared" si="18"/>
        <v>-4364.1091479621718</v>
      </c>
      <c r="N88" s="85">
        <f t="shared" si="19"/>
        <v>-11144.357012677165</v>
      </c>
      <c r="O88" s="86">
        <f t="shared" si="13"/>
        <v>1736852.2396919334</v>
      </c>
    </row>
    <row r="89" spans="1:15" x14ac:dyDescent="0.2">
      <c r="A89" s="76"/>
      <c r="B89" s="81">
        <f>SUM(D78:D89)</f>
        <v>-171747.34493784711</v>
      </c>
      <c r="C89" s="76">
        <f t="shared" si="14"/>
        <v>84</v>
      </c>
      <c r="D89" s="85">
        <f t="shared" si="15"/>
        <v>-14312.278744820593</v>
      </c>
      <c r="E89" s="85">
        <f t="shared" si="10"/>
        <v>-4050.9936939947183</v>
      </c>
      <c r="F89" s="85">
        <f t="shared" si="11"/>
        <v>-10261.285050825874</v>
      </c>
      <c r="G89" s="86">
        <f t="shared" si="12"/>
        <v>1755026.4435904413</v>
      </c>
      <c r="H89" s="80"/>
      <c r="I89" s="76"/>
      <c r="J89" s="81">
        <f>SUM(L78:L89)</f>
        <v>-186101.59392767205</v>
      </c>
      <c r="K89" s="76">
        <f t="shared" si="16"/>
        <v>84</v>
      </c>
      <c r="L89" s="85">
        <f t="shared" si="17"/>
        <v>-15508.466160639337</v>
      </c>
      <c r="M89" s="85">
        <f t="shared" si="18"/>
        <v>-4389.5664513252868</v>
      </c>
      <c r="N89" s="85">
        <f t="shared" si="19"/>
        <v>-11118.89970931405</v>
      </c>
      <c r="O89" s="86">
        <f t="shared" si="13"/>
        <v>1732462.6732406081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-14312.278744820593</v>
      </c>
      <c r="E90" s="85">
        <f t="shared" si="10"/>
        <v>-4074.6244905430212</v>
      </c>
      <c r="F90" s="85">
        <f t="shared" si="11"/>
        <v>-10237.654254277571</v>
      </c>
      <c r="G90" s="86">
        <f t="shared" si="12"/>
        <v>1750951.8190998982</v>
      </c>
      <c r="H90" s="80"/>
      <c r="I90" s="76"/>
      <c r="J90" s="81"/>
      <c r="K90" s="76">
        <f t="shared" si="16"/>
        <v>85</v>
      </c>
      <c r="L90" s="85">
        <f t="shared" si="17"/>
        <v>-15508.466160639337</v>
      </c>
      <c r="M90" s="85">
        <f t="shared" si="18"/>
        <v>-4415.1722556246823</v>
      </c>
      <c r="N90" s="85">
        <f t="shared" si="19"/>
        <v>-11093.293905014654</v>
      </c>
      <c r="O90" s="86">
        <f t="shared" si="13"/>
        <v>1728047.5009849833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-14312.278744820593</v>
      </c>
      <c r="E91" s="85">
        <f t="shared" si="10"/>
        <v>-4098.3931334045228</v>
      </c>
      <c r="F91" s="85">
        <f t="shared" si="11"/>
        <v>-10213.88561141607</v>
      </c>
      <c r="G91" s="86">
        <f t="shared" si="12"/>
        <v>1746853.4259664938</v>
      </c>
      <c r="H91" s="80"/>
      <c r="I91" s="76"/>
      <c r="J91" s="81"/>
      <c r="K91" s="76">
        <f t="shared" si="16"/>
        <v>86</v>
      </c>
      <c r="L91" s="85">
        <f t="shared" si="17"/>
        <v>-15508.466160639337</v>
      </c>
      <c r="M91" s="85">
        <f t="shared" si="18"/>
        <v>-4440.9274271158265</v>
      </c>
      <c r="N91" s="85">
        <f t="shared" si="19"/>
        <v>-11067.53873352351</v>
      </c>
      <c r="O91" s="86">
        <f t="shared" si="13"/>
        <v>1723606.5735578674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-14312.278744820593</v>
      </c>
      <c r="E92" s="85">
        <f t="shared" si="10"/>
        <v>-4122.3004266827138</v>
      </c>
      <c r="F92" s="85">
        <f t="shared" si="11"/>
        <v>-10189.978318137879</v>
      </c>
      <c r="G92" s="86">
        <f t="shared" si="12"/>
        <v>1742731.1255398111</v>
      </c>
      <c r="H92" s="80"/>
      <c r="I92" s="76"/>
      <c r="J92" s="81"/>
      <c r="K92" s="76">
        <f t="shared" si="16"/>
        <v>87</v>
      </c>
      <c r="L92" s="85">
        <f t="shared" si="17"/>
        <v>-15508.466160639337</v>
      </c>
      <c r="M92" s="85">
        <f t="shared" si="18"/>
        <v>-4466.8328371073349</v>
      </c>
      <c r="N92" s="85">
        <f t="shared" si="19"/>
        <v>-11041.633323532002</v>
      </c>
      <c r="O92" s="86">
        <f t="shared" si="13"/>
        <v>1719139.7407207601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-14312.278744820593</v>
      </c>
      <c r="E93" s="85">
        <f t="shared" si="10"/>
        <v>-4146.3471791716947</v>
      </c>
      <c r="F93" s="85">
        <f t="shared" si="11"/>
        <v>-10165.931565648898</v>
      </c>
      <c r="G93" s="86">
        <f t="shared" si="12"/>
        <v>1738584.7783606395</v>
      </c>
      <c r="H93" s="80"/>
      <c r="I93" s="76"/>
      <c r="J93" s="81"/>
      <c r="K93" s="76">
        <f t="shared" si="16"/>
        <v>88</v>
      </c>
      <c r="L93" s="85">
        <f t="shared" si="17"/>
        <v>-15508.466160639337</v>
      </c>
      <c r="M93" s="85">
        <f t="shared" si="18"/>
        <v>-4492.8893619904593</v>
      </c>
      <c r="N93" s="85">
        <f t="shared" si="19"/>
        <v>-11015.576798648877</v>
      </c>
      <c r="O93" s="86">
        <f t="shared" si="13"/>
        <v>1714646.8513587697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-14312.278744820593</v>
      </c>
      <c r="E94" s="85">
        <f t="shared" si="10"/>
        <v>-4170.5342043835317</v>
      </c>
      <c r="F94" s="85">
        <f t="shared" si="11"/>
        <v>-10141.744540437061</v>
      </c>
      <c r="G94" s="86">
        <f t="shared" si="12"/>
        <v>1734414.2441562559</v>
      </c>
      <c r="H94" s="80"/>
      <c r="I94" s="76"/>
      <c r="J94" s="81"/>
      <c r="K94" s="76">
        <f t="shared" si="16"/>
        <v>89</v>
      </c>
      <c r="L94" s="85">
        <f t="shared" si="17"/>
        <v>-15508.466160639337</v>
      </c>
      <c r="M94" s="85">
        <f t="shared" si="18"/>
        <v>-4519.0978832687415</v>
      </c>
      <c r="N94" s="85">
        <f t="shared" si="19"/>
        <v>-10989.368277370595</v>
      </c>
      <c r="O94" s="86">
        <f t="shared" si="13"/>
        <v>1710127.753475501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-14312.278744820593</v>
      </c>
      <c r="E95" s="85">
        <f t="shared" si="10"/>
        <v>-4194.8623205757685</v>
      </c>
      <c r="F95" s="85">
        <f t="shared" si="11"/>
        <v>-10117.416424244824</v>
      </c>
      <c r="G95" s="86">
        <f t="shared" si="12"/>
        <v>1730219.38183568</v>
      </c>
      <c r="H95" s="80"/>
      <c r="I95" s="76"/>
      <c r="J95" s="81"/>
      <c r="K95" s="76">
        <f t="shared" si="16"/>
        <v>90</v>
      </c>
      <c r="L95" s="85">
        <f t="shared" si="17"/>
        <v>-15508.466160639337</v>
      </c>
      <c r="M95" s="85">
        <f t="shared" si="18"/>
        <v>-4545.4592875878061</v>
      </c>
      <c r="N95" s="85">
        <f t="shared" si="19"/>
        <v>-10963.00687305153</v>
      </c>
      <c r="O95" s="86">
        <f t="shared" si="13"/>
        <v>1705582.2941879132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-14312.278744820593</v>
      </c>
      <c r="E96" s="85">
        <f t="shared" si="10"/>
        <v>-4219.3323507791283</v>
      </c>
      <c r="F96" s="85">
        <f t="shared" si="11"/>
        <v>-10092.946394041464</v>
      </c>
      <c r="G96" s="86">
        <f t="shared" si="12"/>
        <v>1726000.0494849009</v>
      </c>
      <c r="H96" s="80"/>
      <c r="I96" s="76"/>
      <c r="J96" s="81"/>
      <c r="K96" s="76">
        <f t="shared" si="16"/>
        <v>91</v>
      </c>
      <c r="L96" s="85">
        <f t="shared" si="17"/>
        <v>-15508.466160639337</v>
      </c>
      <c r="M96" s="85">
        <f t="shared" si="18"/>
        <v>-4571.9744667654031</v>
      </c>
      <c r="N96" s="85">
        <f t="shared" si="19"/>
        <v>-10936.491693873933</v>
      </c>
      <c r="O96" s="86">
        <f t="shared" si="13"/>
        <v>1701010.3197211479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-14312.278744820593</v>
      </c>
      <c r="E97" s="85">
        <f t="shared" si="10"/>
        <v>-4243.9451228253365</v>
      </c>
      <c r="F97" s="85">
        <f t="shared" si="11"/>
        <v>-10068.333621995256</v>
      </c>
      <c r="G97" s="86">
        <f t="shared" si="12"/>
        <v>1721756.1043620754</v>
      </c>
      <c r="H97" s="80"/>
      <c r="I97" s="76"/>
      <c r="J97" s="81"/>
      <c r="K97" s="76">
        <f t="shared" si="16"/>
        <v>92</v>
      </c>
      <c r="L97" s="85">
        <f t="shared" si="17"/>
        <v>-15508.466160639337</v>
      </c>
      <c r="M97" s="85">
        <f t="shared" si="18"/>
        <v>-4598.6443178215341</v>
      </c>
      <c r="N97" s="85">
        <f t="shared" si="19"/>
        <v>-10909.821842817802</v>
      </c>
      <c r="O97" s="86">
        <f t="shared" si="13"/>
        <v>1696411.6754033263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-14312.278744820593</v>
      </c>
      <c r="E98" s="85">
        <f t="shared" si="10"/>
        <v>-4268.7014693751535</v>
      </c>
      <c r="F98" s="85">
        <f t="shared" si="11"/>
        <v>-10043.577275445439</v>
      </c>
      <c r="G98" s="86">
        <f t="shared" si="12"/>
        <v>1717487.4028927004</v>
      </c>
      <c r="H98" s="80"/>
      <c r="I98" s="76"/>
      <c r="J98" s="81"/>
      <c r="K98" s="76">
        <f t="shared" si="16"/>
        <v>93</v>
      </c>
      <c r="L98" s="85">
        <f t="shared" si="17"/>
        <v>-15508.466160639337</v>
      </c>
      <c r="M98" s="85">
        <f t="shared" si="18"/>
        <v>-4625.4697430088254</v>
      </c>
      <c r="N98" s="85">
        <f t="shared" si="19"/>
        <v>-10882.996417630511</v>
      </c>
      <c r="O98" s="86">
        <f t="shared" si="13"/>
        <v>1691786.2056603176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-14312.278744820593</v>
      </c>
      <c r="E99" s="85">
        <f t="shared" si="10"/>
        <v>-4293.6022279465087</v>
      </c>
      <c r="F99" s="85">
        <f t="shared" si="11"/>
        <v>-10018.676516874084</v>
      </c>
      <c r="G99" s="86">
        <f t="shared" si="12"/>
        <v>1713193.8006647539</v>
      </c>
      <c r="H99" s="80"/>
      <c r="I99" s="76"/>
      <c r="J99" s="81"/>
      <c r="K99" s="76">
        <f t="shared" si="16"/>
        <v>94</v>
      </c>
      <c r="L99" s="85">
        <f t="shared" si="17"/>
        <v>-15508.466160639337</v>
      </c>
      <c r="M99" s="85">
        <f t="shared" si="18"/>
        <v>-4652.4516498430457</v>
      </c>
      <c r="N99" s="85">
        <f t="shared" si="19"/>
        <v>-10856.014510796291</v>
      </c>
      <c r="O99" s="86">
        <f t="shared" si="13"/>
        <v>1687133.7540104745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-14312.278744820593</v>
      </c>
      <c r="E100" s="85">
        <f t="shared" si="10"/>
        <v>-4318.6482409428645</v>
      </c>
      <c r="F100" s="85">
        <f t="shared" si="11"/>
        <v>-9993.6305038777282</v>
      </c>
      <c r="G100" s="86">
        <f t="shared" si="12"/>
        <v>1708875.1524238109</v>
      </c>
      <c r="H100" s="80"/>
      <c r="I100" s="76"/>
      <c r="J100" s="81"/>
      <c r="K100" s="76">
        <f t="shared" si="16"/>
        <v>95</v>
      </c>
      <c r="L100" s="85">
        <f t="shared" si="17"/>
        <v>-15508.466160639337</v>
      </c>
      <c r="M100" s="85">
        <f t="shared" si="18"/>
        <v>-4679.5909511337959</v>
      </c>
      <c r="N100" s="85">
        <f t="shared" si="19"/>
        <v>-10828.875209505541</v>
      </c>
      <c r="O100" s="86">
        <f t="shared" si="13"/>
        <v>1682454.1630593408</v>
      </c>
    </row>
    <row r="101" spans="1:15" x14ac:dyDescent="0.2">
      <c r="A101" s="76"/>
      <c r="B101" s="81">
        <f>SUM(D90:D101)</f>
        <v>-171747.34493784711</v>
      </c>
      <c r="C101" s="76">
        <f t="shared" si="14"/>
        <v>96</v>
      </c>
      <c r="D101" s="85">
        <f t="shared" si="15"/>
        <v>-14312.278744820593</v>
      </c>
      <c r="E101" s="85">
        <f t="shared" si="10"/>
        <v>-4343.8403556816957</v>
      </c>
      <c r="F101" s="85">
        <f t="shared" si="11"/>
        <v>-9968.438389138897</v>
      </c>
      <c r="G101" s="86">
        <f t="shared" si="12"/>
        <v>1704531.3120681292</v>
      </c>
      <c r="H101" s="80"/>
      <c r="I101" s="76"/>
      <c r="J101" s="81">
        <f>SUM(L90:L101)</f>
        <v>-186101.59392767205</v>
      </c>
      <c r="K101" s="76">
        <f t="shared" si="16"/>
        <v>96</v>
      </c>
      <c r="L101" s="85">
        <f t="shared" si="17"/>
        <v>-15508.466160639337</v>
      </c>
      <c r="M101" s="85">
        <f t="shared" si="18"/>
        <v>-4706.8885650154098</v>
      </c>
      <c r="N101" s="85">
        <f t="shared" si="19"/>
        <v>-10801.577595623927</v>
      </c>
      <c r="O101" s="86">
        <f t="shared" si="13"/>
        <v>1677747.2744943253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-14312.278744820593</v>
      </c>
      <c r="E102" s="85">
        <f t="shared" si="10"/>
        <v>-4369.1794244231714</v>
      </c>
      <c r="F102" s="85">
        <f t="shared" si="11"/>
        <v>-9943.0993203974213</v>
      </c>
      <c r="G102" s="86">
        <f t="shared" si="12"/>
        <v>1700162.1326437059</v>
      </c>
      <c r="H102" s="80"/>
      <c r="I102" s="76"/>
      <c r="J102" s="81"/>
      <c r="K102" s="76">
        <f t="shared" si="16"/>
        <v>97</v>
      </c>
      <c r="L102" s="85">
        <f t="shared" si="17"/>
        <v>-15508.466160639337</v>
      </c>
      <c r="M102" s="85">
        <f t="shared" si="18"/>
        <v>-4734.3454149779973</v>
      </c>
      <c r="N102" s="85">
        <f t="shared" si="19"/>
        <v>-10774.120745661339</v>
      </c>
      <c r="O102" s="86">
        <f t="shared" si="13"/>
        <v>1673012.9290793473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-14312.278744820593</v>
      </c>
      <c r="E103" s="85">
        <f t="shared" si="10"/>
        <v>-4394.6663043989756</v>
      </c>
      <c r="F103" s="85">
        <f t="shared" si="11"/>
        <v>-9917.6124404216171</v>
      </c>
      <c r="G103" s="86">
        <f t="shared" si="12"/>
        <v>1695767.4663393069</v>
      </c>
      <c r="H103" s="80"/>
      <c r="I103" s="76"/>
      <c r="J103" s="81"/>
      <c r="K103" s="76">
        <f t="shared" si="16"/>
        <v>98</v>
      </c>
      <c r="L103" s="85">
        <f t="shared" si="17"/>
        <v>-15508.466160639337</v>
      </c>
      <c r="M103" s="85">
        <f t="shared" si="18"/>
        <v>-4761.9624298987037</v>
      </c>
      <c r="N103" s="85">
        <f t="shared" si="19"/>
        <v>-10746.503730740633</v>
      </c>
      <c r="O103" s="86">
        <f t="shared" si="13"/>
        <v>1668250.9666494485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-14312.278744820593</v>
      </c>
      <c r="E104" s="85">
        <f t="shared" si="10"/>
        <v>-4420.3018578413048</v>
      </c>
      <c r="F104" s="85">
        <f t="shared" si="11"/>
        <v>-9891.9768869792879</v>
      </c>
      <c r="G104" s="86">
        <f t="shared" si="12"/>
        <v>1691347.1644814657</v>
      </c>
      <c r="H104" s="80"/>
      <c r="I104" s="76"/>
      <c r="J104" s="81"/>
      <c r="K104" s="76">
        <f t="shared" si="16"/>
        <v>99</v>
      </c>
      <c r="L104" s="85">
        <f t="shared" si="17"/>
        <v>-15508.466160639337</v>
      </c>
      <c r="M104" s="85">
        <f t="shared" si="18"/>
        <v>-4789.7405440731145</v>
      </c>
      <c r="N104" s="85">
        <f t="shared" si="19"/>
        <v>-10718.725616566222</v>
      </c>
      <c r="O104" s="86">
        <f t="shared" si="13"/>
        <v>1663461.2261053754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-14312.278744820593</v>
      </c>
      <c r="E105" s="85">
        <f t="shared" si="10"/>
        <v>-4446.0869520120432</v>
      </c>
      <c r="F105" s="85">
        <f t="shared" si="11"/>
        <v>-9866.1917928085495</v>
      </c>
      <c r="G105" s="86">
        <f t="shared" si="12"/>
        <v>1686901.0775294537</v>
      </c>
      <c r="H105" s="80"/>
      <c r="I105" s="76"/>
      <c r="J105" s="81"/>
      <c r="K105" s="76">
        <f t="shared" si="16"/>
        <v>100</v>
      </c>
      <c r="L105" s="85">
        <f t="shared" si="17"/>
        <v>-15508.466160639337</v>
      </c>
      <c r="M105" s="85">
        <f t="shared" si="18"/>
        <v>-4817.6806972468748</v>
      </c>
      <c r="N105" s="85">
        <f t="shared" si="19"/>
        <v>-10690.785463392462</v>
      </c>
      <c r="O105" s="86">
        <f t="shared" si="13"/>
        <v>1658643.5454081285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-14312.278744820593</v>
      </c>
      <c r="E106" s="85">
        <f t="shared" ref="E106:E169" si="20">PPMT($B$3/12,C106,$B$2,$B$1)</f>
        <v>-4472.0224592321119</v>
      </c>
      <c r="F106" s="85">
        <f t="shared" ref="F106:F169" si="21">SUM(D106-E106)</f>
        <v>-9840.2562855884808</v>
      </c>
      <c r="G106" s="86">
        <f t="shared" ref="G106:G169" si="22">SUM(G105+E106)</f>
        <v>1682429.0550702217</v>
      </c>
      <c r="H106" s="80"/>
      <c r="I106" s="76"/>
      <c r="J106" s="81"/>
      <c r="K106" s="76">
        <f t="shared" si="16"/>
        <v>101</v>
      </c>
      <c r="L106" s="85">
        <f t="shared" si="17"/>
        <v>-15508.466160639337</v>
      </c>
      <c r="M106" s="85">
        <f t="shared" si="18"/>
        <v>-4845.7838346474782</v>
      </c>
      <c r="N106" s="85">
        <f t="shared" si="19"/>
        <v>-10662.682325991858</v>
      </c>
      <c r="O106" s="86">
        <f t="shared" ref="O106:O169" si="23">SUM(O105+M106)</f>
        <v>1653797.7615734811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-14312.278744820593</v>
      </c>
      <c r="E107" s="85">
        <f t="shared" si="20"/>
        <v>-4498.1092569109678</v>
      </c>
      <c r="F107" s="85">
        <f t="shared" si="21"/>
        <v>-9814.1694879096249</v>
      </c>
      <c r="G107" s="86">
        <f t="shared" si="22"/>
        <v>1677930.9458133108</v>
      </c>
      <c r="H107" s="80"/>
      <c r="I107" s="76"/>
      <c r="J107" s="81"/>
      <c r="K107" s="76">
        <f t="shared" si="16"/>
        <v>102</v>
      </c>
      <c r="L107" s="85">
        <f t="shared" si="17"/>
        <v>-15508.466160639337</v>
      </c>
      <c r="M107" s="85">
        <f t="shared" si="18"/>
        <v>-4874.050907016257</v>
      </c>
      <c r="N107" s="85">
        <f t="shared" si="19"/>
        <v>-10634.415253623079</v>
      </c>
      <c r="O107" s="86">
        <f t="shared" si="23"/>
        <v>1648923.7106664649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-14312.278744820593</v>
      </c>
      <c r="E108" s="85">
        <f t="shared" si="20"/>
        <v>-4524.3482275762799</v>
      </c>
      <c r="F108" s="85">
        <f t="shared" si="21"/>
        <v>-9787.9305172443128</v>
      </c>
      <c r="G108" s="86">
        <f t="shared" si="22"/>
        <v>1673406.5975857344</v>
      </c>
      <c r="H108" s="80"/>
      <c r="I108" s="76"/>
      <c r="J108" s="81"/>
      <c r="K108" s="76">
        <f t="shared" si="16"/>
        <v>103</v>
      </c>
      <c r="L108" s="85">
        <f t="shared" si="17"/>
        <v>-15508.466160639337</v>
      </c>
      <c r="M108" s="85">
        <f t="shared" si="18"/>
        <v>-4902.4828706405187</v>
      </c>
      <c r="N108" s="85">
        <f t="shared" si="19"/>
        <v>-10605.983289998818</v>
      </c>
      <c r="O108" s="86">
        <f t="shared" si="23"/>
        <v>1644021.2277958244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-14312.278744820593</v>
      </c>
      <c r="E109" s="85">
        <f t="shared" si="20"/>
        <v>-4550.740258903812</v>
      </c>
      <c r="F109" s="85">
        <f t="shared" si="21"/>
        <v>-9761.5384859167807</v>
      </c>
      <c r="G109" s="86">
        <f t="shared" si="22"/>
        <v>1668855.8573268307</v>
      </c>
      <c r="H109" s="80"/>
      <c r="I109" s="76"/>
      <c r="J109" s="81"/>
      <c r="K109" s="76">
        <f t="shared" si="16"/>
        <v>104</v>
      </c>
      <c r="L109" s="85">
        <f t="shared" si="17"/>
        <v>-15508.466160639337</v>
      </c>
      <c r="M109" s="85">
        <f t="shared" si="18"/>
        <v>-4931.0806873859237</v>
      </c>
      <c r="N109" s="85">
        <f t="shared" si="19"/>
        <v>-10577.385473253413</v>
      </c>
      <c r="O109" s="86">
        <f t="shared" si="23"/>
        <v>1639090.1471084384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-14312.278744820593</v>
      </c>
      <c r="E110" s="85">
        <f t="shared" si="20"/>
        <v>-4577.2862437474159</v>
      </c>
      <c r="F110" s="85">
        <f t="shared" si="21"/>
        <v>-9734.9925010731768</v>
      </c>
      <c r="G110" s="86">
        <f t="shared" si="22"/>
        <v>1664278.5710830833</v>
      </c>
      <c r="H110" s="80"/>
      <c r="I110" s="76"/>
      <c r="J110" s="81"/>
      <c r="K110" s="76">
        <f t="shared" si="16"/>
        <v>105</v>
      </c>
      <c r="L110" s="85">
        <f t="shared" si="17"/>
        <v>-15508.466160639337</v>
      </c>
      <c r="M110" s="85">
        <f t="shared" si="18"/>
        <v>-4959.8453247290054</v>
      </c>
      <c r="N110" s="85">
        <f t="shared" si="19"/>
        <v>-10548.620835910331</v>
      </c>
      <c r="O110" s="86">
        <f t="shared" si="23"/>
        <v>1634130.3017837093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-14312.278744820593</v>
      </c>
      <c r="E111" s="85">
        <f t="shared" si="20"/>
        <v>-4603.9870801692759</v>
      </c>
      <c r="F111" s="85">
        <f t="shared" si="21"/>
        <v>-9708.2916646513168</v>
      </c>
      <c r="G111" s="86">
        <f t="shared" si="22"/>
        <v>1659674.5840029139</v>
      </c>
      <c r="H111" s="80"/>
      <c r="I111" s="76"/>
      <c r="J111" s="81"/>
      <c r="K111" s="76">
        <f t="shared" si="16"/>
        <v>106</v>
      </c>
      <c r="L111" s="85">
        <f t="shared" si="17"/>
        <v>-15508.466160639337</v>
      </c>
      <c r="M111" s="85">
        <f t="shared" si="18"/>
        <v>-4988.7777557899281</v>
      </c>
      <c r="N111" s="85">
        <f t="shared" si="19"/>
        <v>-10519.688404849408</v>
      </c>
      <c r="O111" s="86">
        <f t="shared" si="23"/>
        <v>1629141.5240279194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-14312.278744820593</v>
      </c>
      <c r="E112" s="85">
        <f t="shared" si="20"/>
        <v>-4630.8436714702639</v>
      </c>
      <c r="F112" s="85">
        <f t="shared" si="21"/>
        <v>-9681.4350733503288</v>
      </c>
      <c r="G112" s="86">
        <f t="shared" si="22"/>
        <v>1655043.7403314437</v>
      </c>
      <c r="H112" s="80"/>
      <c r="I112" s="76"/>
      <c r="J112" s="81"/>
      <c r="K112" s="76">
        <f t="shared" si="16"/>
        <v>107</v>
      </c>
      <c r="L112" s="85">
        <f t="shared" si="17"/>
        <v>-15508.466160639337</v>
      </c>
      <c r="M112" s="85">
        <f t="shared" si="18"/>
        <v>-5017.8789593653655</v>
      </c>
      <c r="N112" s="85">
        <f t="shared" si="19"/>
        <v>-10490.587201273971</v>
      </c>
      <c r="O112" s="86">
        <f t="shared" si="23"/>
        <v>1624123.645068554</v>
      </c>
    </row>
    <row r="113" spans="1:15" x14ac:dyDescent="0.2">
      <c r="A113" s="76"/>
      <c r="B113" s="81">
        <f>SUM(D102:D113)</f>
        <v>-171747.34493784711</v>
      </c>
      <c r="C113" s="76">
        <f t="shared" si="14"/>
        <v>108</v>
      </c>
      <c r="D113" s="85">
        <f t="shared" si="15"/>
        <v>-14312.278744820593</v>
      </c>
      <c r="E113" s="85">
        <f t="shared" si="20"/>
        <v>-4657.8569262205056</v>
      </c>
      <c r="F113" s="85">
        <f t="shared" si="21"/>
        <v>-9654.4218186000871</v>
      </c>
      <c r="G113" s="86">
        <f t="shared" si="22"/>
        <v>1650385.8834052233</v>
      </c>
      <c r="H113" s="80"/>
      <c r="I113" s="76"/>
      <c r="J113" s="81">
        <f>SUM(L102:L113)</f>
        <v>-186101.59392767205</v>
      </c>
      <c r="K113" s="76">
        <f t="shared" si="16"/>
        <v>108</v>
      </c>
      <c r="L113" s="85">
        <f t="shared" si="17"/>
        <v>-15508.466160639337</v>
      </c>
      <c r="M113" s="85">
        <f t="shared" si="18"/>
        <v>-5047.1499199616665</v>
      </c>
      <c r="N113" s="85">
        <f t="shared" si="19"/>
        <v>-10461.31624067767</v>
      </c>
      <c r="O113" s="86">
        <f t="shared" si="23"/>
        <v>1619076.4951485924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-14312.278744820593</v>
      </c>
      <c r="E114" s="85">
        <f t="shared" si="20"/>
        <v>-4685.0277582901272</v>
      </c>
      <c r="F114" s="85">
        <f t="shared" si="21"/>
        <v>-9627.2509865304655</v>
      </c>
      <c r="G114" s="86">
        <f t="shared" si="22"/>
        <v>1645700.8556469332</v>
      </c>
      <c r="H114" s="80"/>
      <c r="I114" s="76"/>
      <c r="J114" s="81"/>
      <c r="K114" s="76">
        <f t="shared" si="16"/>
        <v>109</v>
      </c>
      <c r="L114" s="85">
        <f t="shared" si="17"/>
        <v>-15508.466160639337</v>
      </c>
      <c r="M114" s="85">
        <f t="shared" si="18"/>
        <v>-5076.5916278281093</v>
      </c>
      <c r="N114" s="85">
        <f t="shared" si="19"/>
        <v>-10431.874532811227</v>
      </c>
      <c r="O114" s="86">
        <f t="shared" si="23"/>
        <v>1613999.9035207643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-14312.278744820593</v>
      </c>
      <c r="E115" s="85">
        <f t="shared" si="20"/>
        <v>-4712.3570868801526</v>
      </c>
      <c r="F115" s="85">
        <f t="shared" si="21"/>
        <v>-9599.9216579404401</v>
      </c>
      <c r="G115" s="86">
        <f t="shared" si="22"/>
        <v>1640988.4985600531</v>
      </c>
      <c r="H115" s="80"/>
      <c r="I115" s="76"/>
      <c r="J115" s="81"/>
      <c r="K115" s="76">
        <f t="shared" si="16"/>
        <v>110</v>
      </c>
      <c r="L115" s="85">
        <f t="shared" si="17"/>
        <v>-15508.466160639337</v>
      </c>
      <c r="M115" s="85">
        <f t="shared" si="18"/>
        <v>-5106.2050789904406</v>
      </c>
      <c r="N115" s="85">
        <f t="shared" si="19"/>
        <v>-10402.261081648896</v>
      </c>
      <c r="O115" s="86">
        <f t="shared" si="23"/>
        <v>1608893.6984417739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-14312.278744820593</v>
      </c>
      <c r="E116" s="85">
        <f t="shared" si="20"/>
        <v>-4739.8458365536208</v>
      </c>
      <c r="F116" s="85">
        <f t="shared" si="21"/>
        <v>-9572.4329082669719</v>
      </c>
      <c r="G116" s="86">
        <f t="shared" si="22"/>
        <v>1636248.6527234993</v>
      </c>
      <c r="H116" s="80"/>
      <c r="I116" s="76"/>
      <c r="J116" s="81"/>
      <c r="K116" s="76">
        <f t="shared" si="16"/>
        <v>111</v>
      </c>
      <c r="L116" s="85">
        <f t="shared" si="17"/>
        <v>-15508.466160639337</v>
      </c>
      <c r="M116" s="85">
        <f t="shared" si="18"/>
        <v>-5135.9912752845521</v>
      </c>
      <c r="N116" s="85">
        <f t="shared" si="19"/>
        <v>-10372.474885354784</v>
      </c>
      <c r="O116" s="86">
        <f t="shared" si="23"/>
        <v>1603757.7071664894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-14312.278744820593</v>
      </c>
      <c r="E117" s="85">
        <f t="shared" si="20"/>
        <v>-4767.494937266847</v>
      </c>
      <c r="F117" s="85">
        <f t="shared" si="21"/>
        <v>-9544.7838075537456</v>
      </c>
      <c r="G117" s="86">
        <f t="shared" si="22"/>
        <v>1631481.1577862324</v>
      </c>
      <c r="H117" s="80"/>
      <c r="I117" s="76"/>
      <c r="J117" s="81"/>
      <c r="K117" s="76">
        <f t="shared" si="16"/>
        <v>112</v>
      </c>
      <c r="L117" s="85">
        <f t="shared" si="17"/>
        <v>-15508.466160639337</v>
      </c>
      <c r="M117" s="85">
        <f t="shared" si="18"/>
        <v>-5165.9512243903791</v>
      </c>
      <c r="N117" s="85">
        <f t="shared" si="19"/>
        <v>-10342.514936248957</v>
      </c>
      <c r="O117" s="86">
        <f t="shared" si="23"/>
        <v>1598591.755942099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-14312.278744820593</v>
      </c>
      <c r="E118" s="85">
        <f t="shared" si="20"/>
        <v>-4795.3053244009061</v>
      </c>
      <c r="F118" s="85">
        <f t="shared" si="21"/>
        <v>-9516.9734204196866</v>
      </c>
      <c r="G118" s="86">
        <f t="shared" si="22"/>
        <v>1626685.8524618314</v>
      </c>
      <c r="H118" s="80"/>
      <c r="I118" s="76"/>
      <c r="J118" s="81"/>
      <c r="K118" s="76">
        <f t="shared" si="16"/>
        <v>113</v>
      </c>
      <c r="L118" s="85">
        <f t="shared" si="17"/>
        <v>-15508.466160639337</v>
      </c>
      <c r="M118" s="85">
        <f t="shared" si="18"/>
        <v>-5196.0859398659868</v>
      </c>
      <c r="N118" s="85">
        <f t="shared" si="19"/>
        <v>-10312.38022077335</v>
      </c>
      <c r="O118" s="86">
        <f t="shared" si="23"/>
        <v>1593395.670002233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-14312.278744820593</v>
      </c>
      <c r="E119" s="85">
        <f t="shared" si="20"/>
        <v>-4823.2779387932442</v>
      </c>
      <c r="F119" s="85">
        <f t="shared" si="21"/>
        <v>-9489.0008060273485</v>
      </c>
      <c r="G119" s="86">
        <f t="shared" si="22"/>
        <v>1621862.5745230382</v>
      </c>
      <c r="H119" s="80"/>
      <c r="I119" s="76"/>
      <c r="J119" s="81"/>
      <c r="K119" s="76">
        <f t="shared" si="16"/>
        <v>114</v>
      </c>
      <c r="L119" s="85">
        <f t="shared" si="17"/>
        <v>-15508.466160639337</v>
      </c>
      <c r="M119" s="85">
        <f t="shared" si="18"/>
        <v>-5226.3964411818743</v>
      </c>
      <c r="N119" s="85">
        <f t="shared" si="19"/>
        <v>-10282.069719457462</v>
      </c>
      <c r="O119" s="86">
        <f t="shared" si="23"/>
        <v>1588169.2735610511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-14312.278744820593</v>
      </c>
      <c r="E120" s="85">
        <f t="shared" si="20"/>
        <v>-4851.4137267695387</v>
      </c>
      <c r="F120" s="85">
        <f t="shared" si="21"/>
        <v>-9460.865018051054</v>
      </c>
      <c r="G120" s="86">
        <f t="shared" si="22"/>
        <v>1617011.1607962686</v>
      </c>
      <c r="H120" s="80"/>
      <c r="I120" s="76"/>
      <c r="J120" s="81"/>
      <c r="K120" s="76">
        <f t="shared" si="16"/>
        <v>115</v>
      </c>
      <c r="L120" s="85">
        <f t="shared" si="17"/>
        <v>-15508.466160639337</v>
      </c>
      <c r="M120" s="85">
        <f t="shared" si="18"/>
        <v>-5256.8837537554336</v>
      </c>
      <c r="N120" s="85">
        <f t="shared" si="19"/>
        <v>-10251.582406883903</v>
      </c>
      <c r="O120" s="86">
        <f t="shared" si="23"/>
        <v>1582912.3898072958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-14312.278744820593</v>
      </c>
      <c r="E121" s="85">
        <f t="shared" si="20"/>
        <v>-4879.7136401756925</v>
      </c>
      <c r="F121" s="85">
        <f t="shared" si="21"/>
        <v>-9432.5651046449002</v>
      </c>
      <c r="G121" s="86">
        <f t="shared" si="22"/>
        <v>1612131.4471560929</v>
      </c>
      <c r="H121" s="80"/>
      <c r="I121" s="76"/>
      <c r="J121" s="81"/>
      <c r="K121" s="76">
        <f t="shared" si="16"/>
        <v>116</v>
      </c>
      <c r="L121" s="85">
        <f t="shared" si="17"/>
        <v>-15508.466160639337</v>
      </c>
      <c r="M121" s="85">
        <f t="shared" si="18"/>
        <v>-5287.5489089856728</v>
      </c>
      <c r="N121" s="85">
        <f t="shared" si="19"/>
        <v>-10220.917251653664</v>
      </c>
      <c r="O121" s="86">
        <f t="shared" si="23"/>
        <v>1577624.8408983101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-14312.278744820593</v>
      </c>
      <c r="E122" s="85">
        <f t="shared" si="20"/>
        <v>-4908.1786364100517</v>
      </c>
      <c r="F122" s="85">
        <f t="shared" si="21"/>
        <v>-9404.100108410541</v>
      </c>
      <c r="G122" s="86">
        <f t="shared" si="22"/>
        <v>1607223.2685196828</v>
      </c>
      <c r="H122" s="80"/>
      <c r="I122" s="76"/>
      <c r="J122" s="81"/>
      <c r="K122" s="76">
        <f t="shared" si="16"/>
        <v>117</v>
      </c>
      <c r="L122" s="85">
        <f t="shared" si="17"/>
        <v>-15508.466160639337</v>
      </c>
      <c r="M122" s="85">
        <f t="shared" si="18"/>
        <v>-5318.392944288089</v>
      </c>
      <c r="N122" s="85">
        <f t="shared" si="19"/>
        <v>-10190.073216351248</v>
      </c>
      <c r="O122" s="86">
        <f t="shared" si="23"/>
        <v>1572306.4479540221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-14312.278744820593</v>
      </c>
      <c r="E123" s="85">
        <f t="shared" si="20"/>
        <v>-4936.809678455782</v>
      </c>
      <c r="F123" s="85">
        <f t="shared" si="21"/>
        <v>-9375.4690663648107</v>
      </c>
      <c r="G123" s="86">
        <f t="shared" si="22"/>
        <v>1602286.458841227</v>
      </c>
      <c r="H123" s="80"/>
      <c r="I123" s="76"/>
      <c r="J123" s="81"/>
      <c r="K123" s="76">
        <f t="shared" si="16"/>
        <v>118</v>
      </c>
      <c r="L123" s="85">
        <f t="shared" si="17"/>
        <v>-15508.466160639337</v>
      </c>
      <c r="M123" s="85">
        <f t="shared" si="18"/>
        <v>-5349.4169031297733</v>
      </c>
      <c r="N123" s="85">
        <f t="shared" si="19"/>
        <v>-10159.049257509563</v>
      </c>
      <c r="O123" s="86">
        <f t="shared" si="23"/>
        <v>1566957.0310508923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-14312.278744820593</v>
      </c>
      <c r="E124" s="85">
        <f t="shared" si="20"/>
        <v>-4965.6077349134393</v>
      </c>
      <c r="F124" s="85">
        <f t="shared" si="21"/>
        <v>-9346.6710099071533</v>
      </c>
      <c r="G124" s="86">
        <f t="shared" si="22"/>
        <v>1597320.8511063135</v>
      </c>
      <c r="H124" s="80"/>
      <c r="I124" s="76"/>
      <c r="J124" s="81"/>
      <c r="K124" s="76">
        <f t="shared" si="16"/>
        <v>119</v>
      </c>
      <c r="L124" s="85">
        <f t="shared" si="17"/>
        <v>-15508.466160639337</v>
      </c>
      <c r="M124" s="85">
        <f t="shared" si="18"/>
        <v>-5380.6218350646941</v>
      </c>
      <c r="N124" s="85">
        <f t="shared" si="19"/>
        <v>-10127.844325574642</v>
      </c>
      <c r="O124" s="86">
        <f t="shared" si="23"/>
        <v>1561576.4092158277</v>
      </c>
    </row>
    <row r="125" spans="1:15" x14ac:dyDescent="0.2">
      <c r="A125" s="76"/>
      <c r="B125" s="81">
        <f>SUM(D114:D125)</f>
        <v>-171747.34493784711</v>
      </c>
      <c r="C125" s="76">
        <f t="shared" si="14"/>
        <v>120</v>
      </c>
      <c r="D125" s="85">
        <f t="shared" si="15"/>
        <v>-14312.278744820593</v>
      </c>
      <c r="E125" s="85">
        <f t="shared" si="20"/>
        <v>-4994.5737800337665</v>
      </c>
      <c r="F125" s="85">
        <f t="shared" si="21"/>
        <v>-9317.7049647868262</v>
      </c>
      <c r="G125" s="86">
        <f t="shared" si="22"/>
        <v>1592326.2773262798</v>
      </c>
      <c r="H125" s="80"/>
      <c r="I125" s="76"/>
      <c r="J125" s="81">
        <f>SUM(L114:L125)</f>
        <v>-186101.59392767205</v>
      </c>
      <c r="K125" s="76">
        <f t="shared" si="16"/>
        <v>120</v>
      </c>
      <c r="L125" s="85">
        <f t="shared" si="17"/>
        <v>-15508.466160639337</v>
      </c>
      <c r="M125" s="85">
        <f t="shared" si="18"/>
        <v>-5412.0087957692376</v>
      </c>
      <c r="N125" s="85">
        <f t="shared" si="19"/>
        <v>-10096.457364870099</v>
      </c>
      <c r="O125" s="86">
        <f t="shared" si="23"/>
        <v>1556164.4004200585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-14312.278744820593</v>
      </c>
      <c r="E126" s="85">
        <f t="shared" si="20"/>
        <v>-5023.7087937506276</v>
      </c>
      <c r="F126" s="85">
        <f t="shared" si="21"/>
        <v>-9288.5699510699651</v>
      </c>
      <c r="G126" s="86">
        <f t="shared" si="22"/>
        <v>1587302.5685325291</v>
      </c>
      <c r="H126" s="80"/>
      <c r="I126" s="76"/>
      <c r="J126" s="81"/>
      <c r="K126" s="76">
        <f t="shared" si="16"/>
        <v>121</v>
      </c>
      <c r="L126" s="85">
        <f t="shared" si="17"/>
        <v>-15508.466160639337</v>
      </c>
      <c r="M126" s="85">
        <f t="shared" si="18"/>
        <v>-5443.5788470778916</v>
      </c>
      <c r="N126" s="85">
        <f t="shared" si="19"/>
        <v>-10064.887313561445</v>
      </c>
      <c r="O126" s="86">
        <f t="shared" si="23"/>
        <v>1550720.8215729806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-14312.278744820593</v>
      </c>
      <c r="E127" s="85">
        <f t="shared" si="20"/>
        <v>-5053.0137617141736</v>
      </c>
      <c r="F127" s="85">
        <f t="shared" si="21"/>
        <v>-9259.2649831064191</v>
      </c>
      <c r="G127" s="86">
        <f t="shared" si="22"/>
        <v>1582249.554770815</v>
      </c>
      <c r="H127" s="80"/>
      <c r="I127" s="76"/>
      <c r="J127" s="81"/>
      <c r="K127" s="76">
        <f t="shared" si="16"/>
        <v>122</v>
      </c>
      <c r="L127" s="85">
        <f t="shared" si="17"/>
        <v>-15508.466160639337</v>
      </c>
      <c r="M127" s="85">
        <f t="shared" si="18"/>
        <v>-5475.3330570191793</v>
      </c>
      <c r="N127" s="85">
        <f t="shared" si="19"/>
        <v>-10033.133103620157</v>
      </c>
      <c r="O127" s="86">
        <f t="shared" si="23"/>
        <v>1545245.4885159614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-14312.278744820593</v>
      </c>
      <c r="E128" s="85">
        <f t="shared" si="20"/>
        <v>-5082.4896753241756</v>
      </c>
      <c r="F128" s="85">
        <f t="shared" si="21"/>
        <v>-9229.7890694964171</v>
      </c>
      <c r="G128" s="86">
        <f t="shared" si="22"/>
        <v>1577167.0650954908</v>
      </c>
      <c r="H128" s="80"/>
      <c r="I128" s="76"/>
      <c r="J128" s="81"/>
      <c r="K128" s="76">
        <f t="shared" si="16"/>
        <v>123</v>
      </c>
      <c r="L128" s="85">
        <f t="shared" si="17"/>
        <v>-15508.466160639337</v>
      </c>
      <c r="M128" s="85">
        <f t="shared" si="18"/>
        <v>-5507.2724998517933</v>
      </c>
      <c r="N128" s="85">
        <f t="shared" si="19"/>
        <v>-10001.193660787543</v>
      </c>
      <c r="O128" s="86">
        <f t="shared" si="23"/>
        <v>1539738.2160161096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-14312.278744820593</v>
      </c>
      <c r="E129" s="85">
        <f t="shared" si="20"/>
        <v>-5112.1375317635648</v>
      </c>
      <c r="F129" s="85">
        <f t="shared" si="21"/>
        <v>-9200.1412130570279</v>
      </c>
      <c r="G129" s="86">
        <f t="shared" si="22"/>
        <v>1572054.9275637271</v>
      </c>
      <c r="H129" s="80"/>
      <c r="I129" s="76"/>
      <c r="J129" s="81"/>
      <c r="K129" s="76">
        <f t="shared" si="16"/>
        <v>124</v>
      </c>
      <c r="L129" s="85">
        <f t="shared" si="17"/>
        <v>-15508.466160639337</v>
      </c>
      <c r="M129" s="85">
        <f t="shared" si="18"/>
        <v>-5539.3982561009288</v>
      </c>
      <c r="N129" s="85">
        <f t="shared" si="19"/>
        <v>-9969.0679045384077</v>
      </c>
      <c r="O129" s="86">
        <f t="shared" si="23"/>
        <v>1534198.8177600086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-14312.278744820593</v>
      </c>
      <c r="E130" s="85">
        <f t="shared" si="20"/>
        <v>-5141.958334032186</v>
      </c>
      <c r="F130" s="85">
        <f t="shared" si="21"/>
        <v>-9170.3204107884067</v>
      </c>
      <c r="G130" s="86">
        <f t="shared" si="22"/>
        <v>1566912.9692296949</v>
      </c>
      <c r="H130" s="80"/>
      <c r="I130" s="76"/>
      <c r="J130" s="81"/>
      <c r="K130" s="76">
        <f t="shared" si="16"/>
        <v>125</v>
      </c>
      <c r="L130" s="85">
        <f t="shared" si="17"/>
        <v>-15508.466160639337</v>
      </c>
      <c r="M130" s="85">
        <f t="shared" si="18"/>
        <v>-5571.7114125948501</v>
      </c>
      <c r="N130" s="85">
        <f t="shared" si="19"/>
        <v>-9936.7547480444864</v>
      </c>
      <c r="O130" s="86">
        <f t="shared" si="23"/>
        <v>1528627.1063474137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-14312.278744820593</v>
      </c>
      <c r="E131" s="85">
        <f t="shared" si="20"/>
        <v>-5171.9530909807072</v>
      </c>
      <c r="F131" s="85">
        <f t="shared" si="21"/>
        <v>-9140.3256538398855</v>
      </c>
      <c r="G131" s="86">
        <f t="shared" si="22"/>
        <v>1561741.0161387143</v>
      </c>
      <c r="H131" s="80"/>
      <c r="I131" s="76"/>
      <c r="J131" s="81"/>
      <c r="K131" s="76">
        <f t="shared" si="16"/>
        <v>126</v>
      </c>
      <c r="L131" s="85">
        <f t="shared" si="17"/>
        <v>-15508.466160639337</v>
      </c>
      <c r="M131" s="85">
        <f t="shared" si="18"/>
        <v>-5604.2130625016525</v>
      </c>
      <c r="N131" s="85">
        <f t="shared" si="19"/>
        <v>-9904.253098137684</v>
      </c>
      <c r="O131" s="86">
        <f t="shared" si="23"/>
        <v>1523022.893284912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-14312.278744820593</v>
      </c>
      <c r="E132" s="85">
        <f t="shared" si="20"/>
        <v>-5202.1228173447653</v>
      </c>
      <c r="F132" s="85">
        <f t="shared" si="21"/>
        <v>-9110.1559274758274</v>
      </c>
      <c r="G132" s="86">
        <f t="shared" si="22"/>
        <v>1556538.8933213695</v>
      </c>
      <c r="H132" s="80"/>
      <c r="I132" s="76"/>
      <c r="J132" s="81"/>
      <c r="K132" s="76">
        <f t="shared" si="16"/>
        <v>127</v>
      </c>
      <c r="L132" s="85">
        <f t="shared" si="17"/>
        <v>-15508.466160639337</v>
      </c>
      <c r="M132" s="85">
        <f t="shared" si="18"/>
        <v>-5636.9043053662463</v>
      </c>
      <c r="N132" s="85">
        <f t="shared" si="19"/>
        <v>-9871.5618552730903</v>
      </c>
      <c r="O132" s="86">
        <f t="shared" si="23"/>
        <v>1517385.9889795457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-14312.278744820593</v>
      </c>
      <c r="E133" s="85">
        <f t="shared" si="20"/>
        <v>-5232.4685337792744</v>
      </c>
      <c r="F133" s="85">
        <f t="shared" si="21"/>
        <v>-9079.8102110413183</v>
      </c>
      <c r="G133" s="86">
        <f t="shared" si="22"/>
        <v>1551306.4247875903</v>
      </c>
      <c r="H133" s="80"/>
      <c r="I133" s="76"/>
      <c r="J133" s="81"/>
      <c r="K133" s="76">
        <f t="shared" si="16"/>
        <v>128</v>
      </c>
      <c r="L133" s="85">
        <f t="shared" si="17"/>
        <v>-15508.466160639337</v>
      </c>
      <c r="M133" s="85">
        <f t="shared" si="18"/>
        <v>-5669.786247147551</v>
      </c>
      <c r="N133" s="85">
        <f t="shared" si="19"/>
        <v>-9838.6799134917856</v>
      </c>
      <c r="O133" s="86">
        <f t="shared" si="23"/>
        <v>1511716.2027323982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-14312.278744820593</v>
      </c>
      <c r="E134" s="85">
        <f t="shared" si="20"/>
        <v>-5262.9912668929846</v>
      </c>
      <c r="F134" s="85">
        <f t="shared" si="21"/>
        <v>-9049.2874779276081</v>
      </c>
      <c r="G134" s="86">
        <f t="shared" si="22"/>
        <v>1546043.4335206973</v>
      </c>
      <c r="H134" s="80"/>
      <c r="I134" s="76"/>
      <c r="J134" s="81"/>
      <c r="K134" s="76">
        <f t="shared" si="16"/>
        <v>129</v>
      </c>
      <c r="L134" s="85">
        <f t="shared" si="17"/>
        <v>-15508.466160639337</v>
      </c>
      <c r="M134" s="85">
        <f t="shared" si="18"/>
        <v>-5702.8600002559087</v>
      </c>
      <c r="N134" s="85">
        <f t="shared" si="19"/>
        <v>-9805.6061603834278</v>
      </c>
      <c r="O134" s="86">
        <f t="shared" si="23"/>
        <v>1506013.3427321422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-14312.278744820593</v>
      </c>
      <c r="E135" s="85">
        <f t="shared" si="20"/>
        <v>-5293.692049283196</v>
      </c>
      <c r="F135" s="85">
        <f t="shared" si="21"/>
        <v>-9018.5866955373967</v>
      </c>
      <c r="G135" s="86">
        <f t="shared" si="22"/>
        <v>1540749.741471414</v>
      </c>
      <c r="H135" s="80"/>
      <c r="I135" s="76"/>
      <c r="J135" s="81"/>
      <c r="K135" s="76">
        <f t="shared" si="16"/>
        <v>130</v>
      </c>
      <c r="L135" s="85">
        <f t="shared" si="17"/>
        <v>-15508.466160639337</v>
      </c>
      <c r="M135" s="85">
        <f t="shared" si="18"/>
        <v>-5736.1266835907354</v>
      </c>
      <c r="N135" s="85">
        <f t="shared" si="19"/>
        <v>-9772.3394770486011</v>
      </c>
      <c r="O135" s="86">
        <f t="shared" si="23"/>
        <v>1500277.2160485515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-14312.278744820593</v>
      </c>
      <c r="E136" s="85">
        <f t="shared" si="20"/>
        <v>-5324.5719195706806</v>
      </c>
      <c r="F136" s="85">
        <f t="shared" si="21"/>
        <v>-8987.7068252499121</v>
      </c>
      <c r="G136" s="86">
        <f t="shared" si="22"/>
        <v>1535425.1695518433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-15508.466160639337</v>
      </c>
      <c r="M136" s="85">
        <f t="shared" ref="M136:M199" si="28">PPMT($J$3/12,K136,$J$2,$J$1)</f>
        <v>-5769.5874225783518</v>
      </c>
      <c r="N136" s="85">
        <f t="shared" ref="N136:N199" si="29">SUM(L136-M136)</f>
        <v>-9738.8787380609847</v>
      </c>
      <c r="O136" s="86">
        <f t="shared" si="23"/>
        <v>1494507.6286259731</v>
      </c>
    </row>
    <row r="137" spans="1:15" x14ac:dyDescent="0.2">
      <c r="A137" s="76"/>
      <c r="B137" s="81">
        <f>SUM(D126:D137)</f>
        <v>-171747.34493784711</v>
      </c>
      <c r="C137" s="76">
        <f t="shared" si="24"/>
        <v>132</v>
      </c>
      <c r="D137" s="85">
        <f t="shared" si="25"/>
        <v>-14312.278744820593</v>
      </c>
      <c r="E137" s="85">
        <f t="shared" si="20"/>
        <v>-5355.6319224348445</v>
      </c>
      <c r="F137" s="85">
        <f t="shared" si="21"/>
        <v>-8956.6468223857482</v>
      </c>
      <c r="G137" s="86">
        <f t="shared" si="22"/>
        <v>1530069.5376294085</v>
      </c>
      <c r="H137" s="80"/>
      <c r="I137" s="76"/>
      <c r="J137" s="81">
        <f>SUM(L126:L137)</f>
        <v>-186101.59392767205</v>
      </c>
      <c r="K137" s="76">
        <f t="shared" si="26"/>
        <v>132</v>
      </c>
      <c r="L137" s="85">
        <f t="shared" si="27"/>
        <v>-15508.466160639337</v>
      </c>
      <c r="M137" s="85">
        <f t="shared" si="28"/>
        <v>-5803.2433492100554</v>
      </c>
      <c r="N137" s="85">
        <f t="shared" si="29"/>
        <v>-9705.2228114292811</v>
      </c>
      <c r="O137" s="86">
        <f t="shared" si="23"/>
        <v>1488704.385276763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-14312.278744820593</v>
      </c>
      <c r="E138" s="85">
        <f t="shared" si="20"/>
        <v>-5386.8731086490443</v>
      </c>
      <c r="F138" s="85">
        <f t="shared" si="21"/>
        <v>-8925.4056361715484</v>
      </c>
      <c r="G138" s="86">
        <f t="shared" si="22"/>
        <v>1524682.6645207596</v>
      </c>
      <c r="H138" s="80"/>
      <c r="I138" s="76"/>
      <c r="J138" s="81"/>
      <c r="K138" s="76">
        <f t="shared" si="26"/>
        <v>133</v>
      </c>
      <c r="L138" s="85">
        <f t="shared" si="27"/>
        <v>-15508.466160639337</v>
      </c>
      <c r="M138" s="85">
        <f t="shared" si="28"/>
        <v>-5837.095602080446</v>
      </c>
      <c r="N138" s="85">
        <f t="shared" si="29"/>
        <v>-9671.3705585588905</v>
      </c>
      <c r="O138" s="86">
        <f t="shared" si="23"/>
        <v>1482867.2896746825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-14312.278744820593</v>
      </c>
      <c r="E139" s="85">
        <f t="shared" si="20"/>
        <v>-5418.2965351161638</v>
      </c>
      <c r="F139" s="85">
        <f t="shared" si="21"/>
        <v>-8893.9822097044289</v>
      </c>
      <c r="G139" s="86">
        <f t="shared" si="22"/>
        <v>1519264.3679856434</v>
      </c>
      <c r="H139" s="80"/>
      <c r="I139" s="76"/>
      <c r="J139" s="81"/>
      <c r="K139" s="76">
        <f t="shared" si="26"/>
        <v>134</v>
      </c>
      <c r="L139" s="85">
        <f t="shared" si="27"/>
        <v>-15508.466160639337</v>
      </c>
      <c r="M139" s="85">
        <f t="shared" si="28"/>
        <v>-5871.145326425918</v>
      </c>
      <c r="N139" s="85">
        <f t="shared" si="29"/>
        <v>-9637.3208342134185</v>
      </c>
      <c r="O139" s="86">
        <f t="shared" si="23"/>
        <v>1476996.1443482565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-14312.278744820593</v>
      </c>
      <c r="E140" s="85">
        <f t="shared" si="20"/>
        <v>-5449.903264904342</v>
      </c>
      <c r="F140" s="85">
        <f t="shared" si="21"/>
        <v>-8862.3754799162507</v>
      </c>
      <c r="G140" s="86">
        <f t="shared" si="22"/>
        <v>1513814.4647207391</v>
      </c>
      <c r="H140" s="80"/>
      <c r="I140" s="76"/>
      <c r="J140" s="81"/>
      <c r="K140" s="76">
        <f t="shared" si="26"/>
        <v>135</v>
      </c>
      <c r="L140" s="85">
        <f t="shared" si="27"/>
        <v>-15508.466160639337</v>
      </c>
      <c r="M140" s="85">
        <f t="shared" si="28"/>
        <v>-5905.3936741634006</v>
      </c>
      <c r="N140" s="85">
        <f t="shared" si="29"/>
        <v>-9603.0724864759359</v>
      </c>
      <c r="O140" s="86">
        <f t="shared" si="23"/>
        <v>1471090.7506740931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-14312.278744820593</v>
      </c>
      <c r="E141" s="85">
        <f t="shared" si="20"/>
        <v>-5481.694367282953</v>
      </c>
      <c r="F141" s="85">
        <f t="shared" si="21"/>
        <v>-8830.5843775376397</v>
      </c>
      <c r="G141" s="86">
        <f t="shared" si="22"/>
        <v>1508332.770353456</v>
      </c>
      <c r="H141" s="80"/>
      <c r="I141" s="76"/>
      <c r="J141" s="81"/>
      <c r="K141" s="76">
        <f t="shared" si="26"/>
        <v>136</v>
      </c>
      <c r="L141" s="85">
        <f t="shared" si="27"/>
        <v>-15508.466160639337</v>
      </c>
      <c r="M141" s="85">
        <f t="shared" si="28"/>
        <v>-5939.8418039293574</v>
      </c>
      <c r="N141" s="85">
        <f t="shared" si="29"/>
        <v>-9568.6243567099791</v>
      </c>
      <c r="O141" s="86">
        <f t="shared" si="23"/>
        <v>1465150.9088701638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-14312.278744820593</v>
      </c>
      <c r="E142" s="85">
        <f t="shared" si="20"/>
        <v>-5513.6709177587691</v>
      </c>
      <c r="F142" s="85">
        <f t="shared" si="21"/>
        <v>-8798.6078270618236</v>
      </c>
      <c r="G142" s="86">
        <f t="shared" si="22"/>
        <v>1502819.0994356973</v>
      </c>
      <c r="H142" s="80"/>
      <c r="I142" s="76"/>
      <c r="J142" s="81"/>
      <c r="K142" s="76">
        <f t="shared" si="26"/>
        <v>137</v>
      </c>
      <c r="L142" s="85">
        <f t="shared" si="27"/>
        <v>-15508.466160639337</v>
      </c>
      <c r="M142" s="85">
        <f t="shared" si="28"/>
        <v>-5974.4908811189434</v>
      </c>
      <c r="N142" s="85">
        <f t="shared" si="29"/>
        <v>-9533.9752795203931</v>
      </c>
      <c r="O142" s="86">
        <f t="shared" si="23"/>
        <v>1459176.4179890449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-14312.278744820593</v>
      </c>
      <c r="E143" s="85">
        <f t="shared" si="20"/>
        <v>-5545.8339981123627</v>
      </c>
      <c r="F143" s="85">
        <f t="shared" si="21"/>
        <v>-8766.44474670823</v>
      </c>
      <c r="G143" s="86">
        <f t="shared" si="22"/>
        <v>1497273.2654375848</v>
      </c>
      <c r="H143" s="80"/>
      <c r="I143" s="76"/>
      <c r="J143" s="81"/>
      <c r="K143" s="76">
        <f t="shared" si="26"/>
        <v>138</v>
      </c>
      <c r="L143" s="85">
        <f t="shared" si="27"/>
        <v>-15508.466160639337</v>
      </c>
      <c r="M143" s="85">
        <f t="shared" si="28"/>
        <v>-6009.342077925472</v>
      </c>
      <c r="N143" s="85">
        <f t="shared" si="29"/>
        <v>-9499.1240827138645</v>
      </c>
      <c r="O143" s="86">
        <f t="shared" si="23"/>
        <v>1453167.0759111193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-14312.278744820593</v>
      </c>
      <c r="E144" s="85">
        <f t="shared" si="20"/>
        <v>-5578.1846964346842</v>
      </c>
      <c r="F144" s="85">
        <f t="shared" si="21"/>
        <v>-8734.0940483859085</v>
      </c>
      <c r="G144" s="86">
        <f t="shared" si="22"/>
        <v>1491695.0807411501</v>
      </c>
      <c r="H144" s="80"/>
      <c r="I144" s="76"/>
      <c r="J144" s="81"/>
      <c r="K144" s="76">
        <f t="shared" si="26"/>
        <v>139</v>
      </c>
      <c r="L144" s="85">
        <f t="shared" si="27"/>
        <v>-15508.466160639337</v>
      </c>
      <c r="M144" s="85">
        <f t="shared" si="28"/>
        <v>-6044.3965733800342</v>
      </c>
      <c r="N144" s="85">
        <f t="shared" si="29"/>
        <v>-9464.0695872593024</v>
      </c>
      <c r="O144" s="86">
        <f t="shared" si="23"/>
        <v>1447122.6793377392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-14312.278744820593</v>
      </c>
      <c r="E145" s="85">
        <f t="shared" si="20"/>
        <v>-5610.7241071638855</v>
      </c>
      <c r="F145" s="85">
        <f t="shared" si="21"/>
        <v>-8701.5546376567072</v>
      </c>
      <c r="G145" s="86">
        <f t="shared" si="22"/>
        <v>1486084.3566339861</v>
      </c>
      <c r="H145" s="80"/>
      <c r="I145" s="76"/>
      <c r="J145" s="81"/>
      <c r="K145" s="76">
        <f t="shared" si="26"/>
        <v>140</v>
      </c>
      <c r="L145" s="85">
        <f t="shared" si="27"/>
        <v>-15508.466160639337</v>
      </c>
      <c r="M145" s="85">
        <f t="shared" si="28"/>
        <v>-6079.6555533914234</v>
      </c>
      <c r="N145" s="85">
        <f t="shared" si="29"/>
        <v>-9428.8106072479131</v>
      </c>
      <c r="O145" s="86">
        <f t="shared" si="23"/>
        <v>1441043.0237843478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-14312.278744820593</v>
      </c>
      <c r="E146" s="85">
        <f t="shared" si="20"/>
        <v>-5643.453331122344</v>
      </c>
      <c r="F146" s="85">
        <f t="shared" si="21"/>
        <v>-8668.8254136982487</v>
      </c>
      <c r="G146" s="86">
        <f t="shared" si="22"/>
        <v>1480440.9033028637</v>
      </c>
      <c r="H146" s="80"/>
      <c r="I146" s="76"/>
      <c r="J146" s="81"/>
      <c r="K146" s="76">
        <f t="shared" si="26"/>
        <v>141</v>
      </c>
      <c r="L146" s="85">
        <f t="shared" si="27"/>
        <v>-15508.466160639337</v>
      </c>
      <c r="M146" s="85">
        <f t="shared" si="28"/>
        <v>-6115.1202107862064</v>
      </c>
      <c r="N146" s="85">
        <f t="shared" si="29"/>
        <v>-9393.3459498531302</v>
      </c>
      <c r="O146" s="86">
        <f t="shared" si="23"/>
        <v>1434927.9035735617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-14312.278744820593</v>
      </c>
      <c r="E147" s="85">
        <f t="shared" si="20"/>
        <v>-5676.3734755538899</v>
      </c>
      <c r="F147" s="85">
        <f t="shared" si="21"/>
        <v>-8635.9052692667028</v>
      </c>
      <c r="G147" s="86">
        <f t="shared" si="22"/>
        <v>1474764.5298273098</v>
      </c>
      <c r="H147" s="80"/>
      <c r="I147" s="76"/>
      <c r="J147" s="81"/>
      <c r="K147" s="76">
        <f t="shared" si="26"/>
        <v>142</v>
      </c>
      <c r="L147" s="85">
        <f t="shared" si="27"/>
        <v>-15508.466160639337</v>
      </c>
      <c r="M147" s="85">
        <f t="shared" si="28"/>
        <v>-6150.7917453491264</v>
      </c>
      <c r="N147" s="85">
        <f t="shared" si="29"/>
        <v>-9357.6744152902102</v>
      </c>
      <c r="O147" s="86">
        <f t="shared" si="23"/>
        <v>1428777.1118282126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-14312.278744820593</v>
      </c>
      <c r="E148" s="85">
        <f t="shared" si="20"/>
        <v>-5709.485654161288</v>
      </c>
      <c r="F148" s="85">
        <f t="shared" si="21"/>
        <v>-8602.7930906593047</v>
      </c>
      <c r="G148" s="86">
        <f t="shared" si="22"/>
        <v>1469055.0441731485</v>
      </c>
      <c r="H148" s="80"/>
      <c r="I148" s="76"/>
      <c r="J148" s="81"/>
      <c r="K148" s="76">
        <f t="shared" si="26"/>
        <v>143</v>
      </c>
      <c r="L148" s="85">
        <f t="shared" si="27"/>
        <v>-15508.466160639337</v>
      </c>
      <c r="M148" s="85">
        <f t="shared" si="28"/>
        <v>-6186.6713638636647</v>
      </c>
      <c r="N148" s="85">
        <f t="shared" si="29"/>
        <v>-9321.7947967756718</v>
      </c>
      <c r="O148" s="86">
        <f t="shared" si="23"/>
        <v>1422590.440464349</v>
      </c>
    </row>
    <row r="149" spans="1:15" x14ac:dyDescent="0.2">
      <c r="A149" s="76"/>
      <c r="B149" s="81">
        <f>SUM(D138:D149)</f>
        <v>-171747.34493784711</v>
      </c>
      <c r="C149" s="76">
        <f t="shared" si="24"/>
        <v>144</v>
      </c>
      <c r="D149" s="85">
        <f t="shared" si="25"/>
        <v>-14312.278744820593</v>
      </c>
      <c r="E149" s="85">
        <f t="shared" si="20"/>
        <v>-5742.7909871438987</v>
      </c>
      <c r="F149" s="85">
        <f t="shared" si="21"/>
        <v>-8569.4877576766939</v>
      </c>
      <c r="G149" s="86">
        <f t="shared" si="22"/>
        <v>1463312.2531860045</v>
      </c>
      <c r="H149" s="80"/>
      <c r="I149" s="76"/>
      <c r="J149" s="81">
        <f>SUM(L138:L149)</f>
        <v>-186101.59392767205</v>
      </c>
      <c r="K149" s="76">
        <f t="shared" si="26"/>
        <v>144</v>
      </c>
      <c r="L149" s="85">
        <f t="shared" si="27"/>
        <v>-15508.466160639337</v>
      </c>
      <c r="M149" s="85">
        <f t="shared" si="28"/>
        <v>-6222.7602801528683</v>
      </c>
      <c r="N149" s="85">
        <f t="shared" si="29"/>
        <v>-9285.7058804864682</v>
      </c>
      <c r="O149" s="86">
        <f t="shared" si="23"/>
        <v>1416367.6801841962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-14312.278744820593</v>
      </c>
      <c r="E150" s="85">
        <f t="shared" si="20"/>
        <v>-5776.2906012355706</v>
      </c>
      <c r="F150" s="85">
        <f t="shared" si="21"/>
        <v>-8535.988143585022</v>
      </c>
      <c r="G150" s="86">
        <f t="shared" si="22"/>
        <v>1457535.9625847689</v>
      </c>
      <c r="H150" s="80"/>
      <c r="I150" s="76"/>
      <c r="J150" s="81"/>
      <c r="K150" s="76">
        <f t="shared" si="26"/>
        <v>145</v>
      </c>
      <c r="L150" s="85">
        <f t="shared" si="27"/>
        <v>-15508.466160639337</v>
      </c>
      <c r="M150" s="85">
        <f t="shared" si="28"/>
        <v>-6259.0597151204238</v>
      </c>
      <c r="N150" s="85">
        <f t="shared" si="29"/>
        <v>-9249.4064455189127</v>
      </c>
      <c r="O150" s="86">
        <f t="shared" si="23"/>
        <v>1410108.6204690759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-14312.278744820593</v>
      </c>
      <c r="E151" s="85">
        <f t="shared" si="20"/>
        <v>-5809.9856297427759</v>
      </c>
      <c r="F151" s="85">
        <f t="shared" si="21"/>
        <v>-8502.2931150778168</v>
      </c>
      <c r="G151" s="86">
        <f t="shared" si="22"/>
        <v>1451725.9769550262</v>
      </c>
      <c r="H151" s="80"/>
      <c r="I151" s="76"/>
      <c r="J151" s="81"/>
      <c r="K151" s="76">
        <f t="shared" si="26"/>
        <v>146</v>
      </c>
      <c r="L151" s="85">
        <f t="shared" si="27"/>
        <v>-15508.466160639337</v>
      </c>
      <c r="M151" s="85">
        <f t="shared" si="28"/>
        <v>-6295.57089679196</v>
      </c>
      <c r="N151" s="85">
        <f t="shared" si="29"/>
        <v>-9212.8952638473766</v>
      </c>
      <c r="O151" s="86">
        <f t="shared" si="23"/>
        <v>1403813.0495722839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-14312.278744820593</v>
      </c>
      <c r="E152" s="85">
        <f t="shared" si="20"/>
        <v>-5843.8772125829419</v>
      </c>
      <c r="F152" s="85">
        <f t="shared" si="21"/>
        <v>-8468.4015322376508</v>
      </c>
      <c r="G152" s="86">
        <f t="shared" si="22"/>
        <v>1445882.0997424433</v>
      </c>
      <c r="H152" s="80"/>
      <c r="I152" s="76"/>
      <c r="J152" s="81"/>
      <c r="K152" s="76">
        <f t="shared" si="26"/>
        <v>147</v>
      </c>
      <c r="L152" s="85">
        <f t="shared" si="27"/>
        <v>-15508.466160639337</v>
      </c>
      <c r="M152" s="85">
        <f t="shared" si="28"/>
        <v>-6332.2950603565823</v>
      </c>
      <c r="N152" s="85">
        <f t="shared" si="29"/>
        <v>-9176.1711002827542</v>
      </c>
      <c r="O152" s="86">
        <f t="shared" si="23"/>
        <v>1397480.7545119273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-14312.278744820593</v>
      </c>
      <c r="E153" s="85">
        <f t="shared" si="20"/>
        <v>-5877.9664963230116</v>
      </c>
      <c r="F153" s="85">
        <f t="shared" si="21"/>
        <v>-8434.3122484975811</v>
      </c>
      <c r="G153" s="86">
        <f t="shared" si="22"/>
        <v>1440004.1332461203</v>
      </c>
      <c r="H153" s="80"/>
      <c r="I153" s="76"/>
      <c r="J153" s="81"/>
      <c r="K153" s="76">
        <f t="shared" si="26"/>
        <v>148</v>
      </c>
      <c r="L153" s="85">
        <f t="shared" si="27"/>
        <v>-15508.466160639337</v>
      </c>
      <c r="M153" s="85">
        <f t="shared" si="28"/>
        <v>-6369.2334482086626</v>
      </c>
      <c r="N153" s="85">
        <f t="shared" si="29"/>
        <v>-9139.2327124306739</v>
      </c>
      <c r="O153" s="86">
        <f t="shared" si="23"/>
        <v>1391111.5210637185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-14312.278744820593</v>
      </c>
      <c r="E154" s="85">
        <f t="shared" si="20"/>
        <v>-5912.2546342182286</v>
      </c>
      <c r="F154" s="85">
        <f t="shared" si="21"/>
        <v>-8400.0241106023641</v>
      </c>
      <c r="G154" s="86">
        <f t="shared" si="22"/>
        <v>1434091.878611902</v>
      </c>
      <c r="H154" s="80"/>
      <c r="I154" s="76"/>
      <c r="J154" s="81"/>
      <c r="K154" s="76">
        <f t="shared" si="26"/>
        <v>149</v>
      </c>
      <c r="L154" s="85">
        <f t="shared" si="27"/>
        <v>-15508.466160639337</v>
      </c>
      <c r="M154" s="85">
        <f t="shared" si="28"/>
        <v>-6406.3873099898792</v>
      </c>
      <c r="N154" s="85">
        <f t="shared" si="29"/>
        <v>-9102.0788506494573</v>
      </c>
      <c r="O154" s="86">
        <f t="shared" si="23"/>
        <v>1384705.1337537286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-14312.278744820593</v>
      </c>
      <c r="E155" s="85">
        <f t="shared" si="20"/>
        <v>-5946.7427862511704</v>
      </c>
      <c r="F155" s="85">
        <f t="shared" si="21"/>
        <v>-8365.5359585694223</v>
      </c>
      <c r="G155" s="86">
        <f t="shared" si="22"/>
        <v>1428145.1358256508</v>
      </c>
      <c r="H155" s="80"/>
      <c r="I155" s="76"/>
      <c r="J155" s="81"/>
      <c r="K155" s="76">
        <f t="shared" si="26"/>
        <v>150</v>
      </c>
      <c r="L155" s="85">
        <f t="shared" si="27"/>
        <v>-15508.466160639337</v>
      </c>
      <c r="M155" s="85">
        <f t="shared" si="28"/>
        <v>-6443.757902631487</v>
      </c>
      <c r="N155" s="85">
        <f t="shared" si="29"/>
        <v>-9064.7082580078495</v>
      </c>
      <c r="O155" s="86">
        <f t="shared" si="23"/>
        <v>1378261.3758510971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-14312.278744820593</v>
      </c>
      <c r="E156" s="85">
        <f t="shared" si="20"/>
        <v>-5981.432119170966</v>
      </c>
      <c r="F156" s="85">
        <f t="shared" si="21"/>
        <v>-8330.8466256496267</v>
      </c>
      <c r="G156" s="86">
        <f t="shared" si="22"/>
        <v>1422163.7037064799</v>
      </c>
      <c r="H156" s="80"/>
      <c r="I156" s="76"/>
      <c r="J156" s="81"/>
      <c r="K156" s="76">
        <f t="shared" si="26"/>
        <v>151</v>
      </c>
      <c r="L156" s="85">
        <f t="shared" si="27"/>
        <v>-15508.466160639337</v>
      </c>
      <c r="M156" s="85">
        <f t="shared" si="28"/>
        <v>-6481.3464903968379</v>
      </c>
      <c r="N156" s="85">
        <f t="shared" si="29"/>
        <v>-9027.1196702424986</v>
      </c>
      <c r="O156" s="86">
        <f t="shared" si="23"/>
        <v>1371780.0293607002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-14312.278744820593</v>
      </c>
      <c r="E157" s="85">
        <f t="shared" si="20"/>
        <v>-6016.3238065327951</v>
      </c>
      <c r="F157" s="85">
        <f t="shared" si="21"/>
        <v>-8295.9549382877976</v>
      </c>
      <c r="G157" s="86">
        <f t="shared" si="22"/>
        <v>1416147.379899947</v>
      </c>
      <c r="H157" s="80"/>
      <c r="I157" s="76"/>
      <c r="J157" s="81"/>
      <c r="K157" s="76">
        <f t="shared" si="26"/>
        <v>152</v>
      </c>
      <c r="L157" s="85">
        <f t="shared" si="27"/>
        <v>-15508.466160639337</v>
      </c>
      <c r="M157" s="85">
        <f t="shared" si="28"/>
        <v>-6519.154344924149</v>
      </c>
      <c r="N157" s="85">
        <f t="shared" si="29"/>
        <v>-8989.3118157151875</v>
      </c>
      <c r="O157" s="86">
        <f t="shared" si="23"/>
        <v>1365260.8750157759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-14312.278744820593</v>
      </c>
      <c r="E158" s="85">
        <f t="shared" si="20"/>
        <v>-6051.4190287375732</v>
      </c>
      <c r="F158" s="85">
        <f t="shared" si="21"/>
        <v>-8260.8597160830195</v>
      </c>
      <c r="G158" s="86">
        <f t="shared" si="22"/>
        <v>1410095.9608712094</v>
      </c>
      <c r="H158" s="80"/>
      <c r="I158" s="76"/>
      <c r="J158" s="81"/>
      <c r="K158" s="76">
        <f t="shared" si="26"/>
        <v>153</v>
      </c>
      <c r="L158" s="85">
        <f t="shared" si="27"/>
        <v>-15508.466160639337</v>
      </c>
      <c r="M158" s="85">
        <f t="shared" si="28"/>
        <v>-6557.1827452695434</v>
      </c>
      <c r="N158" s="85">
        <f t="shared" si="29"/>
        <v>-8951.2834153697931</v>
      </c>
      <c r="O158" s="86">
        <f t="shared" si="23"/>
        <v>1358703.6922705064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-14312.278744820593</v>
      </c>
      <c r="E159" s="85">
        <f t="shared" si="20"/>
        <v>-6086.7189730718765</v>
      </c>
      <c r="F159" s="85">
        <f t="shared" si="21"/>
        <v>-8225.5597717487162</v>
      </c>
      <c r="G159" s="86">
        <f t="shared" si="22"/>
        <v>1404009.2418981376</v>
      </c>
      <c r="H159" s="80"/>
      <c r="I159" s="76"/>
      <c r="J159" s="81"/>
      <c r="K159" s="76">
        <f t="shared" si="26"/>
        <v>154</v>
      </c>
      <c r="L159" s="85">
        <f t="shared" si="27"/>
        <v>-15508.466160639337</v>
      </c>
      <c r="M159" s="85">
        <f t="shared" si="28"/>
        <v>-6595.4329779502823</v>
      </c>
      <c r="N159" s="85">
        <f t="shared" si="29"/>
        <v>-8913.0331826890542</v>
      </c>
      <c r="O159" s="86">
        <f t="shared" si="23"/>
        <v>1352108.2592925562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-14312.278744820593</v>
      </c>
      <c r="E160" s="85">
        <f t="shared" si="20"/>
        <v>-6122.224833748126</v>
      </c>
      <c r="F160" s="85">
        <f t="shared" si="21"/>
        <v>-8190.0539110724667</v>
      </c>
      <c r="G160" s="86">
        <f t="shared" si="22"/>
        <v>1397887.0170643895</v>
      </c>
      <c r="H160" s="80"/>
      <c r="I160" s="76"/>
      <c r="J160" s="81"/>
      <c r="K160" s="76">
        <f t="shared" si="26"/>
        <v>155</v>
      </c>
      <c r="L160" s="85">
        <f t="shared" si="27"/>
        <v>-15508.466160639337</v>
      </c>
      <c r="M160" s="85">
        <f t="shared" si="28"/>
        <v>-6633.9063369883224</v>
      </c>
      <c r="N160" s="85">
        <f t="shared" si="29"/>
        <v>-8874.5598236510141</v>
      </c>
      <c r="O160" s="86">
        <f t="shared" si="23"/>
        <v>1345474.3529555679</v>
      </c>
    </row>
    <row r="161" spans="1:15" x14ac:dyDescent="0.2">
      <c r="A161" s="76"/>
      <c r="B161" s="81">
        <f>SUM(D150:D161)</f>
        <v>-171747.34493784711</v>
      </c>
      <c r="C161" s="76">
        <f t="shared" si="24"/>
        <v>156</v>
      </c>
      <c r="D161" s="85">
        <f t="shared" si="25"/>
        <v>-14312.278744820593</v>
      </c>
      <c r="E161" s="85">
        <f t="shared" si="20"/>
        <v>-6157.9378119449912</v>
      </c>
      <c r="F161" s="85">
        <f t="shared" si="21"/>
        <v>-8154.3409328756015</v>
      </c>
      <c r="G161" s="86">
        <f t="shared" si="22"/>
        <v>1391729.0792524444</v>
      </c>
      <c r="H161" s="80"/>
      <c r="I161" s="76"/>
      <c r="J161" s="81">
        <f>SUM(L150:L161)</f>
        <v>-186101.59392767205</v>
      </c>
      <c r="K161" s="76">
        <f t="shared" si="26"/>
        <v>156</v>
      </c>
      <c r="L161" s="85">
        <f t="shared" si="27"/>
        <v>-15508.466160639337</v>
      </c>
      <c r="M161" s="85">
        <f t="shared" si="28"/>
        <v>-6672.6041239540882</v>
      </c>
      <c r="N161" s="85">
        <f t="shared" si="29"/>
        <v>-8835.8620366852483</v>
      </c>
      <c r="O161" s="86">
        <f t="shared" si="23"/>
        <v>1338801.7488316137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-14312.278744820593</v>
      </c>
      <c r="E162" s="85">
        <f t="shared" si="20"/>
        <v>-6193.8591158480012</v>
      </c>
      <c r="F162" s="85">
        <f t="shared" si="21"/>
        <v>-8118.4196289725915</v>
      </c>
      <c r="G162" s="86">
        <f t="shared" si="22"/>
        <v>1385535.2201365964</v>
      </c>
      <c r="H162" s="80"/>
      <c r="I162" s="76"/>
      <c r="J162" s="81"/>
      <c r="K162" s="76">
        <f t="shared" si="26"/>
        <v>157</v>
      </c>
      <c r="L162" s="85">
        <f t="shared" si="27"/>
        <v>-15508.466160639337</v>
      </c>
      <c r="M162" s="85">
        <f t="shared" si="28"/>
        <v>-6711.5276480104894</v>
      </c>
      <c r="N162" s="85">
        <f t="shared" si="29"/>
        <v>-8796.9385126288471</v>
      </c>
      <c r="O162" s="86">
        <f t="shared" si="23"/>
        <v>1332090.2211836032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-14312.278744820593</v>
      </c>
      <c r="E163" s="85">
        <f t="shared" si="20"/>
        <v>-6229.9899606904528</v>
      </c>
      <c r="F163" s="85">
        <f t="shared" si="21"/>
        <v>-8082.2887841301399</v>
      </c>
      <c r="G163" s="86">
        <f t="shared" si="22"/>
        <v>1379305.2301759059</v>
      </c>
      <c r="H163" s="80"/>
      <c r="I163" s="76"/>
      <c r="J163" s="81"/>
      <c r="K163" s="76">
        <f t="shared" si="26"/>
        <v>158</v>
      </c>
      <c r="L163" s="85">
        <f t="shared" si="27"/>
        <v>-15508.466160639337</v>
      </c>
      <c r="M163" s="85">
        <f t="shared" si="28"/>
        <v>-6750.678225957221</v>
      </c>
      <c r="N163" s="85">
        <f t="shared" si="29"/>
        <v>-8757.7879346821155</v>
      </c>
      <c r="O163" s="86">
        <f t="shared" si="23"/>
        <v>1325339.5429576458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-14312.278744820593</v>
      </c>
      <c r="E164" s="85">
        <f t="shared" si="20"/>
        <v>-6266.3315687944832</v>
      </c>
      <c r="F164" s="85">
        <f t="shared" si="21"/>
        <v>-8045.9471760261094</v>
      </c>
      <c r="G164" s="86">
        <f t="shared" si="22"/>
        <v>1373038.8986071113</v>
      </c>
      <c r="H164" s="80"/>
      <c r="I164" s="76"/>
      <c r="J164" s="81"/>
      <c r="K164" s="76">
        <f t="shared" si="26"/>
        <v>159</v>
      </c>
      <c r="L164" s="85">
        <f t="shared" si="27"/>
        <v>-15508.466160639337</v>
      </c>
      <c r="M164" s="85">
        <f t="shared" si="28"/>
        <v>-6790.0571822753009</v>
      </c>
      <c r="N164" s="85">
        <f t="shared" si="29"/>
        <v>-8718.4089783640356</v>
      </c>
      <c r="O164" s="86">
        <f t="shared" si="23"/>
        <v>1318549.4857753706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-14312.278744820593</v>
      </c>
      <c r="E165" s="85">
        <f t="shared" si="20"/>
        <v>-6302.8851696124448</v>
      </c>
      <c r="F165" s="85">
        <f t="shared" si="21"/>
        <v>-8009.3935752081479</v>
      </c>
      <c r="G165" s="86">
        <f t="shared" si="22"/>
        <v>1366736.0134374988</v>
      </c>
      <c r="H165" s="80"/>
      <c r="I165" s="76"/>
      <c r="J165" s="81"/>
      <c r="K165" s="76">
        <f t="shared" si="26"/>
        <v>160</v>
      </c>
      <c r="L165" s="85">
        <f t="shared" si="27"/>
        <v>-15508.466160639337</v>
      </c>
      <c r="M165" s="85">
        <f t="shared" si="28"/>
        <v>-6829.6658491719063</v>
      </c>
      <c r="N165" s="85">
        <f t="shared" si="29"/>
        <v>-8678.8003114674302</v>
      </c>
      <c r="O165" s="86">
        <f t="shared" si="23"/>
        <v>1311719.8199261988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-14312.278744820593</v>
      </c>
      <c r="E166" s="85">
        <f t="shared" si="20"/>
        <v>-6339.6519997685182</v>
      </c>
      <c r="F166" s="85">
        <f t="shared" si="21"/>
        <v>-7972.6267450520745</v>
      </c>
      <c r="G166" s="86">
        <f t="shared" si="22"/>
        <v>1360396.3614377303</v>
      </c>
      <c r="H166" s="80"/>
      <c r="I166" s="76"/>
      <c r="J166" s="81"/>
      <c r="K166" s="76">
        <f t="shared" si="26"/>
        <v>161</v>
      </c>
      <c r="L166" s="85">
        <f t="shared" si="27"/>
        <v>-15508.466160639337</v>
      </c>
      <c r="M166" s="85">
        <f t="shared" si="28"/>
        <v>-6869.5055666254102</v>
      </c>
      <c r="N166" s="85">
        <f t="shared" si="29"/>
        <v>-8638.9605940139263</v>
      </c>
      <c r="O166" s="86">
        <f t="shared" si="23"/>
        <v>1304850.3143595734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-14312.278744820593</v>
      </c>
      <c r="E167" s="85">
        <f t="shared" si="20"/>
        <v>-6376.6333031005033</v>
      </c>
      <c r="F167" s="85">
        <f t="shared" si="21"/>
        <v>-7935.6454417200894</v>
      </c>
      <c r="G167" s="86">
        <f t="shared" si="22"/>
        <v>1354019.7281346298</v>
      </c>
      <c r="H167" s="80"/>
      <c r="I167" s="76"/>
      <c r="J167" s="81"/>
      <c r="K167" s="76">
        <f t="shared" si="26"/>
        <v>162</v>
      </c>
      <c r="L167" s="85">
        <f t="shared" si="27"/>
        <v>-15508.466160639337</v>
      </c>
      <c r="M167" s="85">
        <f t="shared" si="28"/>
        <v>-6909.5776824307213</v>
      </c>
      <c r="N167" s="85">
        <f t="shared" si="29"/>
        <v>-8598.8884782086152</v>
      </c>
      <c r="O167" s="86">
        <f t="shared" si="23"/>
        <v>1297940.7366771428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-14312.278744820593</v>
      </c>
      <c r="E168" s="85">
        <f t="shared" si="20"/>
        <v>-6413.8303307019214</v>
      </c>
      <c r="F168" s="85">
        <f t="shared" si="21"/>
        <v>-7898.4484141186713</v>
      </c>
      <c r="G168" s="86">
        <f t="shared" si="22"/>
        <v>1347605.8978039278</v>
      </c>
      <c r="H168" s="80"/>
      <c r="I168" s="76"/>
      <c r="J168" s="81"/>
      <c r="K168" s="76">
        <f t="shared" si="26"/>
        <v>163</v>
      </c>
      <c r="L168" s="85">
        <f t="shared" si="27"/>
        <v>-15508.466160639337</v>
      </c>
      <c r="M168" s="85">
        <f t="shared" si="28"/>
        <v>-6949.8835522449044</v>
      </c>
      <c r="N168" s="85">
        <f t="shared" si="29"/>
        <v>-8558.5826083944321</v>
      </c>
      <c r="O168" s="86">
        <f t="shared" si="23"/>
        <v>1290990.8531248979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-14312.278744820593</v>
      </c>
      <c r="E169" s="85">
        <f t="shared" si="20"/>
        <v>-6451.244340964352</v>
      </c>
      <c r="F169" s="85">
        <f t="shared" si="21"/>
        <v>-7861.0344038562407</v>
      </c>
      <c r="G169" s="86">
        <f t="shared" si="22"/>
        <v>1341154.6534629634</v>
      </c>
      <c r="H169" s="80"/>
      <c r="I169" s="76"/>
      <c r="J169" s="81"/>
      <c r="K169" s="76">
        <f t="shared" si="26"/>
        <v>164</v>
      </c>
      <c r="L169" s="85">
        <f t="shared" si="27"/>
        <v>-15508.466160639337</v>
      </c>
      <c r="M169" s="85">
        <f t="shared" si="28"/>
        <v>-6990.4245396330025</v>
      </c>
      <c r="N169" s="85">
        <f t="shared" si="29"/>
        <v>-8518.041621006334</v>
      </c>
      <c r="O169" s="86">
        <f t="shared" si="23"/>
        <v>1284000.4285852648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-14312.278744820593</v>
      </c>
      <c r="E170" s="85">
        <f t="shared" ref="E170:E233" si="30">PPMT($B$3/12,C170,$B$2,$B$1)</f>
        <v>-6488.8765996199709</v>
      </c>
      <c r="F170" s="85">
        <f t="shared" ref="F170:F233" si="31">SUM(D170-E170)</f>
        <v>-7823.4021452006218</v>
      </c>
      <c r="G170" s="86">
        <f t="shared" ref="G170:G233" si="32">SUM(G169+E170)</f>
        <v>1334665.7768633435</v>
      </c>
      <c r="H170" s="80"/>
      <c r="I170" s="76"/>
      <c r="J170" s="81"/>
      <c r="K170" s="76">
        <f t="shared" si="26"/>
        <v>165</v>
      </c>
      <c r="L170" s="85">
        <f t="shared" si="27"/>
        <v>-15508.466160639337</v>
      </c>
      <c r="M170" s="85">
        <f t="shared" si="28"/>
        <v>-7031.20201611419</v>
      </c>
      <c r="N170" s="85">
        <f t="shared" si="29"/>
        <v>-8477.2641445251465</v>
      </c>
      <c r="O170" s="86">
        <f t="shared" ref="O170:O233" si="33">SUM(O169+M170)</f>
        <v>1276969.2265691506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-14312.278744820593</v>
      </c>
      <c r="E171" s="85">
        <f t="shared" si="30"/>
        <v>-6526.728379784422</v>
      </c>
      <c r="F171" s="85">
        <f t="shared" si="31"/>
        <v>-7785.5503650361707</v>
      </c>
      <c r="G171" s="86">
        <f t="shared" si="32"/>
        <v>1328139.0484835592</v>
      </c>
      <c r="H171" s="80"/>
      <c r="I171" s="76"/>
      <c r="J171" s="81"/>
      <c r="K171" s="76">
        <f t="shared" si="26"/>
        <v>166</v>
      </c>
      <c r="L171" s="85">
        <f t="shared" si="27"/>
        <v>-15508.466160639337</v>
      </c>
      <c r="M171" s="85">
        <f t="shared" si="28"/>
        <v>-7072.2173612081897</v>
      </c>
      <c r="N171" s="85">
        <f t="shared" si="29"/>
        <v>-8436.2487994311468</v>
      </c>
      <c r="O171" s="86">
        <f t="shared" si="33"/>
        <v>1269897.0092079423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-14312.278744820593</v>
      </c>
      <c r="E172" s="85">
        <f t="shared" si="30"/>
        <v>-6564.8009619998347</v>
      </c>
      <c r="F172" s="85">
        <f t="shared" si="31"/>
        <v>-7747.477782820758</v>
      </c>
      <c r="G172" s="86">
        <f t="shared" si="32"/>
        <v>1321574.2475215592</v>
      </c>
      <c r="H172" s="80"/>
      <c r="I172" s="76"/>
      <c r="J172" s="81"/>
      <c r="K172" s="76">
        <f t="shared" si="26"/>
        <v>167</v>
      </c>
      <c r="L172" s="85">
        <f t="shared" si="27"/>
        <v>-15508.466160639337</v>
      </c>
      <c r="M172" s="85">
        <f t="shared" si="28"/>
        <v>-7113.4719624819027</v>
      </c>
      <c r="N172" s="85">
        <f t="shared" si="29"/>
        <v>-8394.9941981574339</v>
      </c>
      <c r="O172" s="86">
        <f t="shared" si="33"/>
        <v>1262783.5372454603</v>
      </c>
    </row>
    <row r="173" spans="1:15" x14ac:dyDescent="0.2">
      <c r="A173" s="76"/>
      <c r="B173" s="81">
        <f>SUM(D162:D173)</f>
        <v>-171747.34493784711</v>
      </c>
      <c r="C173" s="76">
        <f t="shared" si="24"/>
        <v>168</v>
      </c>
      <c r="D173" s="85">
        <f t="shared" si="25"/>
        <v>-14312.278744820593</v>
      </c>
      <c r="E173" s="85">
        <f t="shared" si="30"/>
        <v>-6603.0956342781692</v>
      </c>
      <c r="F173" s="85">
        <f t="shared" si="31"/>
        <v>-7709.1831105424235</v>
      </c>
      <c r="G173" s="86">
        <f t="shared" si="32"/>
        <v>1314971.1518872811</v>
      </c>
      <c r="H173" s="80"/>
      <c r="I173" s="76"/>
      <c r="J173" s="81">
        <f>SUM(L162:L173)</f>
        <v>-186101.59392767205</v>
      </c>
      <c r="K173" s="76">
        <f t="shared" si="26"/>
        <v>168</v>
      </c>
      <c r="L173" s="85">
        <f t="shared" si="27"/>
        <v>-15508.466160639337</v>
      </c>
      <c r="M173" s="85">
        <f t="shared" si="28"/>
        <v>-7154.9672155963854</v>
      </c>
      <c r="N173" s="85">
        <f t="shared" si="29"/>
        <v>-8353.4989450429512</v>
      </c>
      <c r="O173" s="86">
        <f t="shared" si="33"/>
        <v>1255628.5700298639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-14312.278744820593</v>
      </c>
      <c r="E174" s="85">
        <f t="shared" si="30"/>
        <v>-6641.6136921447869</v>
      </c>
      <c r="F174" s="85">
        <f t="shared" si="31"/>
        <v>-7670.6650526758058</v>
      </c>
      <c r="G174" s="86">
        <f t="shared" si="32"/>
        <v>1308329.5381951362</v>
      </c>
      <c r="H174" s="80"/>
      <c r="I174" s="76"/>
      <c r="J174" s="81"/>
      <c r="K174" s="76">
        <f t="shared" si="26"/>
        <v>169</v>
      </c>
      <c r="L174" s="85">
        <f t="shared" si="27"/>
        <v>-15508.466160639337</v>
      </c>
      <c r="M174" s="85">
        <f t="shared" si="28"/>
        <v>-7196.7045243540324</v>
      </c>
      <c r="N174" s="85">
        <f t="shared" si="29"/>
        <v>-8311.7616362853041</v>
      </c>
      <c r="O174" s="86">
        <f t="shared" si="33"/>
        <v>1248431.8655055098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-14312.278744820593</v>
      </c>
      <c r="E175" s="85">
        <f t="shared" si="30"/>
        <v>-6680.3564386823045</v>
      </c>
      <c r="F175" s="85">
        <f t="shared" si="31"/>
        <v>-7631.9223061382881</v>
      </c>
      <c r="G175" s="86">
        <f t="shared" si="32"/>
        <v>1301649.1817564538</v>
      </c>
      <c r="H175" s="80"/>
      <c r="I175" s="76"/>
      <c r="J175" s="81"/>
      <c r="K175" s="76">
        <f t="shared" si="26"/>
        <v>170</v>
      </c>
      <c r="L175" s="85">
        <f t="shared" si="27"/>
        <v>-15508.466160639337</v>
      </c>
      <c r="M175" s="85">
        <f t="shared" si="28"/>
        <v>-7238.6853007460977</v>
      </c>
      <c r="N175" s="85">
        <f t="shared" si="29"/>
        <v>-8269.7808598932388</v>
      </c>
      <c r="O175" s="86">
        <f t="shared" si="33"/>
        <v>1241193.1802047638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-14312.278744820593</v>
      </c>
      <c r="E176" s="85">
        <f t="shared" si="30"/>
        <v>-6719.3251845746126</v>
      </c>
      <c r="F176" s="85">
        <f t="shared" si="31"/>
        <v>-7592.95356024598</v>
      </c>
      <c r="G176" s="86">
        <f t="shared" si="32"/>
        <v>1294929.8565718792</v>
      </c>
      <c r="H176" s="80"/>
      <c r="I176" s="76"/>
      <c r="J176" s="81"/>
      <c r="K176" s="76">
        <f t="shared" si="26"/>
        <v>171</v>
      </c>
      <c r="L176" s="85">
        <f t="shared" si="27"/>
        <v>-15508.466160639337</v>
      </c>
      <c r="M176" s="85">
        <f t="shared" si="28"/>
        <v>-7280.9109650004448</v>
      </c>
      <c r="N176" s="85">
        <f t="shared" si="29"/>
        <v>-8227.5551956388917</v>
      </c>
      <c r="O176" s="86">
        <f t="shared" si="33"/>
        <v>1233912.2692397633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-14312.278744820593</v>
      </c>
      <c r="E177" s="85">
        <f t="shared" si="30"/>
        <v>-6758.5212481513026</v>
      </c>
      <c r="F177" s="85">
        <f t="shared" si="31"/>
        <v>-7553.75749666929</v>
      </c>
      <c r="G177" s="86">
        <f t="shared" si="32"/>
        <v>1288171.3353237279</v>
      </c>
      <c r="H177" s="80"/>
      <c r="I177" s="76"/>
      <c r="J177" s="81"/>
      <c r="K177" s="76">
        <f t="shared" si="26"/>
        <v>172</v>
      </c>
      <c r="L177" s="85">
        <f t="shared" si="27"/>
        <v>-15508.466160639337</v>
      </c>
      <c r="M177" s="85">
        <f t="shared" si="28"/>
        <v>-7323.3829456296189</v>
      </c>
      <c r="N177" s="85">
        <f t="shared" si="29"/>
        <v>-8185.0832150097176</v>
      </c>
      <c r="O177" s="86">
        <f t="shared" si="33"/>
        <v>1226588.8862941337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-14312.278744820593</v>
      </c>
      <c r="E178" s="85">
        <f t="shared" si="30"/>
        <v>-6797.9459554321811</v>
      </c>
      <c r="F178" s="85">
        <f t="shared" si="31"/>
        <v>-7514.3327893884116</v>
      </c>
      <c r="G178" s="86">
        <f t="shared" si="32"/>
        <v>1281373.3893682957</v>
      </c>
      <c r="H178" s="80"/>
      <c r="I178" s="76"/>
      <c r="J178" s="81"/>
      <c r="K178" s="76">
        <f t="shared" si="26"/>
        <v>173</v>
      </c>
      <c r="L178" s="85">
        <f t="shared" si="27"/>
        <v>-15508.466160639337</v>
      </c>
      <c r="M178" s="85">
        <f t="shared" si="28"/>
        <v>-7366.1026794791205</v>
      </c>
      <c r="N178" s="85">
        <f t="shared" si="29"/>
        <v>-8142.363481160216</v>
      </c>
      <c r="O178" s="86">
        <f t="shared" si="33"/>
        <v>1219222.7836146546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-14312.278744820593</v>
      </c>
      <c r="E179" s="85">
        <f t="shared" si="30"/>
        <v>-6837.6006401722061</v>
      </c>
      <c r="F179" s="85">
        <f t="shared" si="31"/>
        <v>-7474.6781046483866</v>
      </c>
      <c r="G179" s="86">
        <f t="shared" si="32"/>
        <v>1274535.7887281235</v>
      </c>
      <c r="H179" s="80"/>
      <c r="I179" s="76"/>
      <c r="J179" s="81"/>
      <c r="K179" s="76">
        <f t="shared" si="26"/>
        <v>174</v>
      </c>
      <c r="L179" s="85">
        <f t="shared" si="27"/>
        <v>-15508.466160639337</v>
      </c>
      <c r="M179" s="85">
        <f t="shared" si="28"/>
        <v>-7409.0716117760858</v>
      </c>
      <c r="N179" s="85">
        <f t="shared" si="29"/>
        <v>-8099.3945488632507</v>
      </c>
      <c r="O179" s="86">
        <f t="shared" si="33"/>
        <v>1211813.7120028785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-14312.278744820593</v>
      </c>
      <c r="E180" s="85">
        <f t="shared" si="30"/>
        <v>-6877.4866439065436</v>
      </c>
      <c r="F180" s="85">
        <f t="shared" si="31"/>
        <v>-7434.7921009140491</v>
      </c>
      <c r="G180" s="86">
        <f t="shared" si="32"/>
        <v>1267658.3020842171</v>
      </c>
      <c r="H180" s="80"/>
      <c r="I180" s="76"/>
      <c r="J180" s="81"/>
      <c r="K180" s="76">
        <f t="shared" si="26"/>
        <v>175</v>
      </c>
      <c r="L180" s="85">
        <f t="shared" si="27"/>
        <v>-15508.466160639337</v>
      </c>
      <c r="M180" s="85">
        <f t="shared" si="28"/>
        <v>-7452.2911961781183</v>
      </c>
      <c r="N180" s="85">
        <f t="shared" si="29"/>
        <v>-8056.1749644612182</v>
      </c>
      <c r="O180" s="86">
        <f t="shared" si="33"/>
        <v>1204361.4208067004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-14312.278744820593</v>
      </c>
      <c r="E181" s="85">
        <f t="shared" si="30"/>
        <v>-6917.6053159959938</v>
      </c>
      <c r="F181" s="85">
        <f t="shared" si="31"/>
        <v>-7394.6734288245989</v>
      </c>
      <c r="G181" s="86">
        <f t="shared" si="32"/>
        <v>1260740.696768221</v>
      </c>
      <c r="H181" s="80"/>
      <c r="I181" s="76"/>
      <c r="J181" s="81"/>
      <c r="K181" s="76">
        <f t="shared" si="26"/>
        <v>176</v>
      </c>
      <c r="L181" s="85">
        <f t="shared" si="27"/>
        <v>-15508.466160639337</v>
      </c>
      <c r="M181" s="85">
        <f t="shared" si="28"/>
        <v>-7495.7628948224828</v>
      </c>
      <c r="N181" s="85">
        <f t="shared" si="29"/>
        <v>-8012.7032658168537</v>
      </c>
      <c r="O181" s="86">
        <f t="shared" si="33"/>
        <v>1196865.6579118778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-14312.278744820593</v>
      </c>
      <c r="E182" s="85">
        <f t="shared" si="30"/>
        <v>-6957.958013672639</v>
      </c>
      <c r="F182" s="85">
        <f t="shared" si="31"/>
        <v>-7354.3207311479537</v>
      </c>
      <c r="G182" s="86">
        <f t="shared" si="32"/>
        <v>1253782.7387545484</v>
      </c>
      <c r="H182" s="80"/>
      <c r="I182" s="76"/>
      <c r="J182" s="81"/>
      <c r="K182" s="76">
        <f t="shared" si="26"/>
        <v>177</v>
      </c>
      <c r="L182" s="85">
        <f t="shared" si="27"/>
        <v>-15508.466160639337</v>
      </c>
      <c r="M182" s="85">
        <f t="shared" si="28"/>
        <v>-7539.4881783756182</v>
      </c>
      <c r="N182" s="85">
        <f t="shared" si="29"/>
        <v>-7968.9779822637183</v>
      </c>
      <c r="O182" s="86">
        <f t="shared" si="33"/>
        <v>1189326.1697335022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-14312.278744820593</v>
      </c>
      <c r="E183" s="85">
        <f t="shared" si="30"/>
        <v>-6998.5461020857283</v>
      </c>
      <c r="F183" s="85">
        <f t="shared" si="31"/>
        <v>-7313.7326427348644</v>
      </c>
      <c r="G183" s="86">
        <f t="shared" si="32"/>
        <v>1246784.1926524627</v>
      </c>
      <c r="H183" s="80"/>
      <c r="I183" s="76"/>
      <c r="J183" s="81"/>
      <c r="K183" s="76">
        <f t="shared" si="26"/>
        <v>178</v>
      </c>
      <c r="L183" s="85">
        <f t="shared" si="27"/>
        <v>-15508.466160639337</v>
      </c>
      <c r="M183" s="85">
        <f t="shared" si="28"/>
        <v>-7583.4685260828064</v>
      </c>
      <c r="N183" s="85">
        <f t="shared" si="29"/>
        <v>-7924.9976345565301</v>
      </c>
      <c r="O183" s="86">
        <f t="shared" si="33"/>
        <v>1181742.7012074194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-14312.278744820593</v>
      </c>
      <c r="E184" s="85">
        <f t="shared" si="30"/>
        <v>-7039.3709543478972</v>
      </c>
      <c r="F184" s="85">
        <f t="shared" si="31"/>
        <v>-7272.9077904726955</v>
      </c>
      <c r="G184" s="86">
        <f t="shared" si="32"/>
        <v>1239744.8216981147</v>
      </c>
      <c r="H184" s="80"/>
      <c r="I184" s="76"/>
      <c r="J184" s="81"/>
      <c r="K184" s="76">
        <f t="shared" si="26"/>
        <v>179</v>
      </c>
      <c r="L184" s="85">
        <f t="shared" si="27"/>
        <v>-15508.466160639337</v>
      </c>
      <c r="M184" s="85">
        <f t="shared" si="28"/>
        <v>-7627.7054258182916</v>
      </c>
      <c r="N184" s="85">
        <f t="shared" si="29"/>
        <v>-7880.7607348210449</v>
      </c>
      <c r="O184" s="86">
        <f t="shared" si="33"/>
        <v>1174114.9957816012</v>
      </c>
    </row>
    <row r="185" spans="1:15" x14ac:dyDescent="0.2">
      <c r="A185" s="76"/>
      <c r="B185" s="81">
        <f>SUM(D174:D185)</f>
        <v>-171747.34493784711</v>
      </c>
      <c r="C185" s="76">
        <f t="shared" si="24"/>
        <v>180</v>
      </c>
      <c r="D185" s="85">
        <f t="shared" si="25"/>
        <v>-14312.278744820593</v>
      </c>
      <c r="E185" s="85">
        <f t="shared" si="30"/>
        <v>-7080.4339515815927</v>
      </c>
      <c r="F185" s="85">
        <f t="shared" si="31"/>
        <v>-7231.844793239</v>
      </c>
      <c r="G185" s="86">
        <f t="shared" si="32"/>
        <v>1232664.3877465331</v>
      </c>
      <c r="H185" s="80"/>
      <c r="I185" s="76"/>
      <c r="J185" s="81">
        <f>SUM(L174:L185)</f>
        <v>-186101.59392767205</v>
      </c>
      <c r="K185" s="76">
        <f t="shared" si="26"/>
        <v>180</v>
      </c>
      <c r="L185" s="85">
        <f t="shared" si="27"/>
        <v>-15508.466160639337</v>
      </c>
      <c r="M185" s="85">
        <f t="shared" si="28"/>
        <v>-7672.2003741355711</v>
      </c>
      <c r="N185" s="85">
        <f t="shared" si="29"/>
        <v>-7836.2657865037654</v>
      </c>
      <c r="O185" s="86">
        <f t="shared" si="33"/>
        <v>1166442.7954074657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-14312.278744820593</v>
      </c>
      <c r="E186" s="85">
        <f t="shared" si="30"/>
        <v>-7121.73648296582</v>
      </c>
      <c r="F186" s="85">
        <f t="shared" si="31"/>
        <v>-7190.5422618547727</v>
      </c>
      <c r="G186" s="86">
        <f t="shared" si="32"/>
        <v>1225542.6512635674</v>
      </c>
      <c r="H186" s="80"/>
      <c r="I186" s="76"/>
      <c r="J186" s="81"/>
      <c r="K186" s="76">
        <f t="shared" si="26"/>
        <v>181</v>
      </c>
      <c r="L186" s="85">
        <f t="shared" si="27"/>
        <v>-15508.466160639337</v>
      </c>
      <c r="M186" s="85">
        <f t="shared" si="28"/>
        <v>-7716.9548763180237</v>
      </c>
      <c r="N186" s="85">
        <f t="shared" si="29"/>
        <v>-7791.5112843213128</v>
      </c>
      <c r="O186" s="86">
        <f t="shared" si="33"/>
        <v>1158725.8405311476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-14312.278744820593</v>
      </c>
      <c r="E187" s="85">
        <f t="shared" si="30"/>
        <v>-7163.2799457831197</v>
      </c>
      <c r="F187" s="85">
        <f t="shared" si="31"/>
        <v>-7148.998799037473</v>
      </c>
      <c r="G187" s="86">
        <f t="shared" si="32"/>
        <v>1218379.3713177843</v>
      </c>
      <c r="H187" s="80"/>
      <c r="I187" s="76"/>
      <c r="J187" s="81"/>
      <c r="K187" s="76">
        <f t="shared" si="26"/>
        <v>182</v>
      </c>
      <c r="L187" s="85">
        <f t="shared" si="27"/>
        <v>-15508.466160639337</v>
      </c>
      <c r="M187" s="85">
        <f t="shared" si="28"/>
        <v>-7761.9704464298766</v>
      </c>
      <c r="N187" s="85">
        <f t="shared" si="29"/>
        <v>-7746.4957142094599</v>
      </c>
      <c r="O187" s="86">
        <f t="shared" si="33"/>
        <v>1150963.8700847176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-14312.278744820593</v>
      </c>
      <c r="E188" s="85">
        <f t="shared" si="30"/>
        <v>-7205.0657454668562</v>
      </c>
      <c r="F188" s="85">
        <f t="shared" si="31"/>
        <v>-7107.2129993537364</v>
      </c>
      <c r="G188" s="86">
        <f t="shared" si="32"/>
        <v>1211174.3055723174</v>
      </c>
      <c r="H188" s="80"/>
      <c r="I188" s="76"/>
      <c r="J188" s="81"/>
      <c r="K188" s="76">
        <f t="shared" si="26"/>
        <v>183</v>
      </c>
      <c r="L188" s="85">
        <f t="shared" si="27"/>
        <v>-15508.466160639337</v>
      </c>
      <c r="M188" s="85">
        <f t="shared" si="28"/>
        <v>-7807.2486073673863</v>
      </c>
      <c r="N188" s="85">
        <f t="shared" si="29"/>
        <v>-7701.2175532719502</v>
      </c>
      <c r="O188" s="86">
        <f t="shared" si="33"/>
        <v>1143156.6214773504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-14312.278744820593</v>
      </c>
      <c r="E189" s="85">
        <f t="shared" si="30"/>
        <v>-7247.0952956487436</v>
      </c>
      <c r="F189" s="85">
        <f t="shared" si="31"/>
        <v>-7065.1834491718491</v>
      </c>
      <c r="G189" s="86">
        <f t="shared" si="32"/>
        <v>1203927.2102766687</v>
      </c>
      <c r="H189" s="80"/>
      <c r="I189" s="76"/>
      <c r="J189" s="81"/>
      <c r="K189" s="76">
        <f t="shared" si="26"/>
        <v>184</v>
      </c>
      <c r="L189" s="85">
        <f t="shared" si="27"/>
        <v>-15508.466160639337</v>
      </c>
      <c r="M189" s="85">
        <f t="shared" si="28"/>
        <v>-7852.7908909103562</v>
      </c>
      <c r="N189" s="85">
        <f t="shared" si="29"/>
        <v>-7655.6752697289803</v>
      </c>
      <c r="O189" s="86">
        <f t="shared" si="33"/>
        <v>1135303.8305864399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-14312.278744820593</v>
      </c>
      <c r="E190" s="85">
        <f t="shared" si="30"/>
        <v>-7289.3700182067014</v>
      </c>
      <c r="F190" s="85">
        <f t="shared" si="31"/>
        <v>-7022.9087266138913</v>
      </c>
      <c r="G190" s="86">
        <f t="shared" si="32"/>
        <v>1196637.8402584619</v>
      </c>
      <c r="H190" s="80"/>
      <c r="I190" s="76"/>
      <c r="J190" s="81"/>
      <c r="K190" s="76">
        <f t="shared" si="26"/>
        <v>185</v>
      </c>
      <c r="L190" s="85">
        <f t="shared" si="27"/>
        <v>-15508.466160639337</v>
      </c>
      <c r="M190" s="85">
        <f t="shared" si="28"/>
        <v>-7898.5988377740077</v>
      </c>
      <c r="N190" s="85">
        <f t="shared" si="29"/>
        <v>-7609.8673228653288</v>
      </c>
      <c r="O190" s="86">
        <f t="shared" si="33"/>
        <v>1127405.2317486659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-14312.278744820593</v>
      </c>
      <c r="E191" s="85">
        <f t="shared" si="30"/>
        <v>-7331.8913433129064</v>
      </c>
      <c r="F191" s="85">
        <f t="shared" si="31"/>
        <v>-6980.3874015076863</v>
      </c>
      <c r="G191" s="86">
        <f t="shared" si="32"/>
        <v>1189305.9489151491</v>
      </c>
      <c r="H191" s="80"/>
      <c r="I191" s="76"/>
      <c r="J191" s="81"/>
      <c r="K191" s="76">
        <f t="shared" si="26"/>
        <v>186</v>
      </c>
      <c r="L191" s="85">
        <f t="shared" si="27"/>
        <v>-15508.466160639337</v>
      </c>
      <c r="M191" s="85">
        <f t="shared" si="28"/>
        <v>-7944.6739976610243</v>
      </c>
      <c r="N191" s="85">
        <f t="shared" si="29"/>
        <v>-7563.7921629783123</v>
      </c>
      <c r="O191" s="86">
        <f t="shared" si="33"/>
        <v>1119460.5577510048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-14312.278744820593</v>
      </c>
      <c r="E192" s="85">
        <f t="shared" si="30"/>
        <v>-7374.6607094822284</v>
      </c>
      <c r="F192" s="85">
        <f t="shared" si="31"/>
        <v>-6937.6180353383643</v>
      </c>
      <c r="G192" s="86">
        <f t="shared" si="32"/>
        <v>1181931.2882056669</v>
      </c>
      <c r="H192" s="80"/>
      <c r="I192" s="76"/>
      <c r="J192" s="81"/>
      <c r="K192" s="76">
        <f t="shared" si="26"/>
        <v>187</v>
      </c>
      <c r="L192" s="85">
        <f t="shared" si="27"/>
        <v>-15508.466160639337</v>
      </c>
      <c r="M192" s="85">
        <f t="shared" si="28"/>
        <v>-7991.0179293140418</v>
      </c>
      <c r="N192" s="85">
        <f t="shared" si="29"/>
        <v>-7517.4482313252947</v>
      </c>
      <c r="O192" s="86">
        <f t="shared" si="33"/>
        <v>1111469.5398216909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-14312.278744820593</v>
      </c>
      <c r="E193" s="85">
        <f t="shared" si="30"/>
        <v>-7417.6795636208717</v>
      </c>
      <c r="F193" s="85">
        <f t="shared" si="31"/>
        <v>-6894.599181199721</v>
      </c>
      <c r="G193" s="86">
        <f t="shared" si="32"/>
        <v>1174513.6086420461</v>
      </c>
      <c r="H193" s="80"/>
      <c r="I193" s="76"/>
      <c r="J193" s="81"/>
      <c r="K193" s="76">
        <f t="shared" si="26"/>
        <v>188</v>
      </c>
      <c r="L193" s="85">
        <f t="shared" si="27"/>
        <v>-15508.466160639337</v>
      </c>
      <c r="M193" s="85">
        <f t="shared" si="28"/>
        <v>-8037.6322005683714</v>
      </c>
      <c r="N193" s="85">
        <f t="shared" si="29"/>
        <v>-7470.8339600709651</v>
      </c>
      <c r="O193" s="86">
        <f t="shared" si="33"/>
        <v>1103431.9076211224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-14312.278744820593</v>
      </c>
      <c r="E194" s="85">
        <f t="shared" si="30"/>
        <v>-7460.9493610753279</v>
      </c>
      <c r="F194" s="85">
        <f t="shared" si="31"/>
        <v>-6851.3293837452647</v>
      </c>
      <c r="G194" s="86">
        <f t="shared" si="32"/>
        <v>1167052.6592809707</v>
      </c>
      <c r="H194" s="80"/>
      <c r="I194" s="76"/>
      <c r="J194" s="81"/>
      <c r="K194" s="76">
        <f t="shared" si="26"/>
        <v>189</v>
      </c>
      <c r="L194" s="85">
        <f t="shared" si="27"/>
        <v>-15508.466160639337</v>
      </c>
      <c r="M194" s="85">
        <f t="shared" si="28"/>
        <v>-8084.5183884050239</v>
      </c>
      <c r="N194" s="85">
        <f t="shared" si="29"/>
        <v>-7423.9477722343127</v>
      </c>
      <c r="O194" s="86">
        <f t="shared" si="33"/>
        <v>1095347.3892327175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-14312.278744820593</v>
      </c>
      <c r="E195" s="85">
        <f t="shared" si="30"/>
        <v>-7504.4715656816024</v>
      </c>
      <c r="F195" s="85">
        <f t="shared" si="31"/>
        <v>-6807.8071791389903</v>
      </c>
      <c r="G195" s="86">
        <f t="shared" si="32"/>
        <v>1159548.1877152892</v>
      </c>
      <c r="H195" s="80"/>
      <c r="I195" s="76"/>
      <c r="J195" s="81"/>
      <c r="K195" s="76">
        <f t="shared" si="26"/>
        <v>190</v>
      </c>
      <c r="L195" s="85">
        <f t="shared" si="27"/>
        <v>-15508.466160639337</v>
      </c>
      <c r="M195" s="85">
        <f t="shared" si="28"/>
        <v>-8131.6780790040548</v>
      </c>
      <c r="N195" s="85">
        <f t="shared" si="29"/>
        <v>-7376.7880816352817</v>
      </c>
      <c r="O195" s="86">
        <f t="shared" si="33"/>
        <v>1087215.7111537133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-14312.278744820593</v>
      </c>
      <c r="E196" s="85">
        <f t="shared" si="30"/>
        <v>-7548.2476498147444</v>
      </c>
      <c r="F196" s="85">
        <f t="shared" si="31"/>
        <v>-6764.0310950058483</v>
      </c>
      <c r="G196" s="86">
        <f t="shared" si="32"/>
        <v>1151999.9400654745</v>
      </c>
      <c r="H196" s="80"/>
      <c r="I196" s="76"/>
      <c r="J196" s="81"/>
      <c r="K196" s="76">
        <f t="shared" si="26"/>
        <v>191</v>
      </c>
      <c r="L196" s="85">
        <f t="shared" si="27"/>
        <v>-15508.466160639337</v>
      </c>
      <c r="M196" s="85">
        <f t="shared" si="28"/>
        <v>-8179.1128677982424</v>
      </c>
      <c r="N196" s="85">
        <f t="shared" si="29"/>
        <v>-7329.3532928410941</v>
      </c>
      <c r="O196" s="86">
        <f t="shared" si="33"/>
        <v>1079036.5982859151</v>
      </c>
    </row>
    <row r="197" spans="1:15" x14ac:dyDescent="0.2">
      <c r="A197" s="85">
        <f>SUM(F186:F197)</f>
        <v>-83490.618162349536</v>
      </c>
      <c r="B197" s="81">
        <f>SUM(D186:D197)</f>
        <v>-171747.34493784711</v>
      </c>
      <c r="C197" s="76">
        <f t="shared" si="24"/>
        <v>192</v>
      </c>
      <c r="D197" s="85">
        <f t="shared" si="25"/>
        <v>-14312.278744820593</v>
      </c>
      <c r="E197" s="85">
        <f t="shared" si="30"/>
        <v>-7592.2790944386697</v>
      </c>
      <c r="F197" s="85">
        <f t="shared" si="31"/>
        <v>-6719.9996503819229</v>
      </c>
      <c r="G197" s="86">
        <f t="shared" si="32"/>
        <v>1144407.6609710357</v>
      </c>
      <c r="H197" s="80"/>
      <c r="I197" s="76"/>
      <c r="J197" s="81">
        <f>SUM(L186:L197)</f>
        <v>-186101.59392767205</v>
      </c>
      <c r="K197" s="76">
        <f t="shared" si="26"/>
        <v>192</v>
      </c>
      <c r="L197" s="85">
        <f t="shared" si="27"/>
        <v>-15508.466160639337</v>
      </c>
      <c r="M197" s="85">
        <f t="shared" si="28"/>
        <v>-8226.8243595270687</v>
      </c>
      <c r="N197" s="85">
        <f t="shared" si="29"/>
        <v>-7281.6418011122678</v>
      </c>
      <c r="O197" s="86">
        <f t="shared" si="33"/>
        <v>1070809.773926388</v>
      </c>
    </row>
    <row r="198" spans="1:15" x14ac:dyDescent="0.2">
      <c r="A198" s="85">
        <f>SUM(E186:E197)</f>
        <v>-88256.726775497576</v>
      </c>
      <c r="B198" s="81"/>
      <c r="C198" s="76">
        <f t="shared" si="24"/>
        <v>193</v>
      </c>
      <c r="D198" s="85">
        <f t="shared" si="25"/>
        <v>-14312.278744820593</v>
      </c>
      <c r="E198" s="85">
        <f t="shared" si="30"/>
        <v>-7636.5673891562255</v>
      </c>
      <c r="F198" s="85">
        <f t="shared" si="31"/>
        <v>-6675.7113556643671</v>
      </c>
      <c r="G198" s="86">
        <f t="shared" si="32"/>
        <v>1136771.0935818795</v>
      </c>
      <c r="H198" s="80"/>
      <c r="I198" s="76"/>
      <c r="J198" s="81"/>
      <c r="K198" s="76">
        <f t="shared" si="26"/>
        <v>193</v>
      </c>
      <c r="L198" s="85">
        <f t="shared" si="27"/>
        <v>-15508.466160639337</v>
      </c>
      <c r="M198" s="85">
        <f t="shared" si="28"/>
        <v>-8274.8141682909736</v>
      </c>
      <c r="N198" s="85">
        <f t="shared" si="29"/>
        <v>-7233.6519923483629</v>
      </c>
      <c r="O198" s="86">
        <f t="shared" si="33"/>
        <v>1062534.9597580971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-14312.278744820593</v>
      </c>
      <c r="E199" s="85">
        <f t="shared" si="30"/>
        <v>-7681.1140322596284</v>
      </c>
      <c r="F199" s="85">
        <f t="shared" si="31"/>
        <v>-6631.1647125609643</v>
      </c>
      <c r="G199" s="86">
        <f t="shared" si="32"/>
        <v>1129089.9795496198</v>
      </c>
      <c r="H199" s="80"/>
      <c r="I199" s="76"/>
      <c r="J199" s="81"/>
      <c r="K199" s="76">
        <f t="shared" si="26"/>
        <v>194</v>
      </c>
      <c r="L199" s="85">
        <f t="shared" si="27"/>
        <v>-15508.466160639337</v>
      </c>
      <c r="M199" s="85">
        <f t="shared" si="28"/>
        <v>-8323.0839176060072</v>
      </c>
      <c r="N199" s="85">
        <f t="shared" si="29"/>
        <v>-7185.3822430333294</v>
      </c>
      <c r="O199" s="86">
        <f t="shared" si="33"/>
        <v>1054211.8758404911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-14312.278744820593</v>
      </c>
      <c r="E200" s="85">
        <f t="shared" si="30"/>
        <v>-7725.9205307811517</v>
      </c>
      <c r="F200" s="85">
        <f t="shared" si="31"/>
        <v>-6586.358214039441</v>
      </c>
      <c r="G200" s="86">
        <f t="shared" si="32"/>
        <v>1121364.0590188387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-15508.466160639337</v>
      </c>
      <c r="M200" s="85">
        <f t="shared" ref="M200:M263" si="38">PPMT($J$3/12,K200,$J$2,$J$1)</f>
        <v>-8371.6352404587051</v>
      </c>
      <c r="N200" s="85">
        <f t="shared" ref="N200:N263" si="39">SUM(L200-M200)</f>
        <v>-7136.8309201806314</v>
      </c>
      <c r="O200" s="86">
        <f t="shared" si="33"/>
        <v>1045840.2406000325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-14312.278744820593</v>
      </c>
      <c r="E201" s="85">
        <f t="shared" si="30"/>
        <v>-7770.9884005440417</v>
      </c>
      <c r="F201" s="85">
        <f t="shared" si="31"/>
        <v>-6541.290344276551</v>
      </c>
      <c r="G201" s="86">
        <f t="shared" si="32"/>
        <v>1113593.0706182946</v>
      </c>
      <c r="H201" s="80"/>
      <c r="I201" s="76"/>
      <c r="J201" s="81"/>
      <c r="K201" s="76">
        <f t="shared" si="36"/>
        <v>196</v>
      </c>
      <c r="L201" s="85">
        <f t="shared" si="37"/>
        <v>-15508.466160639337</v>
      </c>
      <c r="M201" s="85">
        <f t="shared" si="38"/>
        <v>-8420.4697793613832</v>
      </c>
      <c r="N201" s="85">
        <f t="shared" si="39"/>
        <v>-7087.9963812779533</v>
      </c>
      <c r="O201" s="86">
        <f t="shared" si="33"/>
        <v>1037419.7708206711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-14312.278744820593</v>
      </c>
      <c r="E202" s="85">
        <f t="shared" si="30"/>
        <v>-7816.3191662138761</v>
      </c>
      <c r="F202" s="85">
        <f t="shared" si="31"/>
        <v>-6495.9595786067166</v>
      </c>
      <c r="G202" s="86">
        <f t="shared" si="32"/>
        <v>1105776.7514520807</v>
      </c>
      <c r="H202" s="80"/>
      <c r="I202" s="76"/>
      <c r="J202" s="81"/>
      <c r="K202" s="76">
        <f t="shared" si="36"/>
        <v>197</v>
      </c>
      <c r="L202" s="85">
        <f t="shared" si="37"/>
        <v>-15508.466160639337</v>
      </c>
      <c r="M202" s="85">
        <f t="shared" si="38"/>
        <v>-8469.5891864076548</v>
      </c>
      <c r="N202" s="85">
        <f t="shared" si="39"/>
        <v>-7038.8769742316817</v>
      </c>
      <c r="O202" s="86">
        <f t="shared" si="33"/>
        <v>1028950.1816342635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-14312.278744820593</v>
      </c>
      <c r="E203" s="85">
        <f t="shared" si="30"/>
        <v>-7861.9143613501255</v>
      </c>
      <c r="F203" s="85">
        <f t="shared" si="31"/>
        <v>-6450.3643834704671</v>
      </c>
      <c r="G203" s="86">
        <f t="shared" si="32"/>
        <v>1097914.8370907304</v>
      </c>
      <c r="H203" s="80"/>
      <c r="I203" s="76"/>
      <c r="J203" s="81"/>
      <c r="K203" s="76">
        <f t="shared" si="36"/>
        <v>198</v>
      </c>
      <c r="L203" s="85">
        <f t="shared" si="37"/>
        <v>-15508.466160639337</v>
      </c>
      <c r="M203" s="85">
        <f t="shared" si="38"/>
        <v>-8518.9951233283664</v>
      </c>
      <c r="N203" s="85">
        <f t="shared" si="39"/>
        <v>-6989.4710373109701</v>
      </c>
      <c r="O203" s="86">
        <f t="shared" si="33"/>
        <v>1020431.1865109351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-14312.278744820593</v>
      </c>
      <c r="E204" s="85">
        <f t="shared" si="30"/>
        <v>-7907.7755284580026</v>
      </c>
      <c r="F204" s="85">
        <f t="shared" si="31"/>
        <v>-6404.5032163625901</v>
      </c>
      <c r="G204" s="86">
        <f t="shared" si="32"/>
        <v>1090007.0615622725</v>
      </c>
      <c r="H204" s="80"/>
      <c r="I204" s="76"/>
      <c r="J204" s="81"/>
      <c r="K204" s="76">
        <f t="shared" si="36"/>
        <v>199</v>
      </c>
      <c r="L204" s="85">
        <f t="shared" si="37"/>
        <v>-15508.466160639337</v>
      </c>
      <c r="M204" s="85">
        <f t="shared" si="38"/>
        <v>-8568.6892615477882</v>
      </c>
      <c r="N204" s="85">
        <f t="shared" si="39"/>
        <v>-6939.7768990915483</v>
      </c>
      <c r="O204" s="86">
        <f t="shared" si="33"/>
        <v>1011862.4972493873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-14312.278744820593</v>
      </c>
      <c r="E205" s="85">
        <f t="shared" si="30"/>
        <v>-7953.9042190406681</v>
      </c>
      <c r="F205" s="85">
        <f t="shared" si="31"/>
        <v>-6358.3745257799246</v>
      </c>
      <c r="G205" s="86">
        <f t="shared" si="32"/>
        <v>1082053.1573432318</v>
      </c>
      <c r="H205" s="80"/>
      <c r="I205" s="76"/>
      <c r="J205" s="81"/>
      <c r="K205" s="76">
        <f t="shared" si="36"/>
        <v>200</v>
      </c>
      <c r="L205" s="85">
        <f t="shared" si="37"/>
        <v>-15508.466160639337</v>
      </c>
      <c r="M205" s="85">
        <f t="shared" si="38"/>
        <v>-8618.6732822401427</v>
      </c>
      <c r="N205" s="85">
        <f t="shared" si="39"/>
        <v>-6889.7928783991938</v>
      </c>
      <c r="O205" s="86">
        <f t="shared" si="33"/>
        <v>1003243.8239671472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-14312.278744820593</v>
      </c>
      <c r="E206" s="85">
        <f t="shared" si="30"/>
        <v>-8000.3019936517494</v>
      </c>
      <c r="F206" s="85">
        <f t="shared" si="31"/>
        <v>-6311.9767511688433</v>
      </c>
      <c r="G206" s="86">
        <f t="shared" si="32"/>
        <v>1074052.8553495801</v>
      </c>
      <c r="H206" s="80"/>
      <c r="I206" s="76"/>
      <c r="J206" s="81"/>
      <c r="K206" s="76">
        <f t="shared" si="36"/>
        <v>201</v>
      </c>
      <c r="L206" s="85">
        <f t="shared" si="37"/>
        <v>-15508.466160639337</v>
      </c>
      <c r="M206" s="85">
        <f t="shared" si="38"/>
        <v>-8668.948876386552</v>
      </c>
      <c r="N206" s="85">
        <f t="shared" si="39"/>
        <v>-6839.5172842527845</v>
      </c>
      <c r="O206" s="86">
        <f t="shared" si="33"/>
        <v>994574.87509076064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-14312.278744820593</v>
      </c>
      <c r="E207" s="85">
        <f t="shared" si="30"/>
        <v>-8046.9704219480491</v>
      </c>
      <c r="F207" s="85">
        <f t="shared" si="31"/>
        <v>-6265.3083228725436</v>
      </c>
      <c r="G207" s="86">
        <f t="shared" si="32"/>
        <v>1066005.8849276321</v>
      </c>
      <c r="H207" s="80"/>
      <c r="I207" s="76"/>
      <c r="J207" s="81"/>
      <c r="K207" s="76">
        <f t="shared" si="36"/>
        <v>202</v>
      </c>
      <c r="L207" s="85">
        <f t="shared" si="37"/>
        <v>-15508.466160639337</v>
      </c>
      <c r="M207" s="85">
        <f t="shared" si="38"/>
        <v>-8719.5177448321392</v>
      </c>
      <c r="N207" s="85">
        <f t="shared" si="39"/>
        <v>-6788.9484158071973</v>
      </c>
      <c r="O207" s="86">
        <f t="shared" si="33"/>
        <v>985855.35734592855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-14312.278744820593</v>
      </c>
      <c r="E208" s="85">
        <f t="shared" si="30"/>
        <v>-8093.911082742743</v>
      </c>
      <c r="F208" s="85">
        <f t="shared" si="31"/>
        <v>-6218.3676620778497</v>
      </c>
      <c r="G208" s="86">
        <f t="shared" si="32"/>
        <v>1057911.9738448893</v>
      </c>
      <c r="H208" s="80"/>
      <c r="I208" s="76"/>
      <c r="J208" s="81"/>
      <c r="K208" s="76">
        <f t="shared" si="36"/>
        <v>203</v>
      </c>
      <c r="L208" s="85">
        <f t="shared" si="37"/>
        <v>-15508.466160639337</v>
      </c>
      <c r="M208" s="85">
        <f t="shared" si="38"/>
        <v>-8770.381598343658</v>
      </c>
      <c r="N208" s="85">
        <f t="shared" si="39"/>
        <v>-6738.0845622956786</v>
      </c>
      <c r="O208" s="86">
        <f t="shared" si="33"/>
        <v>977084.97574758495</v>
      </c>
    </row>
    <row r="209" spans="1:15" x14ac:dyDescent="0.2">
      <c r="A209" s="76"/>
      <c r="B209" s="81">
        <f>SUM(D198:D209)</f>
        <v>-171747.34493784711</v>
      </c>
      <c r="C209" s="76">
        <f t="shared" si="34"/>
        <v>204</v>
      </c>
      <c r="D209" s="85">
        <f t="shared" si="35"/>
        <v>-14312.278744820593</v>
      </c>
      <c r="E209" s="85">
        <f t="shared" si="30"/>
        <v>-8141.1255640587424</v>
      </c>
      <c r="F209" s="85">
        <f t="shared" si="31"/>
        <v>-6171.1531807618503</v>
      </c>
      <c r="G209" s="86">
        <f t="shared" si="32"/>
        <v>1049770.8482808305</v>
      </c>
      <c r="H209" s="80"/>
      <c r="I209" s="76"/>
      <c r="J209" s="81">
        <f>SUM(L198:L209)</f>
        <v>-186101.59392767205</v>
      </c>
      <c r="K209" s="76">
        <f t="shared" si="36"/>
        <v>204</v>
      </c>
      <c r="L209" s="85">
        <f t="shared" si="37"/>
        <v>-15508.466160639337</v>
      </c>
      <c r="M209" s="85">
        <f t="shared" si="38"/>
        <v>-8821.5421576673325</v>
      </c>
      <c r="N209" s="85">
        <f t="shared" si="39"/>
        <v>-6686.924002972004</v>
      </c>
      <c r="O209" s="86">
        <f t="shared" si="33"/>
        <v>968263.43358991761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-14312.278744820593</v>
      </c>
      <c r="E210" s="85">
        <f t="shared" si="30"/>
        <v>-8188.6154631824156</v>
      </c>
      <c r="F210" s="85">
        <f t="shared" si="31"/>
        <v>-6123.6632816381771</v>
      </c>
      <c r="G210" s="86">
        <f t="shared" si="32"/>
        <v>1041582.2328176481</v>
      </c>
      <c r="H210" s="80"/>
      <c r="I210" s="76"/>
      <c r="J210" s="81"/>
      <c r="K210" s="76">
        <f t="shared" si="36"/>
        <v>205</v>
      </c>
      <c r="L210" s="85">
        <f t="shared" si="37"/>
        <v>-15508.466160639337</v>
      </c>
      <c r="M210" s="85">
        <f t="shared" si="38"/>
        <v>-8873.0011535870544</v>
      </c>
      <c r="N210" s="85">
        <f t="shared" si="39"/>
        <v>-6635.4650070522821</v>
      </c>
      <c r="O210" s="86">
        <f t="shared" si="33"/>
        <v>959390.43243633059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-14312.278744820593</v>
      </c>
      <c r="E211" s="85">
        <f t="shared" si="30"/>
        <v>-8236.3823867176507</v>
      </c>
      <c r="F211" s="85">
        <f t="shared" si="31"/>
        <v>-6075.896358102942</v>
      </c>
      <c r="G211" s="86">
        <f t="shared" si="32"/>
        <v>1033345.8504309305</v>
      </c>
      <c r="H211" s="80"/>
      <c r="I211" s="76"/>
      <c r="J211" s="81"/>
      <c r="K211" s="76">
        <f t="shared" si="36"/>
        <v>206</v>
      </c>
      <c r="L211" s="85">
        <f t="shared" si="37"/>
        <v>-15508.466160639337</v>
      </c>
      <c r="M211" s="85">
        <f t="shared" si="38"/>
        <v>-8924.7603269829815</v>
      </c>
      <c r="N211" s="85">
        <f t="shared" si="39"/>
        <v>-6583.705833656355</v>
      </c>
      <c r="O211" s="86">
        <f t="shared" si="33"/>
        <v>950465.67210934765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-14312.278744820593</v>
      </c>
      <c r="E212" s="85">
        <f t="shared" si="30"/>
        <v>-8284.4279506401781</v>
      </c>
      <c r="F212" s="85">
        <f t="shared" si="31"/>
        <v>-6027.8507941804146</v>
      </c>
      <c r="G212" s="86">
        <f t="shared" si="32"/>
        <v>1025061.4224802903</v>
      </c>
      <c r="H212" s="80"/>
      <c r="I212" s="76"/>
      <c r="J212" s="81"/>
      <c r="K212" s="76">
        <f t="shared" si="36"/>
        <v>207</v>
      </c>
      <c r="L212" s="85">
        <f t="shared" si="37"/>
        <v>-15508.466160639337</v>
      </c>
      <c r="M212" s="85">
        <f t="shared" si="38"/>
        <v>-8976.8214288903837</v>
      </c>
      <c r="N212" s="85">
        <f t="shared" si="39"/>
        <v>-6531.6447317489528</v>
      </c>
      <c r="O212" s="86">
        <f t="shared" si="33"/>
        <v>941488.85068045731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-14312.278744820593</v>
      </c>
      <c r="E213" s="85">
        <f t="shared" si="30"/>
        <v>-8332.7537803522355</v>
      </c>
      <c r="F213" s="85">
        <f t="shared" si="31"/>
        <v>-5979.5249644683572</v>
      </c>
      <c r="G213" s="86">
        <f t="shared" si="32"/>
        <v>1016728.6686999381</v>
      </c>
      <c r="H213" s="80"/>
      <c r="I213" s="76"/>
      <c r="J213" s="81"/>
      <c r="K213" s="76">
        <f t="shared" si="36"/>
        <v>208</v>
      </c>
      <c r="L213" s="85">
        <f t="shared" si="37"/>
        <v>-15508.466160639337</v>
      </c>
      <c r="M213" s="85">
        <f t="shared" si="38"/>
        <v>-9029.1862205589059</v>
      </c>
      <c r="N213" s="85">
        <f t="shared" si="39"/>
        <v>-6479.2799400804306</v>
      </c>
      <c r="O213" s="86">
        <f t="shared" si="33"/>
        <v>932459.66445989837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-14312.278744820593</v>
      </c>
      <c r="E214" s="85">
        <f t="shared" si="30"/>
        <v>-8381.3615107376281</v>
      </c>
      <c r="F214" s="85">
        <f t="shared" si="31"/>
        <v>-5930.9172340829646</v>
      </c>
      <c r="G214" s="86">
        <f t="shared" si="32"/>
        <v>1008347.3071892004</v>
      </c>
      <c r="H214" s="80"/>
      <c r="I214" s="76"/>
      <c r="J214" s="81"/>
      <c r="K214" s="76">
        <f t="shared" si="36"/>
        <v>209</v>
      </c>
      <c r="L214" s="85">
        <f t="shared" si="37"/>
        <v>-15508.466160639337</v>
      </c>
      <c r="M214" s="85">
        <f t="shared" si="38"/>
        <v>-9081.856473512169</v>
      </c>
      <c r="N214" s="85">
        <f t="shared" si="39"/>
        <v>-6426.6096871271675</v>
      </c>
      <c r="O214" s="86">
        <f t="shared" si="33"/>
        <v>923377.80798638624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-14312.278744820593</v>
      </c>
      <c r="E215" s="85">
        <f t="shared" si="30"/>
        <v>-8430.25278621693</v>
      </c>
      <c r="F215" s="85">
        <f t="shared" si="31"/>
        <v>-5882.0259586036627</v>
      </c>
      <c r="G215" s="86">
        <f t="shared" si="32"/>
        <v>999917.05440298351</v>
      </c>
      <c r="H215" s="80"/>
      <c r="I215" s="76"/>
      <c r="J215" s="81"/>
      <c r="K215" s="76">
        <f t="shared" si="36"/>
        <v>210</v>
      </c>
      <c r="L215" s="85">
        <f t="shared" si="37"/>
        <v>-15508.466160639337</v>
      </c>
      <c r="M215" s="85">
        <f t="shared" si="38"/>
        <v>-9134.8339696076546</v>
      </c>
      <c r="N215" s="85">
        <f t="shared" si="39"/>
        <v>-6373.6321910316819</v>
      </c>
      <c r="O215" s="86">
        <f t="shared" si="33"/>
        <v>914242.97401677864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-14312.278744820593</v>
      </c>
      <c r="E216" s="85">
        <f t="shared" si="30"/>
        <v>-8479.4292608031974</v>
      </c>
      <c r="F216" s="85">
        <f t="shared" si="31"/>
        <v>-5832.8494840173953</v>
      </c>
      <c r="G216" s="86">
        <f t="shared" si="32"/>
        <v>991437.62514218036</v>
      </c>
      <c r="H216" s="80"/>
      <c r="I216" s="76"/>
      <c r="J216" s="81"/>
      <c r="K216" s="76">
        <f t="shared" si="36"/>
        <v>211</v>
      </c>
      <c r="L216" s="85">
        <f t="shared" si="37"/>
        <v>-15508.466160639337</v>
      </c>
      <c r="M216" s="85">
        <f t="shared" si="38"/>
        <v>-9188.1205010970334</v>
      </c>
      <c r="N216" s="85">
        <f t="shared" si="39"/>
        <v>-6320.3456595423031</v>
      </c>
      <c r="O216" s="86">
        <f t="shared" si="33"/>
        <v>905054.85351568158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-14312.278744820593</v>
      </c>
      <c r="E217" s="85">
        <f t="shared" si="30"/>
        <v>-8528.8925981578832</v>
      </c>
      <c r="F217" s="85">
        <f t="shared" si="31"/>
        <v>-5783.3861466627095</v>
      </c>
      <c r="G217" s="86">
        <f t="shared" si="32"/>
        <v>982908.7325440225</v>
      </c>
      <c r="H217" s="80"/>
      <c r="I217" s="76"/>
      <c r="J217" s="81"/>
      <c r="K217" s="76">
        <f t="shared" si="36"/>
        <v>212</v>
      </c>
      <c r="L217" s="85">
        <f t="shared" si="37"/>
        <v>-15508.466160639337</v>
      </c>
      <c r="M217" s="85">
        <f t="shared" si="38"/>
        <v>-9241.7178706867689</v>
      </c>
      <c r="N217" s="85">
        <f t="shared" si="39"/>
        <v>-6266.7482899525676</v>
      </c>
      <c r="O217" s="86">
        <f t="shared" si="33"/>
        <v>895813.13564499479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-14312.278744820593</v>
      </c>
      <c r="E218" s="85">
        <f t="shared" si="30"/>
        <v>-8578.6444716471378</v>
      </c>
      <c r="F218" s="85">
        <f t="shared" si="31"/>
        <v>-5733.6342731734549</v>
      </c>
      <c r="G218" s="86">
        <f t="shared" si="32"/>
        <v>974330.08807237539</v>
      </c>
      <c r="H218" s="80"/>
      <c r="I218" s="76"/>
      <c r="J218" s="81"/>
      <c r="K218" s="76">
        <f t="shared" si="36"/>
        <v>213</v>
      </c>
      <c r="L218" s="85">
        <f t="shared" si="37"/>
        <v>-15508.466160639337</v>
      </c>
      <c r="M218" s="85">
        <f t="shared" si="38"/>
        <v>-9295.6278915991061</v>
      </c>
      <c r="N218" s="85">
        <f t="shared" si="39"/>
        <v>-6212.8382690402304</v>
      </c>
      <c r="O218" s="86">
        <f t="shared" si="33"/>
        <v>886517.50775339571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-14312.278744820593</v>
      </c>
      <c r="E219" s="85">
        <f t="shared" si="30"/>
        <v>-8628.6865643984092</v>
      </c>
      <c r="F219" s="85">
        <f t="shared" si="31"/>
        <v>-5683.5921804221834</v>
      </c>
      <c r="G219" s="86">
        <f t="shared" si="32"/>
        <v>965701.40150797693</v>
      </c>
      <c r="H219" s="80"/>
      <c r="I219" s="76"/>
      <c r="J219" s="81"/>
      <c r="K219" s="76">
        <f t="shared" si="36"/>
        <v>214</v>
      </c>
      <c r="L219" s="85">
        <f t="shared" si="37"/>
        <v>-15508.466160639337</v>
      </c>
      <c r="M219" s="85">
        <f t="shared" si="38"/>
        <v>-9349.8523876334402</v>
      </c>
      <c r="N219" s="85">
        <f t="shared" si="39"/>
        <v>-6158.6137730058963</v>
      </c>
      <c r="O219" s="86">
        <f t="shared" si="33"/>
        <v>877167.6553657623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-14312.278744820593</v>
      </c>
      <c r="E220" s="85">
        <f t="shared" si="30"/>
        <v>-8679.0205693574026</v>
      </c>
      <c r="F220" s="85">
        <f t="shared" si="31"/>
        <v>-5633.2581754631901</v>
      </c>
      <c r="G220" s="86">
        <f t="shared" si="32"/>
        <v>957022.38093861949</v>
      </c>
      <c r="H220" s="80"/>
      <c r="I220" s="76"/>
      <c r="J220" s="81"/>
      <c r="K220" s="76">
        <f t="shared" si="36"/>
        <v>215</v>
      </c>
      <c r="L220" s="85">
        <f t="shared" si="37"/>
        <v>-15508.466160639337</v>
      </c>
      <c r="M220" s="85">
        <f t="shared" si="38"/>
        <v>-9404.3931932279665</v>
      </c>
      <c r="N220" s="85">
        <f t="shared" si="39"/>
        <v>-6104.07296741137</v>
      </c>
      <c r="O220" s="86">
        <f t="shared" si="33"/>
        <v>867763.26217253436</v>
      </c>
    </row>
    <row r="221" spans="1:15" x14ac:dyDescent="0.2">
      <c r="A221" s="76"/>
      <c r="B221" s="81">
        <f>SUM(D210:D221)</f>
        <v>-171747.34493784711</v>
      </c>
      <c r="C221" s="76">
        <f t="shared" si="34"/>
        <v>216</v>
      </c>
      <c r="D221" s="85">
        <f t="shared" si="35"/>
        <v>-14312.278744820593</v>
      </c>
      <c r="E221" s="85">
        <f t="shared" si="30"/>
        <v>-8729.6481893453183</v>
      </c>
      <c r="F221" s="85">
        <f t="shared" si="31"/>
        <v>-5582.6305554752744</v>
      </c>
      <c r="G221" s="86">
        <f t="shared" si="32"/>
        <v>948292.73274927412</v>
      </c>
      <c r="H221" s="80"/>
      <c r="I221" s="76"/>
      <c r="J221" s="81">
        <f>SUM(L210:L221)</f>
        <v>-186101.59392767205</v>
      </c>
      <c r="K221" s="76">
        <f t="shared" si="36"/>
        <v>216</v>
      </c>
      <c r="L221" s="85">
        <f t="shared" si="37"/>
        <v>-15508.466160639337</v>
      </c>
      <c r="M221" s="85">
        <f t="shared" si="38"/>
        <v>-9459.2521535217911</v>
      </c>
      <c r="N221" s="85">
        <f t="shared" si="39"/>
        <v>-6049.2140071175454</v>
      </c>
      <c r="O221" s="86">
        <f t="shared" si="33"/>
        <v>858304.01001901261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-14312.278744820593</v>
      </c>
      <c r="E222" s="85">
        <f t="shared" si="30"/>
        <v>-8780.5711371164998</v>
      </c>
      <c r="F222" s="85">
        <f t="shared" si="31"/>
        <v>-5531.7076077040929</v>
      </c>
      <c r="G222" s="86">
        <f t="shared" si="32"/>
        <v>939512.16161215759</v>
      </c>
      <c r="H222" s="80"/>
      <c r="I222" s="76"/>
      <c r="J222" s="81"/>
      <c r="K222" s="76">
        <f t="shared" si="36"/>
        <v>217</v>
      </c>
      <c r="L222" s="85">
        <f t="shared" si="37"/>
        <v>-15508.466160639337</v>
      </c>
      <c r="M222" s="85">
        <f t="shared" si="38"/>
        <v>-9514.4311244173332</v>
      </c>
      <c r="N222" s="85">
        <f t="shared" si="39"/>
        <v>-5994.0350362220033</v>
      </c>
      <c r="O222" s="86">
        <f t="shared" si="33"/>
        <v>848789.57889459527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-14312.278744820593</v>
      </c>
      <c r="E223" s="85">
        <f t="shared" si="30"/>
        <v>-8831.7911354163498</v>
      </c>
      <c r="F223" s="85">
        <f t="shared" si="31"/>
        <v>-5480.4876094042429</v>
      </c>
      <c r="G223" s="86">
        <f t="shared" si="32"/>
        <v>930680.37047674123</v>
      </c>
      <c r="H223" s="80"/>
      <c r="I223" s="76"/>
      <c r="J223" s="81"/>
      <c r="K223" s="76">
        <f t="shared" si="36"/>
        <v>218</v>
      </c>
      <c r="L223" s="85">
        <f t="shared" si="37"/>
        <v>-15508.466160639337</v>
      </c>
      <c r="M223" s="85">
        <f t="shared" si="38"/>
        <v>-9569.9319726431058</v>
      </c>
      <c r="N223" s="85">
        <f t="shared" si="39"/>
        <v>-5938.5341879962307</v>
      </c>
      <c r="O223" s="86">
        <f t="shared" si="33"/>
        <v>839219.64692195214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-14312.278744820593</v>
      </c>
      <c r="E224" s="85">
        <f t="shared" si="30"/>
        <v>-8883.3099170396126</v>
      </c>
      <c r="F224" s="85">
        <f t="shared" si="31"/>
        <v>-5428.9688277809801</v>
      </c>
      <c r="G224" s="86">
        <f t="shared" si="32"/>
        <v>921797.06055970164</v>
      </c>
      <c r="H224" s="80"/>
      <c r="I224" s="76"/>
      <c r="J224" s="81"/>
      <c r="K224" s="76">
        <f t="shared" si="36"/>
        <v>219</v>
      </c>
      <c r="L224" s="85">
        <f t="shared" si="37"/>
        <v>-15508.466160639337</v>
      </c>
      <c r="M224" s="85">
        <f t="shared" si="38"/>
        <v>-9625.7565758168566</v>
      </c>
      <c r="N224" s="85">
        <f t="shared" si="39"/>
        <v>-5882.7095848224799</v>
      </c>
      <c r="O224" s="86">
        <f t="shared" si="33"/>
        <v>829593.89034613525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-14312.278744820593</v>
      </c>
      <c r="E225" s="85">
        <f t="shared" si="30"/>
        <v>-8935.1292248890077</v>
      </c>
      <c r="F225" s="85">
        <f t="shared" si="31"/>
        <v>-5377.149519931585</v>
      </c>
      <c r="G225" s="86">
        <f t="shared" si="32"/>
        <v>912861.93133481266</v>
      </c>
      <c r="H225" s="80"/>
      <c r="I225" s="76"/>
      <c r="J225" s="81"/>
      <c r="K225" s="76">
        <f t="shared" si="36"/>
        <v>220</v>
      </c>
      <c r="L225" s="85">
        <f t="shared" si="37"/>
        <v>-15508.466160639337</v>
      </c>
      <c r="M225" s="85">
        <f t="shared" si="38"/>
        <v>-9681.906822509125</v>
      </c>
      <c r="N225" s="85">
        <f t="shared" si="39"/>
        <v>-5826.5593381302115</v>
      </c>
      <c r="O225" s="86">
        <f t="shared" si="33"/>
        <v>819911.98352362611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-14312.278744820593</v>
      </c>
      <c r="E226" s="85">
        <f t="shared" si="30"/>
        <v>-8987.250812034199</v>
      </c>
      <c r="F226" s="85">
        <f t="shared" si="31"/>
        <v>-5325.0279327863936</v>
      </c>
      <c r="G226" s="86">
        <f t="shared" si="32"/>
        <v>903874.68052277842</v>
      </c>
      <c r="H226" s="80"/>
      <c r="I226" s="76"/>
      <c r="J226" s="81"/>
      <c r="K226" s="76">
        <f t="shared" si="36"/>
        <v>221</v>
      </c>
      <c r="L226" s="85">
        <f t="shared" si="37"/>
        <v>-15508.466160639337</v>
      </c>
      <c r="M226" s="85">
        <f t="shared" si="38"/>
        <v>-9738.3846123070944</v>
      </c>
      <c r="N226" s="85">
        <f t="shared" si="39"/>
        <v>-5770.0815483322422</v>
      </c>
      <c r="O226" s="86">
        <f t="shared" si="33"/>
        <v>810173.59891131904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-14312.278744820593</v>
      </c>
      <c r="E227" s="85">
        <f t="shared" si="30"/>
        <v>-9039.6764417710583</v>
      </c>
      <c r="F227" s="85">
        <f t="shared" si="31"/>
        <v>-5272.6023030495344</v>
      </c>
      <c r="G227" s="86">
        <f t="shared" si="32"/>
        <v>894835.00408100733</v>
      </c>
      <c r="H227" s="80"/>
      <c r="I227" s="76"/>
      <c r="J227" s="81"/>
      <c r="K227" s="76">
        <f t="shared" si="36"/>
        <v>222</v>
      </c>
      <c r="L227" s="85">
        <f t="shared" si="37"/>
        <v>-15508.466160639337</v>
      </c>
      <c r="M227" s="85">
        <f t="shared" si="38"/>
        <v>-9795.1918558788802</v>
      </c>
      <c r="N227" s="85">
        <f t="shared" si="39"/>
        <v>-5713.2743047604563</v>
      </c>
      <c r="O227" s="86">
        <f t="shared" si="33"/>
        <v>800378.40705544013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-14312.278744820593</v>
      </c>
      <c r="E228" s="85">
        <f t="shared" si="30"/>
        <v>-9092.407887681391</v>
      </c>
      <c r="F228" s="85">
        <f t="shared" si="31"/>
        <v>-5219.8708571392017</v>
      </c>
      <c r="G228" s="86">
        <f t="shared" si="32"/>
        <v>885742.59619332594</v>
      </c>
      <c r="H228" s="80"/>
      <c r="I228" s="76"/>
      <c r="J228" s="81"/>
      <c r="K228" s="76">
        <f t="shared" si="36"/>
        <v>223</v>
      </c>
      <c r="L228" s="85">
        <f t="shared" si="37"/>
        <v>-15508.466160639337</v>
      </c>
      <c r="M228" s="85">
        <f t="shared" si="38"/>
        <v>-9852.3304750381831</v>
      </c>
      <c r="N228" s="85">
        <f t="shared" si="39"/>
        <v>-5656.1356856011535</v>
      </c>
      <c r="O228" s="86">
        <f t="shared" si="33"/>
        <v>790526.07658040198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-14312.278744820593</v>
      </c>
      <c r="E229" s="85">
        <f t="shared" si="30"/>
        <v>-9145.4469336928651</v>
      </c>
      <c r="F229" s="85">
        <f t="shared" si="31"/>
        <v>-5166.8318111277276</v>
      </c>
      <c r="G229" s="86">
        <f t="shared" si="32"/>
        <v>876597.14925963304</v>
      </c>
      <c r="H229" s="80"/>
      <c r="I229" s="76"/>
      <c r="J229" s="81"/>
      <c r="K229" s="76">
        <f t="shared" si="36"/>
        <v>224</v>
      </c>
      <c r="L229" s="85">
        <f t="shared" si="37"/>
        <v>-15508.466160639337</v>
      </c>
      <c r="M229" s="85">
        <f t="shared" si="38"/>
        <v>-9909.8024028092314</v>
      </c>
      <c r="N229" s="85">
        <f t="shared" si="39"/>
        <v>-5598.6637578301052</v>
      </c>
      <c r="O229" s="86">
        <f t="shared" si="33"/>
        <v>780616.27417759271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-14312.278744820593</v>
      </c>
      <c r="E230" s="85">
        <f t="shared" si="30"/>
        <v>-9198.795374139414</v>
      </c>
      <c r="F230" s="85">
        <f t="shared" si="31"/>
        <v>-5113.4833706811787</v>
      </c>
      <c r="G230" s="86">
        <f t="shared" si="32"/>
        <v>867398.35388549359</v>
      </c>
      <c r="H230" s="80"/>
      <c r="I230" s="76"/>
      <c r="J230" s="81"/>
      <c r="K230" s="76">
        <f t="shared" si="36"/>
        <v>225</v>
      </c>
      <c r="L230" s="85">
        <f t="shared" si="37"/>
        <v>-15508.466160639337</v>
      </c>
      <c r="M230" s="85">
        <f t="shared" si="38"/>
        <v>-9967.6095834922908</v>
      </c>
      <c r="N230" s="85">
        <f t="shared" si="39"/>
        <v>-5540.8565771470458</v>
      </c>
      <c r="O230" s="86">
        <f t="shared" si="33"/>
        <v>770648.66459410044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-14312.278744820593</v>
      </c>
      <c r="E231" s="85">
        <f t="shared" si="30"/>
        <v>-9252.4550138218874</v>
      </c>
      <c r="F231" s="85">
        <f t="shared" si="31"/>
        <v>-5059.8237309987053</v>
      </c>
      <c r="G231" s="86">
        <f t="shared" si="32"/>
        <v>858145.89887167176</v>
      </c>
      <c r="H231" s="80"/>
      <c r="I231" s="76"/>
      <c r="J231" s="81"/>
      <c r="K231" s="76">
        <f t="shared" si="36"/>
        <v>226</v>
      </c>
      <c r="L231" s="85">
        <f t="shared" si="37"/>
        <v>-15508.466160639337</v>
      </c>
      <c r="M231" s="85">
        <f t="shared" si="38"/>
        <v>-10025.75397272933</v>
      </c>
      <c r="N231" s="85">
        <f t="shared" si="39"/>
        <v>-5482.7121879100068</v>
      </c>
      <c r="O231" s="86">
        <f t="shared" si="33"/>
        <v>760622.91062137112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-14312.278744820593</v>
      </c>
      <c r="E232" s="85">
        <f t="shared" si="30"/>
        <v>-9306.4276680691801</v>
      </c>
      <c r="F232" s="85">
        <f t="shared" si="31"/>
        <v>-5005.8510767514126</v>
      </c>
      <c r="G232" s="86">
        <f t="shared" si="32"/>
        <v>848839.47120360262</v>
      </c>
      <c r="H232" s="80"/>
      <c r="I232" s="76"/>
      <c r="J232" s="81"/>
      <c r="K232" s="76">
        <f t="shared" si="36"/>
        <v>227</v>
      </c>
      <c r="L232" s="85">
        <f t="shared" si="37"/>
        <v>-15508.466160639337</v>
      </c>
      <c r="M232" s="85">
        <f t="shared" si="38"/>
        <v>-10084.237537570254</v>
      </c>
      <c r="N232" s="85">
        <f t="shared" si="39"/>
        <v>-5424.2286230690825</v>
      </c>
      <c r="O232" s="86">
        <f t="shared" si="33"/>
        <v>750538.67308380082</v>
      </c>
    </row>
    <row r="233" spans="1:15" x14ac:dyDescent="0.2">
      <c r="A233" s="76"/>
      <c r="B233" s="81">
        <f>SUM(D222:D233)</f>
        <v>-171747.34493784711</v>
      </c>
      <c r="C233" s="76">
        <f t="shared" si="34"/>
        <v>228</v>
      </c>
      <c r="D233" s="85">
        <f t="shared" si="35"/>
        <v>-14312.278744820593</v>
      </c>
      <c r="E233" s="85">
        <f t="shared" si="30"/>
        <v>-9360.7151627995863</v>
      </c>
      <c r="F233" s="85">
        <f t="shared" si="31"/>
        <v>-4951.5635820210064</v>
      </c>
      <c r="G233" s="86">
        <f t="shared" si="32"/>
        <v>839478.75604080304</v>
      </c>
      <c r="H233" s="80"/>
      <c r="I233" s="76"/>
      <c r="J233" s="81">
        <f>SUM(L222:L233)</f>
        <v>-186101.59392767205</v>
      </c>
      <c r="K233" s="76">
        <f t="shared" si="36"/>
        <v>228</v>
      </c>
      <c r="L233" s="85">
        <f t="shared" si="37"/>
        <v>-15508.466160639337</v>
      </c>
      <c r="M233" s="85">
        <f t="shared" si="38"/>
        <v>-10143.062256539408</v>
      </c>
      <c r="N233" s="85">
        <f t="shared" si="39"/>
        <v>-5365.4039040999287</v>
      </c>
      <c r="O233" s="86">
        <f t="shared" si="33"/>
        <v>740395.61082726147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-14312.278744820593</v>
      </c>
      <c r="E234" s="85">
        <f t="shared" ref="E234:E297" si="40">PPMT($B$3/12,C234,$B$2,$B$1)</f>
        <v>-9415.3193345825857</v>
      </c>
      <c r="F234" s="85">
        <f t="shared" ref="F234:F297" si="41">SUM(D234-E234)</f>
        <v>-4896.959410238007</v>
      </c>
      <c r="G234" s="86">
        <f t="shared" ref="G234:G297" si="42">SUM(G233+E234)</f>
        <v>830063.4367062205</v>
      </c>
      <c r="H234" s="80"/>
      <c r="I234" s="76"/>
      <c r="J234" s="81"/>
      <c r="K234" s="76">
        <f t="shared" si="36"/>
        <v>229</v>
      </c>
      <c r="L234" s="85">
        <f t="shared" si="37"/>
        <v>-15508.466160639337</v>
      </c>
      <c r="M234" s="85">
        <f t="shared" si="38"/>
        <v>-10202.230119702559</v>
      </c>
      <c r="N234" s="85">
        <f t="shared" si="39"/>
        <v>-5306.2360409367775</v>
      </c>
      <c r="O234" s="86">
        <f t="shared" ref="O234:O297" si="43">SUM(O233+M234)</f>
        <v>730193.38070755894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-14312.278744820593</v>
      </c>
      <c r="E235" s="85">
        <f t="shared" si="40"/>
        <v>-9470.2420307009888</v>
      </c>
      <c r="F235" s="85">
        <f t="shared" si="41"/>
        <v>-4842.0367141196039</v>
      </c>
      <c r="G235" s="86">
        <f t="shared" si="42"/>
        <v>820593.19467551948</v>
      </c>
      <c r="H235" s="80"/>
      <c r="I235" s="76"/>
      <c r="J235" s="81"/>
      <c r="K235" s="76">
        <f t="shared" si="36"/>
        <v>230</v>
      </c>
      <c r="L235" s="85">
        <f t="shared" si="37"/>
        <v>-15508.466160639337</v>
      </c>
      <c r="M235" s="85">
        <f t="shared" si="38"/>
        <v>-10261.743128734157</v>
      </c>
      <c r="N235" s="85">
        <f t="shared" si="39"/>
        <v>-5246.7230319051796</v>
      </c>
      <c r="O235" s="86">
        <f t="shared" si="43"/>
        <v>719931.63757882477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-14312.278744820593</v>
      </c>
      <c r="E236" s="85">
        <f t="shared" si="40"/>
        <v>-9525.4851092134031</v>
      </c>
      <c r="F236" s="85">
        <f t="shared" si="41"/>
        <v>-4786.7936356071896</v>
      </c>
      <c r="G236" s="86">
        <f t="shared" si="42"/>
        <v>811067.70956630609</v>
      </c>
      <c r="H236" s="80"/>
      <c r="I236" s="76"/>
      <c r="J236" s="81"/>
      <c r="K236" s="76">
        <f t="shared" si="36"/>
        <v>231</v>
      </c>
      <c r="L236" s="85">
        <f t="shared" si="37"/>
        <v>-15508.466160639337</v>
      </c>
      <c r="M236" s="85">
        <f t="shared" si="38"/>
        <v>-10321.603296985104</v>
      </c>
      <c r="N236" s="85">
        <f t="shared" si="39"/>
        <v>-5186.8628636542326</v>
      </c>
      <c r="O236" s="86">
        <f t="shared" si="43"/>
        <v>709610.03428183962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-14312.278744820593</v>
      </c>
      <c r="E237" s="85">
        <f t="shared" si="40"/>
        <v>-9581.05043901715</v>
      </c>
      <c r="F237" s="85">
        <f t="shared" si="41"/>
        <v>-4731.2283058034427</v>
      </c>
      <c r="G237" s="86">
        <f t="shared" si="42"/>
        <v>801486.65912728896</v>
      </c>
      <c r="H237" s="80"/>
      <c r="I237" s="76"/>
      <c r="J237" s="81"/>
      <c r="K237" s="76">
        <f t="shared" si="36"/>
        <v>232</v>
      </c>
      <c r="L237" s="85">
        <f t="shared" si="37"/>
        <v>-15508.466160639337</v>
      </c>
      <c r="M237" s="85">
        <f t="shared" si="38"/>
        <v>-10381.812649550848</v>
      </c>
      <c r="N237" s="85">
        <f t="shared" si="39"/>
        <v>-5126.6535110884888</v>
      </c>
      <c r="O237" s="86">
        <f t="shared" si="43"/>
        <v>699228.22163228877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-14312.278744820593</v>
      </c>
      <c r="E238" s="85">
        <f t="shared" si="40"/>
        <v>-9636.9398999114146</v>
      </c>
      <c r="F238" s="85">
        <f t="shared" si="41"/>
        <v>-4675.3388449091781</v>
      </c>
      <c r="G238" s="86">
        <f t="shared" si="42"/>
        <v>791849.71922737756</v>
      </c>
      <c r="H238" s="80"/>
      <c r="I238" s="76"/>
      <c r="J238" s="81"/>
      <c r="K238" s="76">
        <f t="shared" si="36"/>
        <v>233</v>
      </c>
      <c r="L238" s="85">
        <f t="shared" si="37"/>
        <v>-15508.466160639337</v>
      </c>
      <c r="M238" s="85">
        <f t="shared" si="38"/>
        <v>-10442.373223339901</v>
      </c>
      <c r="N238" s="85">
        <f t="shared" si="39"/>
        <v>-5066.092937299436</v>
      </c>
      <c r="O238" s="86">
        <f t="shared" si="43"/>
        <v>688785.84840894886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-14312.278744820593</v>
      </c>
      <c r="E239" s="85">
        <f t="shared" si="40"/>
        <v>-9693.1553826609088</v>
      </c>
      <c r="F239" s="85">
        <f t="shared" si="41"/>
        <v>-4619.1233621596839</v>
      </c>
      <c r="G239" s="86">
        <f t="shared" si="42"/>
        <v>782156.56384471664</v>
      </c>
      <c r="H239" s="80"/>
      <c r="I239" s="76"/>
      <c r="J239" s="81"/>
      <c r="K239" s="76">
        <f t="shared" si="36"/>
        <v>234</v>
      </c>
      <c r="L239" s="85">
        <f t="shared" si="37"/>
        <v>-15508.466160639337</v>
      </c>
      <c r="M239" s="85">
        <f t="shared" si="38"/>
        <v>-10503.287067142717</v>
      </c>
      <c r="N239" s="85">
        <f t="shared" si="39"/>
        <v>-5005.1790934966193</v>
      </c>
      <c r="O239" s="86">
        <f t="shared" si="43"/>
        <v>678282.5613418062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-14312.278744820593</v>
      </c>
      <c r="E240" s="85">
        <f t="shared" si="40"/>
        <v>-9749.6987890597538</v>
      </c>
      <c r="F240" s="85">
        <f t="shared" si="41"/>
        <v>-4562.5799557608389</v>
      </c>
      <c r="G240" s="86">
        <f t="shared" si="42"/>
        <v>772406.86505565688</v>
      </c>
      <c r="H240" s="80"/>
      <c r="I240" s="76"/>
      <c r="J240" s="81"/>
      <c r="K240" s="76">
        <f t="shared" si="36"/>
        <v>235</v>
      </c>
      <c r="L240" s="85">
        <f t="shared" si="37"/>
        <v>-15508.466160639337</v>
      </c>
      <c r="M240" s="85">
        <f t="shared" si="38"/>
        <v>-10564.556241701048</v>
      </c>
      <c r="N240" s="85">
        <f t="shared" si="39"/>
        <v>-4943.9099189382887</v>
      </c>
      <c r="O240" s="86">
        <f t="shared" si="43"/>
        <v>667718.00510010519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-14312.278744820593</v>
      </c>
      <c r="E241" s="85">
        <f t="shared" si="40"/>
        <v>-9806.5720319959364</v>
      </c>
      <c r="F241" s="85">
        <f t="shared" si="41"/>
        <v>-4505.7067128246563</v>
      </c>
      <c r="G241" s="86">
        <f t="shared" si="42"/>
        <v>762600.2930236609</v>
      </c>
      <c r="H241" s="80"/>
      <c r="I241" s="76"/>
      <c r="J241" s="81"/>
      <c r="K241" s="76">
        <f t="shared" si="36"/>
        <v>236</v>
      </c>
      <c r="L241" s="85">
        <f t="shared" si="37"/>
        <v>-15508.466160639337</v>
      </c>
      <c r="M241" s="85">
        <f t="shared" si="38"/>
        <v>-10626.182819777639</v>
      </c>
      <c r="N241" s="85">
        <f t="shared" si="39"/>
        <v>-4882.2833408616971</v>
      </c>
      <c r="O241" s="86">
        <f t="shared" si="43"/>
        <v>657091.82228032756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-14312.278744820593</v>
      </c>
      <c r="E242" s="85">
        <f t="shared" si="40"/>
        <v>-9863.7770355159155</v>
      </c>
      <c r="F242" s="85">
        <f t="shared" si="41"/>
        <v>-4448.5017093046772</v>
      </c>
      <c r="G242" s="86">
        <f t="shared" si="42"/>
        <v>752736.51598814502</v>
      </c>
      <c r="H242" s="80"/>
      <c r="I242" s="76"/>
      <c r="J242" s="81"/>
      <c r="K242" s="76">
        <f t="shared" si="36"/>
        <v>237</v>
      </c>
      <c r="L242" s="85">
        <f t="shared" si="37"/>
        <v>-15508.466160639337</v>
      </c>
      <c r="M242" s="85">
        <f t="shared" si="38"/>
        <v>-10688.16888622634</v>
      </c>
      <c r="N242" s="85">
        <f t="shared" si="39"/>
        <v>-4820.2972744129966</v>
      </c>
      <c r="O242" s="86">
        <f t="shared" si="43"/>
        <v>646403.65339410119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-14312.278744820593</v>
      </c>
      <c r="E243" s="85">
        <f t="shared" si="40"/>
        <v>-9921.3157348897585</v>
      </c>
      <c r="F243" s="85">
        <f t="shared" si="41"/>
        <v>-4390.9630099308342</v>
      </c>
      <c r="G243" s="86">
        <f t="shared" si="42"/>
        <v>742815.20025325532</v>
      </c>
      <c r="H243" s="80"/>
      <c r="I243" s="76"/>
      <c r="J243" s="81"/>
      <c r="K243" s="76">
        <f t="shared" si="36"/>
        <v>238</v>
      </c>
      <c r="L243" s="85">
        <f t="shared" si="37"/>
        <v>-15508.466160639337</v>
      </c>
      <c r="M243" s="85">
        <f t="shared" si="38"/>
        <v>-10750.51653806266</v>
      </c>
      <c r="N243" s="85">
        <f t="shared" si="39"/>
        <v>-4757.9496225766761</v>
      </c>
      <c r="O243" s="86">
        <f t="shared" si="43"/>
        <v>635653.13685603847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-14312.278744820593</v>
      </c>
      <c r="E244" s="85">
        <f t="shared" si="40"/>
        <v>-9979.1900766766175</v>
      </c>
      <c r="F244" s="85">
        <f t="shared" si="41"/>
        <v>-4333.0886681439752</v>
      </c>
      <c r="G244" s="86">
        <f t="shared" si="42"/>
        <v>732836.01017657865</v>
      </c>
      <c r="H244" s="80"/>
      <c r="I244" s="76"/>
      <c r="J244" s="81"/>
      <c r="K244" s="76">
        <f t="shared" si="36"/>
        <v>239</v>
      </c>
      <c r="L244" s="85">
        <f t="shared" si="37"/>
        <v>-15508.466160639337</v>
      </c>
      <c r="M244" s="85">
        <f t="shared" si="38"/>
        <v>-10813.22788453469</v>
      </c>
      <c r="N244" s="85">
        <f t="shared" si="39"/>
        <v>-4695.2382761046465</v>
      </c>
      <c r="O244" s="86">
        <f t="shared" si="43"/>
        <v>624839.90897150373</v>
      </c>
    </row>
    <row r="245" spans="1:15" x14ac:dyDescent="0.2">
      <c r="A245" s="76"/>
      <c r="B245" s="81">
        <f>SUM(D234:D245)</f>
        <v>-171747.34493784711</v>
      </c>
      <c r="C245" s="76">
        <f t="shared" si="34"/>
        <v>240</v>
      </c>
      <c r="D245" s="85">
        <f t="shared" si="35"/>
        <v>-14312.278744820593</v>
      </c>
      <c r="E245" s="85">
        <f t="shared" si="40"/>
        <v>-10037.402018790563</v>
      </c>
      <c r="F245" s="85">
        <f t="shared" si="41"/>
        <v>-4274.8767260300301</v>
      </c>
      <c r="G245" s="86">
        <f t="shared" si="42"/>
        <v>722798.60815778805</v>
      </c>
      <c r="H245" s="80"/>
      <c r="I245" s="76"/>
      <c r="J245" s="81">
        <f>SUM(L234:L245)</f>
        <v>-186101.59392767205</v>
      </c>
      <c r="K245" s="76">
        <f t="shared" si="36"/>
        <v>240</v>
      </c>
      <c r="L245" s="85">
        <f t="shared" si="37"/>
        <v>-15508.466160639337</v>
      </c>
      <c r="M245" s="85">
        <f t="shared" si="38"/>
        <v>-10876.305047194481</v>
      </c>
      <c r="N245" s="85">
        <f t="shared" si="39"/>
        <v>-4632.1611134448558</v>
      </c>
      <c r="O245" s="86">
        <f t="shared" si="43"/>
        <v>613963.60392430925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-14312.278744820593</v>
      </c>
      <c r="E246" s="85">
        <f t="shared" si="40"/>
        <v>-10095.953530566838</v>
      </c>
      <c r="F246" s="85">
        <f t="shared" si="41"/>
        <v>-4216.3252142537549</v>
      </c>
      <c r="G246" s="86">
        <f t="shared" si="42"/>
        <v>712702.65462722117</v>
      </c>
      <c r="H246" s="80"/>
      <c r="I246" s="76"/>
      <c r="J246" s="81"/>
      <c r="K246" s="76">
        <f t="shared" si="36"/>
        <v>241</v>
      </c>
      <c r="L246" s="85">
        <f t="shared" si="37"/>
        <v>-15508.466160639337</v>
      </c>
      <c r="M246" s="85">
        <f t="shared" si="38"/>
        <v>-10939.750159969783</v>
      </c>
      <c r="N246" s="85">
        <f t="shared" si="39"/>
        <v>-4568.716000669554</v>
      </c>
      <c r="O246" s="86">
        <f t="shared" si="43"/>
        <v>603023.85376433947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-14312.278744820593</v>
      </c>
      <c r="E247" s="85">
        <f t="shared" si="40"/>
        <v>-10154.846592828482</v>
      </c>
      <c r="F247" s="85">
        <f t="shared" si="41"/>
        <v>-4157.4321519921104</v>
      </c>
      <c r="G247" s="86">
        <f t="shared" si="42"/>
        <v>702547.80803439266</v>
      </c>
      <c r="H247" s="80"/>
      <c r="I247" s="76"/>
      <c r="J247" s="81"/>
      <c r="K247" s="76">
        <f t="shared" si="36"/>
        <v>242</v>
      </c>
      <c r="L247" s="85">
        <f t="shared" si="37"/>
        <v>-15508.466160639337</v>
      </c>
      <c r="M247" s="85">
        <f t="shared" si="38"/>
        <v>-11003.565369236278</v>
      </c>
      <c r="N247" s="85">
        <f t="shared" si="39"/>
        <v>-4504.900791403059</v>
      </c>
      <c r="O247" s="86">
        <f t="shared" si="43"/>
        <v>592020.28839510318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-14312.278744820593</v>
      </c>
      <c r="E248" s="85">
        <f t="shared" si="40"/>
        <v>-10214.083197953316</v>
      </c>
      <c r="F248" s="85">
        <f t="shared" si="41"/>
        <v>-4098.1955468672768</v>
      </c>
      <c r="G248" s="86">
        <f t="shared" si="42"/>
        <v>692333.72483643936</v>
      </c>
      <c r="H248" s="80"/>
      <c r="I248" s="76"/>
      <c r="J248" s="81"/>
      <c r="K248" s="76">
        <f t="shared" si="36"/>
        <v>243</v>
      </c>
      <c r="L248" s="85">
        <f t="shared" si="37"/>
        <v>-15508.466160639337</v>
      </c>
      <c r="M248" s="85">
        <f t="shared" si="38"/>
        <v>-11067.752833890139</v>
      </c>
      <c r="N248" s="85">
        <f t="shared" si="39"/>
        <v>-4440.7133267491972</v>
      </c>
      <c r="O248" s="86">
        <f t="shared" si="43"/>
        <v>580952.53556121304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-14312.278744820593</v>
      </c>
      <c r="E249" s="85">
        <f t="shared" si="40"/>
        <v>-10273.665349941377</v>
      </c>
      <c r="F249" s="85">
        <f t="shared" si="41"/>
        <v>-4038.6133948792158</v>
      </c>
      <c r="G249" s="86">
        <f t="shared" si="42"/>
        <v>682060.05948649801</v>
      </c>
      <c r="H249" s="80"/>
      <c r="I249" s="76"/>
      <c r="J249" s="81"/>
      <c r="K249" s="76">
        <f t="shared" si="36"/>
        <v>244</v>
      </c>
      <c r="L249" s="85">
        <f t="shared" si="37"/>
        <v>-15508.466160639337</v>
      </c>
      <c r="M249" s="85">
        <f t="shared" si="38"/>
        <v>-11132.314725421173</v>
      </c>
      <c r="N249" s="85">
        <f t="shared" si="39"/>
        <v>-4376.1514352181639</v>
      </c>
      <c r="O249" s="86">
        <f t="shared" si="43"/>
        <v>569820.2208357919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-14312.278744820593</v>
      </c>
      <c r="E250" s="85">
        <f t="shared" si="40"/>
        <v>-10333.595064482697</v>
      </c>
      <c r="F250" s="85">
        <f t="shared" si="41"/>
        <v>-3978.6836803378956</v>
      </c>
      <c r="G250" s="86">
        <f t="shared" si="42"/>
        <v>671726.46442201536</v>
      </c>
      <c r="H250" s="80"/>
      <c r="I250" s="76"/>
      <c r="J250" s="81"/>
      <c r="K250" s="76">
        <f t="shared" si="36"/>
        <v>245</v>
      </c>
      <c r="L250" s="85">
        <f t="shared" si="37"/>
        <v>-15508.466160639337</v>
      </c>
      <c r="M250" s="85">
        <f t="shared" si="38"/>
        <v>-11197.253227986126</v>
      </c>
      <c r="N250" s="85">
        <f t="shared" si="39"/>
        <v>-4311.2129326532104</v>
      </c>
      <c r="O250" s="86">
        <f t="shared" si="43"/>
        <v>558622.96760780574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-14312.278744820593</v>
      </c>
      <c r="E251" s="85">
        <f t="shared" si="40"/>
        <v>-10393.874369025514</v>
      </c>
      <c r="F251" s="85">
        <f t="shared" si="41"/>
        <v>-3918.4043757950785</v>
      </c>
      <c r="G251" s="86">
        <f t="shared" si="42"/>
        <v>661332.59005298989</v>
      </c>
      <c r="H251" s="80"/>
      <c r="I251" s="76"/>
      <c r="J251" s="81"/>
      <c r="K251" s="76">
        <f t="shared" si="36"/>
        <v>246</v>
      </c>
      <c r="L251" s="85">
        <f t="shared" si="37"/>
        <v>-15508.466160639337</v>
      </c>
      <c r="M251" s="85">
        <f t="shared" si="38"/>
        <v>-11262.570538482714</v>
      </c>
      <c r="N251" s="85">
        <f t="shared" si="39"/>
        <v>-4245.8956221566223</v>
      </c>
      <c r="O251" s="86">
        <f t="shared" si="43"/>
        <v>547360.39706932299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-14312.278744820593</v>
      </c>
      <c r="E252" s="85">
        <f t="shared" si="40"/>
        <v>-10454.505302844827</v>
      </c>
      <c r="F252" s="85">
        <f t="shared" si="41"/>
        <v>-3857.7734419757653</v>
      </c>
      <c r="G252" s="86">
        <f t="shared" si="42"/>
        <v>650878.08475014509</v>
      </c>
      <c r="H252" s="80"/>
      <c r="I252" s="76"/>
      <c r="J252" s="81"/>
      <c r="K252" s="76">
        <f t="shared" si="36"/>
        <v>247</v>
      </c>
      <c r="L252" s="85">
        <f t="shared" si="37"/>
        <v>-15508.466160639337</v>
      </c>
      <c r="M252" s="85">
        <f t="shared" si="38"/>
        <v>-11328.268866623868</v>
      </c>
      <c r="N252" s="85">
        <f t="shared" si="39"/>
        <v>-4180.1972940154683</v>
      </c>
      <c r="O252" s="86">
        <f t="shared" si="43"/>
        <v>536032.12820269912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-14312.278744820593</v>
      </c>
      <c r="E253" s="85">
        <f t="shared" si="40"/>
        <v>-10515.489917111427</v>
      </c>
      <c r="F253" s="85">
        <f t="shared" si="41"/>
        <v>-3796.7888277091661</v>
      </c>
      <c r="G253" s="86">
        <f t="shared" si="42"/>
        <v>640362.59483303363</v>
      </c>
      <c r="H253" s="80"/>
      <c r="I253" s="76"/>
      <c r="J253" s="81"/>
      <c r="K253" s="76">
        <f t="shared" si="36"/>
        <v>248</v>
      </c>
      <c r="L253" s="85">
        <f t="shared" si="37"/>
        <v>-15508.466160639337</v>
      </c>
      <c r="M253" s="85">
        <f t="shared" si="38"/>
        <v>-11394.3504350125</v>
      </c>
      <c r="N253" s="85">
        <f t="shared" si="39"/>
        <v>-4114.1157256268361</v>
      </c>
      <c r="O253" s="86">
        <f t="shared" si="43"/>
        <v>524637.77776768664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-14312.278744820593</v>
      </c>
      <c r="E254" s="85">
        <f t="shared" si="40"/>
        <v>-10576.830274961249</v>
      </c>
      <c r="F254" s="85">
        <f t="shared" si="41"/>
        <v>-3735.4484698593442</v>
      </c>
      <c r="G254" s="86">
        <f t="shared" si="42"/>
        <v>629785.76455807243</v>
      </c>
      <c r="H254" s="80"/>
      <c r="I254" s="76"/>
      <c r="J254" s="81"/>
      <c r="K254" s="76">
        <f t="shared" si="36"/>
        <v>249</v>
      </c>
      <c r="L254" s="85">
        <f t="shared" si="37"/>
        <v>-15508.466160639337</v>
      </c>
      <c r="M254" s="85">
        <f t="shared" si="38"/>
        <v>-11460.817479216743</v>
      </c>
      <c r="N254" s="85">
        <f t="shared" si="39"/>
        <v>-4047.6486814225937</v>
      </c>
      <c r="O254" s="86">
        <f t="shared" si="43"/>
        <v>513176.96028846991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-14312.278744820593</v>
      </c>
      <c r="E255" s="85">
        <f t="shared" si="40"/>
        <v>-10638.528451565187</v>
      </c>
      <c r="F255" s="85">
        <f t="shared" si="41"/>
        <v>-3673.7502932554053</v>
      </c>
      <c r="G255" s="86">
        <f t="shared" si="42"/>
        <v>619147.23610650725</v>
      </c>
      <c r="H255" s="80"/>
      <c r="I255" s="76"/>
      <c r="J255" s="81"/>
      <c r="K255" s="76">
        <f t="shared" si="36"/>
        <v>250</v>
      </c>
      <c r="L255" s="85">
        <f t="shared" si="37"/>
        <v>-15508.466160639337</v>
      </c>
      <c r="M255" s="85">
        <f t="shared" si="38"/>
        <v>-11527.672247845523</v>
      </c>
      <c r="N255" s="85">
        <f t="shared" si="39"/>
        <v>-3980.7939127938134</v>
      </c>
      <c r="O255" s="86">
        <f t="shared" si="43"/>
        <v>501649.28804062441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-14312.278744820593</v>
      </c>
      <c r="E256" s="85">
        <f t="shared" si="40"/>
        <v>-10700.586534199321</v>
      </c>
      <c r="F256" s="85">
        <f t="shared" si="41"/>
        <v>-3611.6922106212714</v>
      </c>
      <c r="G256" s="86">
        <f t="shared" si="42"/>
        <v>608446.64957230794</v>
      </c>
      <c r="H256" s="80"/>
      <c r="I256" s="76"/>
      <c r="J256" s="81"/>
      <c r="K256" s="76">
        <f t="shared" si="36"/>
        <v>251</v>
      </c>
      <c r="L256" s="85">
        <f t="shared" si="37"/>
        <v>-15508.466160639337</v>
      </c>
      <c r="M256" s="85">
        <f t="shared" si="38"/>
        <v>-11594.917002624612</v>
      </c>
      <c r="N256" s="85">
        <f t="shared" si="39"/>
        <v>-3913.5491580147245</v>
      </c>
      <c r="O256" s="86">
        <f t="shared" si="43"/>
        <v>490054.37103799981</v>
      </c>
    </row>
    <row r="257" spans="1:15" x14ac:dyDescent="0.2">
      <c r="A257" s="76"/>
      <c r="B257" s="81">
        <f>SUM(D246:D257)</f>
        <v>-171747.34493784711</v>
      </c>
      <c r="C257" s="76">
        <f t="shared" si="34"/>
        <v>252</v>
      </c>
      <c r="D257" s="85">
        <f t="shared" si="35"/>
        <v>-14312.278744820593</v>
      </c>
      <c r="E257" s="85">
        <f t="shared" si="40"/>
        <v>-10763.006622315477</v>
      </c>
      <c r="F257" s="85">
        <f t="shared" si="41"/>
        <v>-3549.2721225051155</v>
      </c>
      <c r="G257" s="86">
        <f t="shared" si="42"/>
        <v>597683.64294999244</v>
      </c>
      <c r="H257" s="80"/>
      <c r="I257" s="76"/>
      <c r="J257" s="81">
        <f>SUM(L246:L257)</f>
        <v>-186101.59392767205</v>
      </c>
      <c r="K257" s="76">
        <f t="shared" si="36"/>
        <v>252</v>
      </c>
      <c r="L257" s="85">
        <f t="shared" si="37"/>
        <v>-15508.466160639337</v>
      </c>
      <c r="M257" s="85">
        <f t="shared" si="38"/>
        <v>-11662.55401847324</v>
      </c>
      <c r="N257" s="85">
        <f t="shared" si="39"/>
        <v>-3845.9121421660966</v>
      </c>
      <c r="O257" s="86">
        <f t="shared" si="43"/>
        <v>478391.81701952656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-14312.278744820593</v>
      </c>
      <c r="E258" s="85">
        <f t="shared" si="40"/>
        <v>-10825.790827612313</v>
      </c>
      <c r="F258" s="85">
        <f t="shared" si="41"/>
        <v>-3486.4879172082801</v>
      </c>
      <c r="G258" s="86">
        <f t="shared" si="42"/>
        <v>586857.85212238017</v>
      </c>
      <c r="H258" s="80"/>
      <c r="I258" s="76"/>
      <c r="J258" s="81"/>
      <c r="K258" s="76">
        <f t="shared" si="36"/>
        <v>253</v>
      </c>
      <c r="L258" s="85">
        <f t="shared" si="37"/>
        <v>-15508.466160639337</v>
      </c>
      <c r="M258" s="85">
        <f t="shared" si="38"/>
        <v>-11730.585583581011</v>
      </c>
      <c r="N258" s="85">
        <f t="shared" si="39"/>
        <v>-3777.8805770583258</v>
      </c>
      <c r="O258" s="86">
        <f t="shared" si="43"/>
        <v>466661.23143594555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-14312.278744820593</v>
      </c>
      <c r="E259" s="85">
        <f t="shared" si="40"/>
        <v>-10888.941274106723</v>
      </c>
      <c r="F259" s="85">
        <f t="shared" si="41"/>
        <v>-3423.3374707138701</v>
      </c>
      <c r="G259" s="86">
        <f t="shared" si="42"/>
        <v>575968.91084827343</v>
      </c>
      <c r="H259" s="80"/>
      <c r="I259" s="76"/>
      <c r="J259" s="81"/>
      <c r="K259" s="76">
        <f t="shared" si="36"/>
        <v>254</v>
      </c>
      <c r="L259" s="85">
        <f t="shared" si="37"/>
        <v>-15508.466160639337</v>
      </c>
      <c r="M259" s="85">
        <f t="shared" si="38"/>
        <v>-11799.013999485232</v>
      </c>
      <c r="N259" s="85">
        <f t="shared" si="39"/>
        <v>-3709.452161154104</v>
      </c>
      <c r="O259" s="86">
        <f t="shared" si="43"/>
        <v>454862.21743646031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-14312.278744820593</v>
      </c>
      <c r="E260" s="85">
        <f t="shared" si="40"/>
        <v>-10952.460098205684</v>
      </c>
      <c r="F260" s="85">
        <f t="shared" si="41"/>
        <v>-3359.8186466149091</v>
      </c>
      <c r="G260" s="86">
        <f t="shared" si="42"/>
        <v>565016.45075006771</v>
      </c>
      <c r="H260" s="80"/>
      <c r="I260" s="76"/>
      <c r="J260" s="81"/>
      <c r="K260" s="76">
        <f t="shared" si="36"/>
        <v>255</v>
      </c>
      <c r="L260" s="85">
        <f t="shared" si="37"/>
        <v>-15508.466160639337</v>
      </c>
      <c r="M260" s="85">
        <f t="shared" si="38"/>
        <v>-11867.841581148903</v>
      </c>
      <c r="N260" s="85">
        <f t="shared" si="39"/>
        <v>-3640.6245794904335</v>
      </c>
      <c r="O260" s="86">
        <f t="shared" si="43"/>
        <v>442994.3758553114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-14312.278744820593</v>
      </c>
      <c r="E261" s="85">
        <f t="shared" si="40"/>
        <v>-11016.349448778547</v>
      </c>
      <c r="F261" s="85">
        <f t="shared" si="41"/>
        <v>-3295.9292960420462</v>
      </c>
      <c r="G261" s="86">
        <f t="shared" si="42"/>
        <v>554000.10130128916</v>
      </c>
      <c r="H261" s="80"/>
      <c r="I261" s="76"/>
      <c r="J261" s="81"/>
      <c r="K261" s="76">
        <f t="shared" si="36"/>
        <v>256</v>
      </c>
      <c r="L261" s="85">
        <f t="shared" si="37"/>
        <v>-15508.466160639337</v>
      </c>
      <c r="M261" s="85">
        <f t="shared" si="38"/>
        <v>-11937.070657038937</v>
      </c>
      <c r="N261" s="85">
        <f t="shared" si="39"/>
        <v>-3571.395503600399</v>
      </c>
      <c r="O261" s="86">
        <f t="shared" si="43"/>
        <v>431057.30519827246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-14312.278744820593</v>
      </c>
      <c r="E262" s="85">
        <f t="shared" si="40"/>
        <v>-11080.611487229755</v>
      </c>
      <c r="F262" s="85">
        <f t="shared" si="41"/>
        <v>-3231.6672575908378</v>
      </c>
      <c r="G262" s="86">
        <f t="shared" si="42"/>
        <v>542919.48981405946</v>
      </c>
      <c r="H262" s="80"/>
      <c r="I262" s="76"/>
      <c r="J262" s="81"/>
      <c r="K262" s="76">
        <f t="shared" si="36"/>
        <v>257</v>
      </c>
      <c r="L262" s="85">
        <f t="shared" si="37"/>
        <v>-15508.466160639337</v>
      </c>
      <c r="M262" s="85">
        <f t="shared" si="38"/>
        <v>-12006.703569204999</v>
      </c>
      <c r="N262" s="85">
        <f t="shared" si="39"/>
        <v>-3501.7625914343371</v>
      </c>
      <c r="O262" s="86">
        <f t="shared" si="43"/>
        <v>419050.60162906745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-14312.278744820593</v>
      </c>
      <c r="E263" s="85">
        <f t="shared" si="40"/>
        <v>-11145.248387571932</v>
      </c>
      <c r="F263" s="85">
        <f t="shared" si="41"/>
        <v>-3167.0303572486609</v>
      </c>
      <c r="G263" s="86">
        <f t="shared" si="42"/>
        <v>531774.24142648757</v>
      </c>
      <c r="H263" s="80"/>
      <c r="I263" s="76"/>
      <c r="J263" s="81"/>
      <c r="K263" s="76">
        <f t="shared" si="36"/>
        <v>258</v>
      </c>
      <c r="L263" s="85">
        <f t="shared" si="37"/>
        <v>-15508.466160639337</v>
      </c>
      <c r="M263" s="85">
        <f t="shared" si="38"/>
        <v>-12076.742673358698</v>
      </c>
      <c r="N263" s="85">
        <f t="shared" si="39"/>
        <v>-3431.7234872806384</v>
      </c>
      <c r="O263" s="86">
        <f t="shared" si="43"/>
        <v>406973.85895570874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-14312.278744820593</v>
      </c>
      <c r="E264" s="85">
        <f t="shared" si="40"/>
        <v>-11210.262336499432</v>
      </c>
      <c r="F264" s="85">
        <f t="shared" si="41"/>
        <v>-3102.0164083211603</v>
      </c>
      <c r="G264" s="86">
        <f t="shared" si="42"/>
        <v>520563.97908998816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-15508.466160639337</v>
      </c>
      <c r="M264" s="85">
        <f t="shared" ref="M264:M327" si="48">PPMT($J$3/12,K264,$J$2,$J$1)</f>
        <v>-12147.190338953285</v>
      </c>
      <c r="N264" s="85">
        <f t="shared" ref="N264:N327" si="49">SUM(L264-M264)</f>
        <v>-3361.2758216860511</v>
      </c>
      <c r="O264" s="86">
        <f t="shared" si="43"/>
        <v>394826.66861675546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-14312.278744820593</v>
      </c>
      <c r="E265" s="85">
        <f t="shared" si="40"/>
        <v>-11275.655533462337</v>
      </c>
      <c r="F265" s="85">
        <f t="shared" si="41"/>
        <v>-3036.6232113582555</v>
      </c>
      <c r="G265" s="86">
        <f t="shared" si="42"/>
        <v>509288.32355652581</v>
      </c>
      <c r="H265" s="80"/>
      <c r="I265" s="76"/>
      <c r="J265" s="81"/>
      <c r="K265" s="76">
        <f t="shared" si="46"/>
        <v>260</v>
      </c>
      <c r="L265" s="85">
        <f t="shared" si="47"/>
        <v>-15508.466160639337</v>
      </c>
      <c r="M265" s="85">
        <f t="shared" si="48"/>
        <v>-12218.048949263843</v>
      </c>
      <c r="N265" s="85">
        <f t="shared" si="49"/>
        <v>-3290.4172113754939</v>
      </c>
      <c r="O265" s="86">
        <f t="shared" si="43"/>
        <v>382608.61966749164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-14312.278744820593</v>
      </c>
      <c r="E266" s="85">
        <f t="shared" si="40"/>
        <v>-11341.43019074087</v>
      </c>
      <c r="F266" s="85">
        <f t="shared" si="41"/>
        <v>-2970.8485540797228</v>
      </c>
      <c r="G266" s="86">
        <f t="shared" si="42"/>
        <v>497946.89336578496</v>
      </c>
      <c r="H266" s="80"/>
      <c r="I266" s="76"/>
      <c r="J266" s="81"/>
      <c r="K266" s="76">
        <f t="shared" si="46"/>
        <v>261</v>
      </c>
      <c r="L266" s="85">
        <f t="shared" si="47"/>
        <v>-15508.466160639337</v>
      </c>
      <c r="M266" s="85">
        <f t="shared" si="48"/>
        <v>-12289.320901467883</v>
      </c>
      <c r="N266" s="85">
        <f t="shared" si="49"/>
        <v>-3219.1452591714533</v>
      </c>
      <c r="O266" s="86">
        <f t="shared" si="43"/>
        <v>370319.29876602377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-14312.278744820593</v>
      </c>
      <c r="E267" s="85">
        <f t="shared" si="40"/>
        <v>-11407.588533520189</v>
      </c>
      <c r="F267" s="85">
        <f t="shared" si="41"/>
        <v>-2904.6902113004035</v>
      </c>
      <c r="G267" s="86">
        <f t="shared" si="42"/>
        <v>486539.30483226478</v>
      </c>
      <c r="H267" s="80"/>
      <c r="I267" s="76"/>
      <c r="J267" s="81"/>
      <c r="K267" s="76">
        <f t="shared" si="46"/>
        <v>262</v>
      </c>
      <c r="L267" s="85">
        <f t="shared" si="47"/>
        <v>-15508.466160639337</v>
      </c>
      <c r="M267" s="85">
        <f t="shared" si="48"/>
        <v>-12361.008606726436</v>
      </c>
      <c r="N267" s="85">
        <f t="shared" si="49"/>
        <v>-3147.4575539129</v>
      </c>
      <c r="O267" s="86">
        <f t="shared" si="43"/>
        <v>357958.29015929735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-14312.278744820593</v>
      </c>
      <c r="E268" s="85">
        <f t="shared" si="40"/>
        <v>-11474.132799965737</v>
      </c>
      <c r="F268" s="85">
        <f t="shared" si="41"/>
        <v>-2838.1459448548558</v>
      </c>
      <c r="G268" s="86">
        <f t="shared" si="42"/>
        <v>475065.17203229904</v>
      </c>
      <c r="H268" s="80"/>
      <c r="I268" s="76"/>
      <c r="J268" s="81"/>
      <c r="K268" s="76">
        <f t="shared" si="46"/>
        <v>263</v>
      </c>
      <c r="L268" s="85">
        <f t="shared" si="47"/>
        <v>-15508.466160639337</v>
      </c>
      <c r="M268" s="85">
        <f t="shared" si="48"/>
        <v>-12433.114490265685</v>
      </c>
      <c r="N268" s="85">
        <f t="shared" si="49"/>
        <v>-3075.3516703736514</v>
      </c>
      <c r="O268" s="86">
        <f t="shared" si="43"/>
        <v>345525.17566903168</v>
      </c>
    </row>
    <row r="269" spans="1:15" x14ac:dyDescent="0.2">
      <c r="A269" s="76"/>
      <c r="B269" s="81">
        <f>SUM(D258:D269)</f>
        <v>-171747.34493784711</v>
      </c>
      <c r="C269" s="76">
        <f t="shared" si="44"/>
        <v>264</v>
      </c>
      <c r="D269" s="85">
        <f t="shared" si="45"/>
        <v>-14312.278744820593</v>
      </c>
      <c r="E269" s="85">
        <f t="shared" si="40"/>
        <v>-11541.065241298862</v>
      </c>
      <c r="F269" s="85">
        <f t="shared" si="41"/>
        <v>-2771.2135035217307</v>
      </c>
      <c r="G269" s="86">
        <f t="shared" si="42"/>
        <v>463524.10679100017</v>
      </c>
      <c r="H269" s="80"/>
      <c r="I269" s="76"/>
      <c r="J269" s="81">
        <f>SUM(L258:L269)</f>
        <v>-186101.59392767205</v>
      </c>
      <c r="K269" s="76">
        <f t="shared" si="46"/>
        <v>264</v>
      </c>
      <c r="L269" s="85">
        <f t="shared" si="47"/>
        <v>-15508.466160639337</v>
      </c>
      <c r="M269" s="85">
        <f t="shared" si="48"/>
        <v>-12505.640991458897</v>
      </c>
      <c r="N269" s="85">
        <f t="shared" si="49"/>
        <v>-3002.8251691804398</v>
      </c>
      <c r="O269" s="86">
        <f t="shared" si="43"/>
        <v>333019.53467757278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-14312.278744820593</v>
      </c>
      <c r="E270" s="85">
        <f t="shared" si="40"/>
        <v>-11608.38812187312</v>
      </c>
      <c r="F270" s="85">
        <f t="shared" si="41"/>
        <v>-2703.8906229474724</v>
      </c>
      <c r="G270" s="86">
        <f t="shared" si="42"/>
        <v>451915.71866912703</v>
      </c>
      <c r="H270" s="80"/>
      <c r="I270" s="76"/>
      <c r="J270" s="81"/>
      <c r="K270" s="76">
        <f t="shared" si="46"/>
        <v>265</v>
      </c>
      <c r="L270" s="85">
        <f t="shared" si="47"/>
        <v>-15508.466160639337</v>
      </c>
      <c r="M270" s="85">
        <f t="shared" si="48"/>
        <v>-12578.590563909083</v>
      </c>
      <c r="N270" s="85">
        <f t="shared" si="49"/>
        <v>-2929.8755967302532</v>
      </c>
      <c r="O270" s="86">
        <f t="shared" si="43"/>
        <v>320440.94411366369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-14312.278744820593</v>
      </c>
      <c r="E271" s="85">
        <f t="shared" si="40"/>
        <v>-11676.103719250703</v>
      </c>
      <c r="F271" s="85">
        <f t="shared" si="41"/>
        <v>-2636.1750255698898</v>
      </c>
      <c r="G271" s="86">
        <f t="shared" si="42"/>
        <v>440239.61494987633</v>
      </c>
      <c r="H271" s="80"/>
      <c r="I271" s="76"/>
      <c r="J271" s="81"/>
      <c r="K271" s="76">
        <f t="shared" si="46"/>
        <v>266</v>
      </c>
      <c r="L271" s="85">
        <f t="shared" si="47"/>
        <v>-15508.466160639337</v>
      </c>
      <c r="M271" s="85">
        <f t="shared" si="48"/>
        <v>-12651.965675531881</v>
      </c>
      <c r="N271" s="85">
        <f t="shared" si="49"/>
        <v>-2856.5004851074555</v>
      </c>
      <c r="O271" s="86">
        <f t="shared" si="43"/>
        <v>307788.9784381318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-14312.278744820593</v>
      </c>
      <c r="E272" s="85">
        <f t="shared" si="40"/>
        <v>-11744.214324279668</v>
      </c>
      <c r="F272" s="85">
        <f t="shared" si="41"/>
        <v>-2568.0644205409244</v>
      </c>
      <c r="G272" s="86">
        <f t="shared" si="42"/>
        <v>428495.40062559664</v>
      </c>
      <c r="H272" s="80"/>
      <c r="I272" s="76"/>
      <c r="J272" s="81"/>
      <c r="K272" s="76">
        <f t="shared" si="46"/>
        <v>267</v>
      </c>
      <c r="L272" s="85">
        <f t="shared" si="47"/>
        <v>-15508.466160639337</v>
      </c>
      <c r="M272" s="85">
        <f t="shared" si="48"/>
        <v>-12725.768808639146</v>
      </c>
      <c r="N272" s="85">
        <f t="shared" si="49"/>
        <v>-2782.6973520001902</v>
      </c>
      <c r="O272" s="86">
        <f t="shared" si="43"/>
        <v>295063.20962949266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-14312.278744820593</v>
      </c>
      <c r="E273" s="85">
        <f t="shared" si="40"/>
        <v>-11812.722241171305</v>
      </c>
      <c r="F273" s="85">
        <f t="shared" si="41"/>
        <v>-2499.5565036492881</v>
      </c>
      <c r="G273" s="86">
        <f t="shared" si="42"/>
        <v>416682.67838442535</v>
      </c>
      <c r="H273" s="80"/>
      <c r="I273" s="76"/>
      <c r="J273" s="81"/>
      <c r="K273" s="76">
        <f t="shared" si="46"/>
        <v>268</v>
      </c>
      <c r="L273" s="85">
        <f t="shared" si="47"/>
        <v>-15508.466160639337</v>
      </c>
      <c r="M273" s="85">
        <f t="shared" si="48"/>
        <v>-12800.002460022883</v>
      </c>
      <c r="N273" s="85">
        <f t="shared" si="49"/>
        <v>-2708.4637006164539</v>
      </c>
      <c r="O273" s="86">
        <f t="shared" si="43"/>
        <v>282263.2071694698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-14312.278744820593</v>
      </c>
      <c r="E274" s="85">
        <f t="shared" si="40"/>
        <v>-11881.629787578135</v>
      </c>
      <c r="F274" s="85">
        <f t="shared" si="41"/>
        <v>-2430.648957242458</v>
      </c>
      <c r="G274" s="86">
        <f t="shared" si="42"/>
        <v>404801.04859684722</v>
      </c>
      <c r="H274" s="80"/>
      <c r="I274" s="76"/>
      <c r="J274" s="81"/>
      <c r="K274" s="76">
        <f t="shared" si="46"/>
        <v>269</v>
      </c>
      <c r="L274" s="85">
        <f t="shared" si="47"/>
        <v>-15508.466160639337</v>
      </c>
      <c r="M274" s="85">
        <f t="shared" si="48"/>
        <v>-12874.669141039674</v>
      </c>
      <c r="N274" s="85">
        <f t="shared" si="49"/>
        <v>-2633.7970195996622</v>
      </c>
      <c r="O274" s="86">
        <f t="shared" si="43"/>
        <v>269388.53802843014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-14312.278744820593</v>
      </c>
      <c r="E275" s="85">
        <f t="shared" si="40"/>
        <v>-11950.939294672335</v>
      </c>
      <c r="F275" s="85">
        <f t="shared" si="41"/>
        <v>-2361.339450148258</v>
      </c>
      <c r="G275" s="86">
        <f t="shared" si="42"/>
        <v>392850.10930217488</v>
      </c>
      <c r="H275" s="80"/>
      <c r="I275" s="76"/>
      <c r="J275" s="81"/>
      <c r="K275" s="76">
        <f t="shared" si="46"/>
        <v>270</v>
      </c>
      <c r="L275" s="85">
        <f t="shared" si="47"/>
        <v>-15508.466160639337</v>
      </c>
      <c r="M275" s="85">
        <f t="shared" si="48"/>
        <v>-12949.771377695759</v>
      </c>
      <c r="N275" s="85">
        <f t="shared" si="49"/>
        <v>-2558.6947829435776</v>
      </c>
      <c r="O275" s="86">
        <f t="shared" si="43"/>
        <v>256438.76665073438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-14312.278744820593</v>
      </c>
      <c r="E276" s="85">
        <f t="shared" si="40"/>
        <v>-12020.653107224598</v>
      </c>
      <c r="F276" s="85">
        <f t="shared" si="41"/>
        <v>-2291.6256375959947</v>
      </c>
      <c r="G276" s="86">
        <f t="shared" si="42"/>
        <v>380829.45619495027</v>
      </c>
      <c r="H276" s="80"/>
      <c r="I276" s="76"/>
      <c r="J276" s="81"/>
      <c r="K276" s="76">
        <f t="shared" si="46"/>
        <v>271</v>
      </c>
      <c r="L276" s="85">
        <f t="shared" si="47"/>
        <v>-15508.466160639337</v>
      </c>
      <c r="M276" s="85">
        <f t="shared" si="48"/>
        <v>-13025.311710732305</v>
      </c>
      <c r="N276" s="85">
        <f t="shared" si="49"/>
        <v>-2483.1544499070314</v>
      </c>
      <c r="O276" s="86">
        <f t="shared" si="43"/>
        <v>243413.45494000206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-14312.278744820593</v>
      </c>
      <c r="E277" s="85">
        <f t="shared" si="40"/>
        <v>-12090.773583683404</v>
      </c>
      <c r="F277" s="85">
        <f t="shared" si="41"/>
        <v>-2221.5051611371891</v>
      </c>
      <c r="G277" s="86">
        <f t="shared" si="42"/>
        <v>368738.68261126685</v>
      </c>
      <c r="H277" s="80"/>
      <c r="I277" s="76"/>
      <c r="J277" s="81"/>
      <c r="K277" s="76">
        <f t="shared" si="46"/>
        <v>272</v>
      </c>
      <c r="L277" s="85">
        <f t="shared" si="47"/>
        <v>-15508.466160639337</v>
      </c>
      <c r="M277" s="85">
        <f t="shared" si="48"/>
        <v>-13101.292695711565</v>
      </c>
      <c r="N277" s="85">
        <f t="shared" si="49"/>
        <v>-2407.1734649277714</v>
      </c>
      <c r="O277" s="86">
        <f t="shared" si="43"/>
        <v>230312.16224429049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-14312.278744820593</v>
      </c>
      <c r="E278" s="85">
        <f t="shared" si="40"/>
        <v>-12161.303096254895</v>
      </c>
      <c r="F278" s="85">
        <f t="shared" si="41"/>
        <v>-2150.9756485656981</v>
      </c>
      <c r="G278" s="86">
        <f t="shared" si="42"/>
        <v>356577.37951501197</v>
      </c>
      <c r="H278" s="80"/>
      <c r="I278" s="76"/>
      <c r="J278" s="81"/>
      <c r="K278" s="76">
        <f t="shared" si="46"/>
        <v>273</v>
      </c>
      <c r="L278" s="85">
        <f t="shared" si="47"/>
        <v>-15508.466160639337</v>
      </c>
      <c r="M278" s="85">
        <f t="shared" si="48"/>
        <v>-13177.716903103221</v>
      </c>
      <c r="N278" s="85">
        <f t="shared" si="49"/>
        <v>-2330.7492575361157</v>
      </c>
      <c r="O278" s="86">
        <f t="shared" si="43"/>
        <v>217134.44534118727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-14312.278744820593</v>
      </c>
      <c r="E279" s="85">
        <f t="shared" si="40"/>
        <v>-12232.24403098304</v>
      </c>
      <c r="F279" s="85">
        <f t="shared" si="41"/>
        <v>-2080.0347138375528</v>
      </c>
      <c r="G279" s="86">
        <f t="shared" si="42"/>
        <v>344345.13548402896</v>
      </c>
      <c r="H279" s="80"/>
      <c r="I279" s="76"/>
      <c r="J279" s="81"/>
      <c r="K279" s="76">
        <f t="shared" si="46"/>
        <v>274</v>
      </c>
      <c r="L279" s="85">
        <f t="shared" si="47"/>
        <v>-15508.466160639337</v>
      </c>
      <c r="M279" s="85">
        <f t="shared" si="48"/>
        <v>-13254.586918371324</v>
      </c>
      <c r="N279" s="85">
        <f t="shared" si="49"/>
        <v>-2253.8792422680126</v>
      </c>
      <c r="O279" s="86">
        <f t="shared" si="43"/>
        <v>203879.85842281595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-14312.278744820593</v>
      </c>
      <c r="E280" s="85">
        <f t="shared" si="40"/>
        <v>-12303.598787830437</v>
      </c>
      <c r="F280" s="85">
        <f t="shared" si="41"/>
        <v>-2008.6799569901559</v>
      </c>
      <c r="G280" s="86">
        <f t="shared" si="42"/>
        <v>332041.53669619851</v>
      </c>
      <c r="H280" s="80"/>
      <c r="I280" s="76"/>
      <c r="J280" s="81"/>
      <c r="K280" s="76">
        <f t="shared" si="46"/>
        <v>275</v>
      </c>
      <c r="L280" s="85">
        <f t="shared" si="47"/>
        <v>-15508.466160639337</v>
      </c>
      <c r="M280" s="85">
        <f t="shared" si="48"/>
        <v>-13331.90534206182</v>
      </c>
      <c r="N280" s="85">
        <f t="shared" si="49"/>
        <v>-2176.5608185775163</v>
      </c>
      <c r="O280" s="86">
        <f t="shared" si="43"/>
        <v>190547.95308075412</v>
      </c>
    </row>
    <row r="281" spans="1:15" x14ac:dyDescent="0.2">
      <c r="A281" s="76"/>
      <c r="B281" s="81">
        <f>SUM(D270:D281)</f>
        <v>-171747.34493784711</v>
      </c>
      <c r="C281" s="76">
        <f t="shared" si="44"/>
        <v>276</v>
      </c>
      <c r="D281" s="85">
        <f t="shared" si="45"/>
        <v>-14312.278744820593</v>
      </c>
      <c r="E281" s="85">
        <f t="shared" si="40"/>
        <v>-12375.369780759451</v>
      </c>
      <c r="F281" s="85">
        <f t="shared" si="41"/>
        <v>-1936.9089640611419</v>
      </c>
      <c r="G281" s="86">
        <f t="shared" si="42"/>
        <v>319666.16691543907</v>
      </c>
      <c r="H281" s="80"/>
      <c r="I281" s="76"/>
      <c r="J281" s="81">
        <f>SUM(L270:L281)</f>
        <v>-186101.59392767205</v>
      </c>
      <c r="K281" s="76">
        <f t="shared" si="46"/>
        <v>276</v>
      </c>
      <c r="L281" s="85">
        <f t="shared" si="47"/>
        <v>-15508.466160639337</v>
      </c>
      <c r="M281" s="85">
        <f t="shared" si="48"/>
        <v>-13409.674789890532</v>
      </c>
      <c r="N281" s="85">
        <f t="shared" si="49"/>
        <v>-2098.7913707488042</v>
      </c>
      <c r="O281" s="86">
        <f t="shared" si="43"/>
        <v>177138.27829086359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-14312.278744820593</v>
      </c>
      <c r="E282" s="85">
        <f t="shared" si="40"/>
        <v>-12447.559437813887</v>
      </c>
      <c r="F282" s="85">
        <f t="shared" si="41"/>
        <v>-1864.719307006706</v>
      </c>
      <c r="G282" s="86">
        <f t="shared" si="42"/>
        <v>307218.60747762519</v>
      </c>
      <c r="H282" s="80"/>
      <c r="I282" s="76"/>
      <c r="J282" s="81"/>
      <c r="K282" s="76">
        <f t="shared" si="46"/>
        <v>277</v>
      </c>
      <c r="L282" s="85">
        <f t="shared" si="47"/>
        <v>-15508.466160639337</v>
      </c>
      <c r="M282" s="85">
        <f t="shared" si="48"/>
        <v>-13487.897892831561</v>
      </c>
      <c r="N282" s="85">
        <f t="shared" si="49"/>
        <v>-2020.5682678077756</v>
      </c>
      <c r="O282" s="86">
        <f t="shared" si="43"/>
        <v>163650.38039803202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-14312.278744820593</v>
      </c>
      <c r="E283" s="85">
        <f t="shared" si="40"/>
        <v>-12520.17020120113</v>
      </c>
      <c r="F283" s="85">
        <f t="shared" si="41"/>
        <v>-1792.1085436194626</v>
      </c>
      <c r="G283" s="86">
        <f t="shared" si="42"/>
        <v>294698.43727642408</v>
      </c>
      <c r="H283" s="80"/>
      <c r="I283" s="76"/>
      <c r="J283" s="81"/>
      <c r="K283" s="76">
        <f t="shared" si="46"/>
        <v>278</v>
      </c>
      <c r="L283" s="85">
        <f t="shared" si="47"/>
        <v>-15508.466160639337</v>
      </c>
      <c r="M283" s="85">
        <f t="shared" si="48"/>
        <v>-13566.577297206397</v>
      </c>
      <c r="N283" s="85">
        <f t="shared" si="49"/>
        <v>-1941.8888634329396</v>
      </c>
      <c r="O283" s="86">
        <f t="shared" si="43"/>
        <v>150083.80310082564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-14312.278744820593</v>
      </c>
      <c r="E284" s="85">
        <f t="shared" si="40"/>
        <v>-12593.204527374803</v>
      </c>
      <c r="F284" s="85">
        <f t="shared" si="41"/>
        <v>-1719.0742174457901</v>
      </c>
      <c r="G284" s="86">
        <f t="shared" si="42"/>
        <v>282105.23274904926</v>
      </c>
      <c r="H284" s="80"/>
      <c r="I284" s="76"/>
      <c r="J284" s="81"/>
      <c r="K284" s="76">
        <f t="shared" si="46"/>
        <v>279</v>
      </c>
      <c r="L284" s="85">
        <f t="shared" si="47"/>
        <v>-15508.466160639337</v>
      </c>
      <c r="M284" s="85">
        <f t="shared" si="48"/>
        <v>-13645.715664773448</v>
      </c>
      <c r="N284" s="85">
        <f t="shared" si="49"/>
        <v>-1862.7504958658883</v>
      </c>
      <c r="O284" s="86">
        <f t="shared" si="43"/>
        <v>136438.08743605218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-14312.278744820593</v>
      </c>
      <c r="E285" s="85">
        <f t="shared" si="40"/>
        <v>-12666.664887117831</v>
      </c>
      <c r="F285" s="85">
        <f t="shared" si="41"/>
        <v>-1645.6138577027614</v>
      </c>
      <c r="G285" s="86">
        <f t="shared" si="42"/>
        <v>269438.56786193146</v>
      </c>
      <c r="H285" s="80"/>
      <c r="I285" s="76"/>
      <c r="J285" s="81"/>
      <c r="K285" s="76">
        <f t="shared" si="46"/>
        <v>280</v>
      </c>
      <c r="L285" s="85">
        <f t="shared" si="47"/>
        <v>-15508.466160639337</v>
      </c>
      <c r="M285" s="85">
        <f t="shared" si="48"/>
        <v>-13725.315672817953</v>
      </c>
      <c r="N285" s="85">
        <f t="shared" si="49"/>
        <v>-1783.1504878213836</v>
      </c>
      <c r="O285" s="86">
        <f t="shared" si="43"/>
        <v>122712.77176323422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-14312.278744820593</v>
      </c>
      <c r="E286" s="85">
        <f t="shared" si="40"/>
        <v>-12740.553765626004</v>
      </c>
      <c r="F286" s="85">
        <f t="shared" si="41"/>
        <v>-1571.7249791945887</v>
      </c>
      <c r="G286" s="86">
        <f t="shared" si="42"/>
        <v>256698.01409630544</v>
      </c>
      <c r="H286" s="80"/>
      <c r="I286" s="76"/>
      <c r="J286" s="81"/>
      <c r="K286" s="76">
        <f t="shared" si="46"/>
        <v>281</v>
      </c>
      <c r="L286" s="85">
        <f t="shared" si="47"/>
        <v>-15508.466160639337</v>
      </c>
      <c r="M286" s="85">
        <f t="shared" si="48"/>
        <v>-13805.380014242717</v>
      </c>
      <c r="N286" s="85">
        <f t="shared" si="49"/>
        <v>-1703.0861463966194</v>
      </c>
      <c r="O286" s="86">
        <f t="shared" si="43"/>
        <v>108907.3917489915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-14312.278744820593</v>
      </c>
      <c r="E287" s="85">
        <f t="shared" si="40"/>
        <v>-12814.87366259217</v>
      </c>
      <c r="F287" s="85">
        <f t="shared" si="41"/>
        <v>-1497.4050822284225</v>
      </c>
      <c r="G287" s="86">
        <f t="shared" si="42"/>
        <v>243883.14043371327</v>
      </c>
      <c r="H287" s="80"/>
      <c r="I287" s="76"/>
      <c r="J287" s="81"/>
      <c r="K287" s="76">
        <f t="shared" si="46"/>
        <v>282</v>
      </c>
      <c r="L287" s="85">
        <f t="shared" si="47"/>
        <v>-15508.466160639337</v>
      </c>
      <c r="M287" s="85">
        <f t="shared" si="48"/>
        <v>-13885.911397659143</v>
      </c>
      <c r="N287" s="85">
        <f t="shared" si="49"/>
        <v>-1622.5547629801931</v>
      </c>
      <c r="O287" s="86">
        <f t="shared" si="43"/>
        <v>95021.480351332357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-14312.278744820593</v>
      </c>
      <c r="E288" s="85">
        <f t="shared" si="40"/>
        <v>-12889.627092290628</v>
      </c>
      <c r="F288" s="85">
        <f t="shared" si="41"/>
        <v>-1422.6516525299648</v>
      </c>
      <c r="G288" s="86">
        <f t="shared" si="42"/>
        <v>230993.51334142263</v>
      </c>
      <c r="H288" s="80"/>
      <c r="I288" s="76"/>
      <c r="J288" s="81"/>
      <c r="K288" s="76">
        <f t="shared" si="46"/>
        <v>283</v>
      </c>
      <c r="L288" s="85">
        <f t="shared" si="47"/>
        <v>-15508.466160639337</v>
      </c>
      <c r="M288" s="85">
        <f t="shared" si="48"/>
        <v>-13966.912547478827</v>
      </c>
      <c r="N288" s="85">
        <f t="shared" si="49"/>
        <v>-1541.5536131605095</v>
      </c>
      <c r="O288" s="86">
        <f t="shared" si="43"/>
        <v>81054.567803853526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-14312.278744820593</v>
      </c>
      <c r="E289" s="85">
        <f t="shared" si="40"/>
        <v>-12964.816583662312</v>
      </c>
      <c r="F289" s="85">
        <f t="shared" si="41"/>
        <v>-1347.4621611582807</v>
      </c>
      <c r="G289" s="86">
        <f t="shared" si="42"/>
        <v>218028.69675776031</v>
      </c>
      <c r="H289" s="80"/>
      <c r="I289" s="76"/>
      <c r="J289" s="81"/>
      <c r="K289" s="76">
        <f t="shared" si="46"/>
        <v>284</v>
      </c>
      <c r="L289" s="85">
        <f t="shared" si="47"/>
        <v>-15508.466160639337</v>
      </c>
      <c r="M289" s="85">
        <f t="shared" si="48"/>
        <v>-14048.386204005785</v>
      </c>
      <c r="N289" s="85">
        <f t="shared" si="49"/>
        <v>-1460.0799566335518</v>
      </c>
      <c r="O289" s="86">
        <f t="shared" si="43"/>
        <v>67006.18159984774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-14312.278744820593</v>
      </c>
      <c r="E290" s="85">
        <f t="shared" si="40"/>
        <v>-13040.444680400349</v>
      </c>
      <c r="F290" s="85">
        <f t="shared" si="41"/>
        <v>-1271.8340644202435</v>
      </c>
      <c r="G290" s="86">
        <f t="shared" si="42"/>
        <v>204988.25207735997</v>
      </c>
      <c r="H290" s="80"/>
      <c r="I290" s="76"/>
      <c r="J290" s="81"/>
      <c r="K290" s="76">
        <f t="shared" si="46"/>
        <v>285</v>
      </c>
      <c r="L290" s="85">
        <f t="shared" si="47"/>
        <v>-15508.466160639337</v>
      </c>
      <c r="M290" s="85">
        <f t="shared" si="48"/>
        <v>-14130.335123529145</v>
      </c>
      <c r="N290" s="85">
        <f t="shared" si="49"/>
        <v>-1378.1310371101918</v>
      </c>
      <c r="O290" s="86">
        <f t="shared" si="43"/>
        <v>52875.846476318591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-14312.278744820593</v>
      </c>
      <c r="E291" s="85">
        <f t="shared" si="40"/>
        <v>-13116.513941036006</v>
      </c>
      <c r="F291" s="85">
        <f t="shared" si="41"/>
        <v>-1195.7648037845865</v>
      </c>
      <c r="G291" s="86">
        <f t="shared" si="42"/>
        <v>191871.73813632395</v>
      </c>
      <c r="H291" s="80"/>
      <c r="I291" s="76"/>
      <c r="J291" s="81"/>
      <c r="K291" s="76">
        <f t="shared" si="46"/>
        <v>286</v>
      </c>
      <c r="L291" s="85">
        <f t="shared" si="47"/>
        <v>-15508.466160639337</v>
      </c>
      <c r="M291" s="85">
        <f t="shared" si="48"/>
        <v>-14212.762078416399</v>
      </c>
      <c r="N291" s="85">
        <f t="shared" si="49"/>
        <v>-1295.7040822229374</v>
      </c>
      <c r="O291" s="86">
        <f t="shared" si="43"/>
        <v>38663.084397902188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-14312.278744820593</v>
      </c>
      <c r="E292" s="85">
        <f t="shared" si="40"/>
        <v>-13193.026939025396</v>
      </c>
      <c r="F292" s="85">
        <f t="shared" si="41"/>
        <v>-1119.2518057951966</v>
      </c>
      <c r="G292" s="86">
        <f t="shared" si="42"/>
        <v>178678.71119729854</v>
      </c>
      <c r="H292" s="80"/>
      <c r="I292" s="76"/>
      <c r="J292" s="81"/>
      <c r="K292" s="76">
        <f t="shared" si="46"/>
        <v>287</v>
      </c>
      <c r="L292" s="85">
        <f t="shared" si="47"/>
        <v>-15508.466160639337</v>
      </c>
      <c r="M292" s="85">
        <f t="shared" si="48"/>
        <v>-14295.669857207158</v>
      </c>
      <c r="N292" s="85">
        <f t="shared" si="49"/>
        <v>-1212.7963034321783</v>
      </c>
      <c r="O292" s="86">
        <f t="shared" si="43"/>
        <v>24367.41454069503</v>
      </c>
    </row>
    <row r="293" spans="1:15" x14ac:dyDescent="0.2">
      <c r="A293" s="76"/>
      <c r="B293" s="81">
        <f>SUM(D282:D293)</f>
        <v>-171747.34493784711</v>
      </c>
      <c r="C293" s="76">
        <f t="shared" si="44"/>
        <v>288</v>
      </c>
      <c r="D293" s="85">
        <f t="shared" si="45"/>
        <v>-14312.278744820593</v>
      </c>
      <c r="E293" s="85">
        <f t="shared" si="40"/>
        <v>-13269.986262836364</v>
      </c>
      <c r="F293" s="85">
        <f t="shared" si="41"/>
        <v>-1042.2924819842283</v>
      </c>
      <c r="G293" s="86">
        <f t="shared" si="42"/>
        <v>165408.72493446217</v>
      </c>
      <c r="H293" s="80"/>
      <c r="I293" s="76"/>
      <c r="J293" s="81">
        <f>SUM(L282:L293)</f>
        <v>-186101.59392767205</v>
      </c>
      <c r="K293" s="76">
        <f t="shared" si="46"/>
        <v>288</v>
      </c>
      <c r="L293" s="85">
        <f t="shared" si="47"/>
        <v>-15508.466160639337</v>
      </c>
      <c r="M293" s="85">
        <f t="shared" si="48"/>
        <v>-14379.061264707536</v>
      </c>
      <c r="N293" s="85">
        <f t="shared" si="49"/>
        <v>-1129.4048959318006</v>
      </c>
      <c r="O293" s="86">
        <f t="shared" si="43"/>
        <v>9988.3532759874943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-14312.278744820593</v>
      </c>
      <c r="E294" s="85">
        <f t="shared" si="40"/>
        <v>-13347.394516036249</v>
      </c>
      <c r="F294" s="85">
        <f t="shared" si="41"/>
        <v>-964.88422878434358</v>
      </c>
      <c r="G294" s="86">
        <f t="shared" si="42"/>
        <v>152061.3304184259</v>
      </c>
      <c r="H294" s="80"/>
      <c r="I294" s="76"/>
      <c r="J294" s="81"/>
      <c r="K294" s="76">
        <f t="shared" si="46"/>
        <v>289</v>
      </c>
      <c r="L294" s="85">
        <f t="shared" si="47"/>
        <v>-15508.466160639337</v>
      </c>
      <c r="M294" s="85">
        <f t="shared" si="48"/>
        <v>-14462.939122085003</v>
      </c>
      <c r="N294" s="85">
        <f t="shared" si="49"/>
        <v>-1045.5270385543336</v>
      </c>
      <c r="O294" s="86">
        <f t="shared" si="43"/>
        <v>-4474.5858460975087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-14312.278744820593</v>
      </c>
      <c r="E295" s="85">
        <f t="shared" si="40"/>
        <v>-13425.254317379804</v>
      </c>
      <c r="F295" s="85">
        <f t="shared" si="41"/>
        <v>-887.02442744078871</v>
      </c>
      <c r="G295" s="86">
        <f t="shared" si="42"/>
        <v>138636.07610104611</v>
      </c>
      <c r="H295" s="80"/>
      <c r="I295" s="76"/>
      <c r="J295" s="81"/>
      <c r="K295" s="76">
        <f t="shared" si="46"/>
        <v>290</v>
      </c>
      <c r="L295" s="85">
        <f t="shared" si="47"/>
        <v>-15508.466160639337</v>
      </c>
      <c r="M295" s="85">
        <f t="shared" si="48"/>
        <v>-14547.30626696384</v>
      </c>
      <c r="N295" s="85">
        <f t="shared" si="49"/>
        <v>-961.15989367549628</v>
      </c>
      <c r="O295" s="86">
        <f t="shared" si="43"/>
        <v>-19021.892113061349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-14312.278744820593</v>
      </c>
      <c r="E296" s="85">
        <f t="shared" si="40"/>
        <v>-13503.568300897845</v>
      </c>
      <c r="F296" s="85">
        <f t="shared" si="41"/>
        <v>-808.7104439227478</v>
      </c>
      <c r="G296" s="86">
        <f t="shared" si="42"/>
        <v>125132.50780014828</v>
      </c>
      <c r="H296" s="80"/>
      <c r="I296" s="76"/>
      <c r="J296" s="81"/>
      <c r="K296" s="76">
        <f t="shared" si="46"/>
        <v>291</v>
      </c>
      <c r="L296" s="85">
        <f t="shared" si="47"/>
        <v>-15508.466160639337</v>
      </c>
      <c r="M296" s="85">
        <f t="shared" si="48"/>
        <v>-14632.165553521116</v>
      </c>
      <c r="N296" s="85">
        <f t="shared" si="49"/>
        <v>-876.3006071182208</v>
      </c>
      <c r="O296" s="86">
        <f t="shared" si="43"/>
        <v>-33654.057666582463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-14312.278744820593</v>
      </c>
      <c r="E297" s="85">
        <f t="shared" si="40"/>
        <v>-13582.339115986413</v>
      </c>
      <c r="F297" s="85">
        <f t="shared" si="41"/>
        <v>-729.93962883417953</v>
      </c>
      <c r="G297" s="86">
        <f t="shared" si="42"/>
        <v>111550.16868416186</v>
      </c>
      <c r="H297" s="80"/>
      <c r="I297" s="76"/>
      <c r="J297" s="81"/>
      <c r="K297" s="76">
        <f t="shared" si="46"/>
        <v>292</v>
      </c>
      <c r="L297" s="85">
        <f t="shared" si="47"/>
        <v>-15508.466160639337</v>
      </c>
      <c r="M297" s="85">
        <f t="shared" si="48"/>
        <v>-14717.519852583324</v>
      </c>
      <c r="N297" s="85">
        <f t="shared" si="49"/>
        <v>-790.94630805601264</v>
      </c>
      <c r="O297" s="86">
        <f t="shared" si="43"/>
        <v>-48371.577519165789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-14312.278744820593</v>
      </c>
      <c r="E298" s="85">
        <f t="shared" ref="E298:E341" si="50">PPMT($B$3/12,C298,$B$2,$B$1)</f>
        <v>-13661.569427496335</v>
      </c>
      <c r="F298" s="85">
        <f t="shared" ref="F298:F341" si="51">SUM(D298-E298)</f>
        <v>-650.70931732425743</v>
      </c>
      <c r="G298" s="86">
        <f t="shared" ref="G298:G341" si="52">SUM(G297+E298)</f>
        <v>97888.599256665533</v>
      </c>
      <c r="H298" s="80"/>
      <c r="I298" s="76"/>
      <c r="J298" s="81"/>
      <c r="K298" s="76">
        <f t="shared" si="46"/>
        <v>293</v>
      </c>
      <c r="L298" s="85">
        <f t="shared" si="47"/>
        <v>-15508.466160639337</v>
      </c>
      <c r="M298" s="85">
        <f t="shared" si="48"/>
        <v>-14803.372051723389</v>
      </c>
      <c r="N298" s="85">
        <f t="shared" si="49"/>
        <v>-705.0941089159478</v>
      </c>
      <c r="O298" s="86">
        <f t="shared" ref="O298:O341" si="53">SUM(O297+M298)</f>
        <v>-63174.949570889177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-14312.278744820593</v>
      </c>
      <c r="E299" s="85">
        <f t="shared" si="50"/>
        <v>-13741.261915823394</v>
      </c>
      <c r="F299" s="85">
        <f t="shared" si="51"/>
        <v>-571.0168289971989</v>
      </c>
      <c r="G299" s="86">
        <f t="shared" si="52"/>
        <v>84147.337340842147</v>
      </c>
      <c r="H299" s="80"/>
      <c r="I299" s="76"/>
      <c r="J299" s="81"/>
      <c r="K299" s="76">
        <f t="shared" si="46"/>
        <v>294</v>
      </c>
      <c r="L299" s="85">
        <f t="shared" si="47"/>
        <v>-15508.466160639337</v>
      </c>
      <c r="M299" s="85">
        <f t="shared" si="48"/>
        <v>-14889.725055358451</v>
      </c>
      <c r="N299" s="85">
        <f t="shared" si="49"/>
        <v>-618.74110528088568</v>
      </c>
      <c r="O299" s="86">
        <f t="shared" si="53"/>
        <v>-78064.674626247623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-14312.278744820593</v>
      </c>
      <c r="E300" s="85">
        <f t="shared" si="50"/>
        <v>-13821.419276999042</v>
      </c>
      <c r="F300" s="85">
        <f t="shared" si="51"/>
        <v>-490.85946782155042</v>
      </c>
      <c r="G300" s="86">
        <f t="shared" si="52"/>
        <v>70325.918063843099</v>
      </c>
      <c r="H300" s="80"/>
      <c r="I300" s="76"/>
      <c r="J300" s="81"/>
      <c r="K300" s="76">
        <f t="shared" si="46"/>
        <v>295</v>
      </c>
      <c r="L300" s="85">
        <f t="shared" si="47"/>
        <v>-15508.466160639337</v>
      </c>
      <c r="M300" s="85">
        <f t="shared" si="48"/>
        <v>-14976.581784848036</v>
      </c>
      <c r="N300" s="85">
        <f t="shared" si="49"/>
        <v>-531.88437579130004</v>
      </c>
      <c r="O300" s="86">
        <f t="shared" si="53"/>
        <v>-93041.256411095659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-14312.278744820593</v>
      </c>
      <c r="E301" s="85">
        <f t="shared" si="50"/>
        <v>-13902.044222781527</v>
      </c>
      <c r="F301" s="85">
        <f t="shared" si="51"/>
        <v>-410.23452203906527</v>
      </c>
      <c r="G301" s="86">
        <f t="shared" si="52"/>
        <v>56423.87384106157</v>
      </c>
      <c r="H301" s="80"/>
      <c r="I301" s="76"/>
      <c r="J301" s="81"/>
      <c r="K301" s="76">
        <f t="shared" si="46"/>
        <v>296</v>
      </c>
      <c r="L301" s="85">
        <f t="shared" si="47"/>
        <v>-15508.466160639337</v>
      </c>
      <c r="M301" s="85">
        <f t="shared" si="48"/>
        <v>-15063.945178592985</v>
      </c>
      <c r="N301" s="85">
        <f t="shared" si="49"/>
        <v>-444.52098204635149</v>
      </c>
      <c r="O301" s="86">
        <f t="shared" si="53"/>
        <v>-108105.20158968864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-14312.278744820593</v>
      </c>
      <c r="E302" s="85">
        <f t="shared" si="50"/>
        <v>-13983.139480747752</v>
      </c>
      <c r="F302" s="85">
        <f t="shared" si="51"/>
        <v>-329.13926407284089</v>
      </c>
      <c r="G302" s="86">
        <f t="shared" si="52"/>
        <v>42440.734360313814</v>
      </c>
      <c r="H302" s="80"/>
      <c r="I302" s="76"/>
      <c r="J302" s="81"/>
      <c r="K302" s="76">
        <f t="shared" si="46"/>
        <v>297</v>
      </c>
      <c r="L302" s="85">
        <f t="shared" si="47"/>
        <v>-15508.466160639337</v>
      </c>
      <c r="M302" s="85">
        <f t="shared" si="48"/>
        <v>-15151.818192134786</v>
      </c>
      <c r="N302" s="85">
        <f t="shared" si="49"/>
        <v>-356.64796850455059</v>
      </c>
      <c r="O302" s="86">
        <f t="shared" si="53"/>
        <v>-123257.01978182343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-14312.278744820593</v>
      </c>
      <c r="E303" s="85">
        <f t="shared" si="50"/>
        <v>-14064.707794385455</v>
      </c>
      <c r="F303" s="85">
        <f t="shared" si="51"/>
        <v>-247.570950435138</v>
      </c>
      <c r="G303" s="86">
        <f t="shared" si="52"/>
        <v>28376.026565928361</v>
      </c>
      <c r="H303" s="80"/>
      <c r="I303" s="76"/>
      <c r="J303" s="81"/>
      <c r="K303" s="76">
        <f t="shared" si="46"/>
        <v>298</v>
      </c>
      <c r="L303" s="85">
        <f t="shared" si="47"/>
        <v>-15508.466160639337</v>
      </c>
      <c r="M303" s="85">
        <f t="shared" si="48"/>
        <v>-15240.203798255565</v>
      </c>
      <c r="N303" s="85">
        <f t="shared" si="49"/>
        <v>-268.26236238377169</v>
      </c>
      <c r="O303" s="86">
        <f t="shared" si="53"/>
        <v>-138497.22358007901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-14312.278744820593</v>
      </c>
      <c r="E304" s="85">
        <f t="shared" si="50"/>
        <v>-14146.751923186035</v>
      </c>
      <c r="F304" s="85">
        <f t="shared" si="51"/>
        <v>-165.52682163455756</v>
      </c>
      <c r="G304" s="86">
        <f t="shared" si="52"/>
        <v>14229.274642742326</v>
      </c>
      <c r="H304" s="80"/>
      <c r="I304" s="76"/>
      <c r="J304" s="81"/>
      <c r="K304" s="76">
        <f t="shared" si="46"/>
        <v>299</v>
      </c>
      <c r="L304" s="85">
        <f t="shared" si="47"/>
        <v>-15508.466160639337</v>
      </c>
      <c r="M304" s="85">
        <f t="shared" si="48"/>
        <v>-15329.10498707873</v>
      </c>
      <c r="N304" s="85">
        <f t="shared" si="49"/>
        <v>-179.3611735606064</v>
      </c>
      <c r="O304" s="86">
        <f t="shared" si="53"/>
        <v>-153826.32856715773</v>
      </c>
    </row>
    <row r="305" spans="1:15" x14ac:dyDescent="0.2">
      <c r="A305" s="76"/>
      <c r="B305" s="81">
        <f>SUM(D294:D305)</f>
        <v>-171747.34493784711</v>
      </c>
      <c r="C305" s="76">
        <f t="shared" si="44"/>
        <v>300</v>
      </c>
      <c r="D305" s="85">
        <f t="shared" si="45"/>
        <v>-14312.278744820593</v>
      </c>
      <c r="E305" s="85">
        <f t="shared" si="50"/>
        <v>-14229.274642737957</v>
      </c>
      <c r="F305" s="85">
        <f t="shared" si="51"/>
        <v>-83.004102082635654</v>
      </c>
      <c r="G305" s="86">
        <f t="shared" si="52"/>
        <v>4.3692125473171473E-9</v>
      </c>
      <c r="H305" s="80"/>
      <c r="I305" s="76"/>
      <c r="J305" s="81">
        <f>SUM(L294:L305)</f>
        <v>-186101.59392767205</v>
      </c>
      <c r="K305" s="76">
        <f t="shared" si="46"/>
        <v>300</v>
      </c>
      <c r="L305" s="85">
        <f t="shared" si="47"/>
        <v>-15508.466160639337</v>
      </c>
      <c r="M305" s="85">
        <f t="shared" si="48"/>
        <v>-15418.524766170014</v>
      </c>
      <c r="N305" s="85">
        <f t="shared" si="49"/>
        <v>-89.941394469322404</v>
      </c>
      <c r="O305" s="86">
        <f t="shared" si="53"/>
        <v>-169244.85333332774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-14312.278744820593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-15508.466160639337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-14312.278744820593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-15508.466160639337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-14312.278744820593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-15508.466160639337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-14312.278744820593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-15508.466160639337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-14312.278744820593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-15508.466160639337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-14312.278744820593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-15508.466160639337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-14312.278744820593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-15508.466160639337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-14312.278744820593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-15508.466160639337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-14312.278744820593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-15508.466160639337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-14312.278744820593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-15508.466160639337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-14312.278744820593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-15508.466160639337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">
      <c r="A317" s="76"/>
      <c r="B317" s="81">
        <f>SUM(D306:D317)</f>
        <v>-171747.34493784711</v>
      </c>
      <c r="C317" s="76">
        <f t="shared" si="44"/>
        <v>312</v>
      </c>
      <c r="D317" s="85">
        <f t="shared" si="45"/>
        <v>-14312.278744820593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-186101.59392767205</v>
      </c>
      <c r="K317" s="76">
        <f t="shared" si="46"/>
        <v>312</v>
      </c>
      <c r="L317" s="85">
        <f t="shared" si="47"/>
        <v>-15508.466160639337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-14312.278744820593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-15508.466160639337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-14312.278744820593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-15508.466160639337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-14312.278744820593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-15508.466160639337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-14312.278744820593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-15508.466160639337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-14312.278744820593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-15508.466160639337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-14312.278744820593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-15508.466160639337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-14312.278744820593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-15508.466160639337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-14312.278744820593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-15508.466160639337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-14312.278744820593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-15508.466160639337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-14312.278744820593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-15508.466160639337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-14312.278744820593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-15508.466160639337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">
      <c r="A329" s="76"/>
      <c r="B329" s="81">
        <f>SUM(D318:D329)</f>
        <v>-171747.34493784711</v>
      </c>
      <c r="C329" s="76">
        <f t="shared" si="54"/>
        <v>324</v>
      </c>
      <c r="D329" s="85">
        <f t="shared" si="55"/>
        <v>-14312.278744820593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-186101.59392767205</v>
      </c>
      <c r="K329" s="76">
        <f t="shared" si="56"/>
        <v>324</v>
      </c>
      <c r="L329" s="85">
        <f t="shared" si="57"/>
        <v>-15508.466160639337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-14312.278744820593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-15508.466160639337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-14312.278744820593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-15508.466160639337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-14312.278744820593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-15508.466160639337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-14312.278744820593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-15508.466160639337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-14312.278744820593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-15508.466160639337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-14312.278744820593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-15508.466160639337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-14312.278744820593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-15508.466160639337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-14312.278744820593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-15508.466160639337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-14312.278744820593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-15508.466160639337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-14312.278744820593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-15508.466160639337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-14312.278744820593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-15508.466160639337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">
      <c r="A341" s="76"/>
      <c r="B341" s="81">
        <f>SUM(D330:D341)</f>
        <v>-171747.34493784711</v>
      </c>
      <c r="C341" s="76">
        <f t="shared" si="54"/>
        <v>336</v>
      </c>
      <c r="D341" s="85">
        <f t="shared" si="55"/>
        <v>-14312.278744820593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-186101.59392767205</v>
      </c>
      <c r="K341" s="76">
        <f t="shared" si="56"/>
        <v>336</v>
      </c>
      <c r="L341" s="85">
        <f t="shared" si="57"/>
        <v>-15508.466160639337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2001-12-09T23:43:43Z</cp:lastPrinted>
  <dcterms:created xsi:type="dcterms:W3CDTF">2000-04-05T02:54:46Z</dcterms:created>
  <dcterms:modified xsi:type="dcterms:W3CDTF">2023-09-17T12:02:32Z</dcterms:modified>
</cp:coreProperties>
</file>