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C195167-274E-4490-96B6-2D8B8D393634}" xr6:coauthVersionLast="47" xr6:coauthVersionMax="47" xr10:uidLastSave="{00000000-0000-0000-0000-000000000000}"/>
  <bookViews>
    <workbookView xWindow="-120" yWindow="-120" windowWidth="38640" windowHeight="15720"/>
  </bookViews>
  <sheets>
    <sheet name="July" sheetId="9" r:id="rId1"/>
    <sheet name="June" sheetId="8" r:id="rId2"/>
    <sheet name="May" sheetId="7" r:id="rId3"/>
    <sheet name="April" sheetId="6" r:id="rId4"/>
    <sheet name="March" sheetId="5" r:id="rId5"/>
    <sheet name="Feb 2001" sheetId="4" r:id="rId6"/>
    <sheet name="Jan 2001" sheetId="3" r:id="rId7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6" l="1"/>
  <c r="G12" i="6"/>
  <c r="G14" i="6"/>
  <c r="G16" i="6"/>
  <c r="G18" i="6"/>
  <c r="G20" i="6"/>
  <c r="E22" i="6"/>
  <c r="G22" i="6"/>
  <c r="I22" i="6"/>
  <c r="G32" i="6"/>
  <c r="G35" i="6"/>
  <c r="A44" i="6"/>
  <c r="G10" i="4"/>
  <c r="G12" i="4"/>
  <c r="G14" i="4"/>
  <c r="G16" i="4"/>
  <c r="G18" i="4"/>
  <c r="G20" i="4"/>
  <c r="E22" i="4"/>
  <c r="G22" i="4"/>
  <c r="I22" i="4"/>
  <c r="G32" i="4"/>
  <c r="G35" i="4"/>
  <c r="A44" i="4"/>
  <c r="G10" i="3"/>
  <c r="G12" i="3"/>
  <c r="G14" i="3"/>
  <c r="G16" i="3"/>
  <c r="G18" i="3"/>
  <c r="G20" i="3"/>
  <c r="E22" i="3"/>
  <c r="G22" i="3"/>
  <c r="I22" i="3"/>
  <c r="G32" i="3"/>
  <c r="G35" i="3"/>
  <c r="A44" i="3"/>
  <c r="G10" i="9"/>
  <c r="G11" i="9"/>
  <c r="G12" i="9"/>
  <c r="G13" i="9"/>
  <c r="G14" i="9"/>
  <c r="G16" i="9"/>
  <c r="G17" i="9"/>
  <c r="G18" i="9"/>
  <c r="G19" i="9"/>
  <c r="G20" i="9"/>
  <c r="G21" i="9"/>
  <c r="G22" i="9"/>
  <c r="G23" i="9"/>
  <c r="G25" i="9"/>
  <c r="G26" i="9"/>
  <c r="G27" i="9"/>
  <c r="G28" i="9"/>
  <c r="G29" i="9"/>
  <c r="G30" i="9"/>
  <c r="G31" i="9"/>
  <c r="G32" i="9"/>
  <c r="G33" i="9"/>
  <c r="G35" i="9"/>
  <c r="G37" i="9"/>
  <c r="G50" i="9"/>
  <c r="G53" i="9"/>
  <c r="A62" i="9"/>
  <c r="G10" i="8"/>
  <c r="G12" i="8"/>
  <c r="G14" i="8"/>
  <c r="G16" i="8"/>
  <c r="G18" i="8"/>
  <c r="G20" i="8"/>
  <c r="G22" i="8"/>
  <c r="E24" i="8"/>
  <c r="G24" i="8"/>
  <c r="I24" i="8"/>
  <c r="G34" i="8"/>
  <c r="G37" i="8"/>
  <c r="A46" i="8"/>
  <c r="G10" i="5"/>
  <c r="G12" i="5"/>
  <c r="G14" i="5"/>
  <c r="G16" i="5"/>
  <c r="G18" i="5"/>
  <c r="G20" i="5"/>
  <c r="E22" i="5"/>
  <c r="G22" i="5"/>
  <c r="I22" i="5"/>
  <c r="G32" i="5"/>
  <c r="G35" i="5"/>
  <c r="A44" i="5"/>
  <c r="G10" i="7"/>
  <c r="G12" i="7"/>
  <c r="G14" i="7"/>
  <c r="G16" i="7"/>
  <c r="G18" i="7"/>
  <c r="G20" i="7"/>
  <c r="E22" i="7"/>
  <c r="G22" i="7"/>
  <c r="I22" i="7"/>
  <c r="G32" i="7"/>
  <c r="G35" i="7"/>
  <c r="A44" i="7"/>
</calcChain>
</file>

<file path=xl/sharedStrings.xml><?xml version="1.0" encoding="utf-8"?>
<sst xmlns="http://schemas.openxmlformats.org/spreadsheetml/2006/main" count="188" uniqueCount="40">
  <si>
    <t>Enron Energy Services</t>
  </si>
  <si>
    <t>MTM Summary</t>
  </si>
  <si>
    <t>Beginning</t>
  </si>
  <si>
    <t xml:space="preserve">Ending </t>
  </si>
  <si>
    <t>Date</t>
  </si>
  <si>
    <t>Account MSA/SAP</t>
  </si>
  <si>
    <t>Balance</t>
  </si>
  <si>
    <t>Change</t>
  </si>
  <si>
    <t>Account</t>
  </si>
  <si>
    <r>
      <t>1740-310/</t>
    </r>
    <r>
      <rPr>
        <b/>
        <sz val="10"/>
        <rFont val="Arial"/>
        <family val="2"/>
      </rPr>
      <t>2106-0000</t>
    </r>
  </si>
  <si>
    <r>
      <t>1860-310/</t>
    </r>
    <r>
      <rPr>
        <b/>
        <sz val="10"/>
        <rFont val="Arial"/>
        <family val="2"/>
      </rPr>
      <t>2510-0000</t>
    </r>
  </si>
  <si>
    <r>
      <t>1860-320/</t>
    </r>
    <r>
      <rPr>
        <b/>
        <sz val="10"/>
        <rFont val="Arial"/>
        <family val="2"/>
      </rPr>
      <t>2510-0200</t>
    </r>
  </si>
  <si>
    <r>
      <t>2420-310/</t>
    </r>
    <r>
      <rPr>
        <b/>
        <sz val="10"/>
        <rFont val="Arial"/>
        <family val="2"/>
      </rPr>
      <t>3030-0000</t>
    </r>
  </si>
  <si>
    <r>
      <t>2530-310/</t>
    </r>
    <r>
      <rPr>
        <b/>
        <sz val="10"/>
        <rFont val="Arial"/>
        <family val="2"/>
      </rPr>
      <t>3310-0000</t>
    </r>
  </si>
  <si>
    <r>
      <t>4923-999/</t>
    </r>
    <r>
      <rPr>
        <b/>
        <sz val="10"/>
        <rFont val="Arial"/>
        <family val="2"/>
      </rPr>
      <t>4200-0000</t>
    </r>
  </si>
  <si>
    <t>Difference</t>
  </si>
  <si>
    <t>Company 890</t>
  </si>
  <si>
    <r>
      <t>1860-330/</t>
    </r>
    <r>
      <rPr>
        <b/>
        <sz val="10"/>
        <rFont val="Arial"/>
        <family val="2"/>
      </rPr>
      <t>2510-0100</t>
    </r>
  </si>
  <si>
    <t>Assets held on company # 1572</t>
  </si>
  <si>
    <t>The $20 million difference is due to error made at EOY last year.  Separate entry has been made to address this</t>
  </si>
  <si>
    <t>error.</t>
  </si>
  <si>
    <t>Companies 1572, 890, 20Q, 20R</t>
  </si>
  <si>
    <t>Balance Sheet Look</t>
  </si>
  <si>
    <t>COMPANY</t>
  </si>
  <si>
    <t>20004000- N/R</t>
  </si>
  <si>
    <t>20029200- A/R Third Parties</t>
  </si>
  <si>
    <t>25100000- PRM Assets- NonCurrent</t>
  </si>
  <si>
    <t>25100300- Prudency Reserve</t>
  </si>
  <si>
    <t>1572</t>
  </si>
  <si>
    <t>No MTM Income Accounts</t>
  </si>
  <si>
    <t>21060000- PRM Asset- Current</t>
  </si>
  <si>
    <t>25100000- PRM Asset- NonCurrent</t>
  </si>
  <si>
    <t>25100100- Credit Reserve</t>
  </si>
  <si>
    <t>25100200- Prudency Reserve</t>
  </si>
  <si>
    <t>30300000- PRM Liability- Current</t>
  </si>
  <si>
    <t>33100000- PRM Liability- NonCurrent</t>
  </si>
  <si>
    <t>42000000- Unrealized MTM Revenue</t>
  </si>
  <si>
    <t>20Q</t>
  </si>
  <si>
    <t>20032500- Liquidation</t>
  </si>
  <si>
    <t>20R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</si>
</sst>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7" fontId="0" fillId="0" borderId="0" xfId="0" quotePrefix="1" applyNumberFormat="1" applyAlignment="1">
      <alignment horizontal="right"/>
    </xf>
    <xf numFmtId="43" fontId="1" fillId="0" borderId="0" xfId="1"/>
    <xf numFmtId="0" fontId="0" fillId="0" borderId="0" xfId="0" applyAlignment="1">
      <alignment horizontal="right"/>
    </xf>
    <xf numFmtId="43" fontId="2" fillId="0" borderId="7" xfId="0" applyNumberFormat="1" applyFont="1" applyBorder="1"/>
    <xf numFmtId="0" fontId="2" fillId="0" borderId="0" xfId="0" applyFont="1"/>
    <xf numFmtId="43" fontId="2" fillId="2" borderId="7" xfId="0" applyNumberFormat="1" applyFont="1" applyFill="1" applyBorder="1"/>
    <xf numFmtId="0" fontId="0" fillId="0" borderId="0" xfId="0" applyAlignment="1">
      <alignment horizontal="left"/>
    </xf>
    <xf numFmtId="43" fontId="2" fillId="0" borderId="0" xfId="1" applyFont="1"/>
    <xf numFmtId="43" fontId="1" fillId="0" borderId="0" xfId="1" applyBorder="1"/>
    <xf numFmtId="43" fontId="2" fillId="2" borderId="7" xfId="1" applyFont="1" applyFill="1" applyBorder="1"/>
    <xf numFmtId="43" fontId="2" fillId="0" borderId="8" xfId="1" applyFont="1" applyBorder="1"/>
    <xf numFmtId="43" fontId="0" fillId="0" borderId="0" xfId="0" applyNumberFormat="1"/>
    <xf numFmtId="0" fontId="3" fillId="0" borderId="0" xfId="0" applyFont="1"/>
    <xf numFmtId="43" fontId="1" fillId="0" borderId="7" xfId="1" applyBorder="1"/>
    <xf numFmtId="39" fontId="0" fillId="0" borderId="0" xfId="0" applyNumberFormat="1"/>
    <xf numFmtId="39" fontId="2" fillId="0" borderId="3" xfId="0" applyNumberFormat="1" applyFont="1" applyBorder="1" applyAlignment="1">
      <alignment horizontal="center"/>
    </xf>
    <xf numFmtId="39" fontId="2" fillId="0" borderId="6" xfId="0" applyNumberFormat="1" applyFont="1" applyBorder="1" applyAlignment="1">
      <alignment horizontal="center"/>
    </xf>
    <xf numFmtId="39" fontId="1" fillId="0" borderId="0" xfId="1" applyNumberFormat="1"/>
    <xf numFmtId="39" fontId="1" fillId="0" borderId="0" xfId="1" applyNumberFormat="1" applyBorder="1"/>
    <xf numFmtId="39" fontId="2" fillId="0" borderId="0" xfId="0" applyNumberFormat="1" applyFont="1"/>
    <xf numFmtId="39" fontId="2" fillId="0" borderId="2" xfId="0" applyNumberFormat="1" applyFont="1" applyBorder="1" applyAlignment="1">
      <alignment horizontal="center"/>
    </xf>
    <xf numFmtId="39" fontId="2" fillId="0" borderId="5" xfId="0" applyNumberFormat="1" applyFont="1" applyBorder="1" applyAlignment="1">
      <alignment horizontal="center"/>
    </xf>
    <xf numFmtId="17" fontId="0" fillId="0" borderId="0" xfId="0" quotePrefix="1" applyNumberFormat="1" applyAlignment="1">
      <alignment horizontal="left"/>
    </xf>
    <xf numFmtId="43" fontId="2" fillId="0" borderId="0" xfId="0" applyNumberFormat="1" applyFont="1" applyFill="1" applyBorder="1"/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topLeftCell="A29" zoomScaleNormal="100" workbookViewId="0">
      <selection activeCell="G53" sqref="G53"/>
    </sheetView>
  </sheetViews>
  <sheetFormatPr defaultRowHeight="12.75" x14ac:dyDescent="0.2"/>
  <cols>
    <col min="2" max="2" width="3.28515625" customWidth="1"/>
    <col min="3" max="3" width="28.85546875" customWidth="1"/>
    <col min="4" max="4" width="2.42578125" customWidth="1"/>
    <col min="5" max="5" width="19.42578125" style="21" bestFit="1" customWidth="1"/>
    <col min="6" max="6" width="2" customWidth="1"/>
    <col min="7" max="7" width="21.28515625" bestFit="1" customWidth="1"/>
    <col min="8" max="8" width="2.7109375" customWidth="1"/>
    <col min="9" max="9" width="20.85546875" style="21" bestFit="1" customWidth="1"/>
    <col min="12" max="12" width="10" bestFit="1" customWidth="1"/>
  </cols>
  <sheetData>
    <row r="1" spans="1:9" x14ac:dyDescent="0.2">
      <c r="A1" s="31" t="s">
        <v>0</v>
      </c>
      <c r="B1" s="31"/>
      <c r="C1" s="31"/>
      <c r="D1" s="31"/>
      <c r="E1" s="31"/>
      <c r="F1" s="31"/>
      <c r="G1" s="31"/>
      <c r="H1" s="31"/>
      <c r="I1" s="31"/>
    </row>
    <row r="2" spans="1:9" x14ac:dyDescent="0.2">
      <c r="A2" s="31" t="s">
        <v>1</v>
      </c>
      <c r="B2" s="31"/>
      <c r="C2" s="31"/>
      <c r="D2" s="31"/>
      <c r="E2" s="31"/>
      <c r="F2" s="31"/>
      <c r="G2" s="31"/>
      <c r="H2" s="31"/>
      <c r="I2" s="31"/>
    </row>
    <row r="3" spans="1:9" x14ac:dyDescent="0.2">
      <c r="A3" s="31" t="s">
        <v>21</v>
      </c>
      <c r="B3" s="31"/>
      <c r="C3" s="31"/>
      <c r="D3" s="31"/>
      <c r="E3" s="31"/>
      <c r="F3" s="31"/>
      <c r="G3" s="31"/>
      <c r="H3" s="31"/>
      <c r="I3" s="31"/>
    </row>
    <row r="5" spans="1:9" x14ac:dyDescent="0.2">
      <c r="A5" t="s">
        <v>22</v>
      </c>
    </row>
    <row r="7" spans="1:9" x14ac:dyDescent="0.2">
      <c r="A7" s="1"/>
      <c r="B7" s="2"/>
      <c r="C7" s="2"/>
      <c r="D7" s="2"/>
      <c r="E7" s="27" t="s">
        <v>2</v>
      </c>
      <c r="F7" s="2"/>
      <c r="G7" s="2"/>
      <c r="H7" s="2"/>
      <c r="I7" s="22" t="s">
        <v>3</v>
      </c>
    </row>
    <row r="8" spans="1:9" x14ac:dyDescent="0.2">
      <c r="A8" s="4" t="s">
        <v>23</v>
      </c>
      <c r="B8" s="5"/>
      <c r="C8" s="5" t="s">
        <v>5</v>
      </c>
      <c r="D8" s="5"/>
      <c r="E8" s="28" t="s">
        <v>6</v>
      </c>
      <c r="F8" s="5"/>
      <c r="G8" s="5" t="s">
        <v>7</v>
      </c>
      <c r="H8" s="5"/>
      <c r="I8" s="23" t="s">
        <v>6</v>
      </c>
    </row>
    <row r="10" spans="1:9" x14ac:dyDescent="0.2">
      <c r="A10" s="13">
        <v>1572</v>
      </c>
      <c r="C10" t="s">
        <v>24</v>
      </c>
      <c r="E10" s="21">
        <v>0</v>
      </c>
      <c r="G10" s="8">
        <f t="shared" ref="G10:G35" si="0">I10-E10</f>
        <v>28789243</v>
      </c>
      <c r="I10" s="21">
        <v>28789243</v>
      </c>
    </row>
    <row r="11" spans="1:9" x14ac:dyDescent="0.2">
      <c r="A11" s="13">
        <v>1572</v>
      </c>
      <c r="C11" t="s">
        <v>25</v>
      </c>
      <c r="E11" s="21">
        <v>0</v>
      </c>
      <c r="G11" s="8">
        <f t="shared" si="0"/>
        <v>6327530</v>
      </c>
      <c r="I11" s="21">
        <v>6327530</v>
      </c>
    </row>
    <row r="12" spans="1:9" x14ac:dyDescent="0.2">
      <c r="A12" s="13">
        <v>1572</v>
      </c>
      <c r="C12" t="s">
        <v>26</v>
      </c>
      <c r="E12" s="21">
        <v>0</v>
      </c>
      <c r="G12" s="8">
        <f t="shared" si="0"/>
        <v>228099428</v>
      </c>
      <c r="I12" s="21">
        <v>228099428</v>
      </c>
    </row>
    <row r="13" spans="1:9" x14ac:dyDescent="0.2">
      <c r="A13" s="13">
        <v>1572</v>
      </c>
      <c r="C13" t="s">
        <v>27</v>
      </c>
      <c r="E13" s="21">
        <v>0</v>
      </c>
      <c r="G13" s="8">
        <f t="shared" si="0"/>
        <v>-16338160</v>
      </c>
      <c r="I13" s="21">
        <v>-16338160</v>
      </c>
    </row>
    <row r="14" spans="1:9" ht="13.5" thickBot="1" x14ac:dyDescent="0.25">
      <c r="G14" s="20">
        <f>SUM(G10:G13)</f>
        <v>246878041</v>
      </c>
    </row>
    <row r="15" spans="1:9" ht="13.5" thickTop="1" x14ac:dyDescent="0.2">
      <c r="G15" s="8"/>
    </row>
    <row r="16" spans="1:9" x14ac:dyDescent="0.2">
      <c r="A16" s="13">
        <v>890</v>
      </c>
      <c r="C16" t="s">
        <v>30</v>
      </c>
      <c r="E16" s="21">
        <v>50493145</v>
      </c>
      <c r="G16" s="8">
        <f t="shared" si="0"/>
        <v>155805194</v>
      </c>
      <c r="I16" s="21">
        <v>206298339</v>
      </c>
    </row>
    <row r="17" spans="1:9" x14ac:dyDescent="0.2">
      <c r="A17" s="13">
        <v>890</v>
      </c>
      <c r="C17" t="s">
        <v>31</v>
      </c>
      <c r="E17" s="21">
        <v>587035369</v>
      </c>
      <c r="G17" s="8">
        <f t="shared" si="0"/>
        <v>341152760</v>
      </c>
      <c r="I17" s="21">
        <v>928188129</v>
      </c>
    </row>
    <row r="18" spans="1:9" x14ac:dyDescent="0.2">
      <c r="A18" s="13">
        <v>890</v>
      </c>
      <c r="C18" t="s">
        <v>32</v>
      </c>
      <c r="E18" s="21">
        <v>-55096987</v>
      </c>
      <c r="G18" s="8">
        <f t="shared" si="0"/>
        <v>-80225783</v>
      </c>
      <c r="I18" s="21">
        <v>-135322770</v>
      </c>
    </row>
    <row r="19" spans="1:9" x14ac:dyDescent="0.2">
      <c r="A19" s="13">
        <v>890</v>
      </c>
      <c r="C19" t="s">
        <v>33</v>
      </c>
      <c r="E19" s="21">
        <v>831595</v>
      </c>
      <c r="G19" s="8">
        <f t="shared" si="0"/>
        <v>-44122011</v>
      </c>
      <c r="I19" s="21">
        <v>-43290416</v>
      </c>
    </row>
    <row r="20" spans="1:9" x14ac:dyDescent="0.2">
      <c r="A20" s="13">
        <v>890</v>
      </c>
      <c r="C20" t="s">
        <v>27</v>
      </c>
      <c r="E20" s="21">
        <v>0</v>
      </c>
      <c r="G20" s="8">
        <f t="shared" si="0"/>
        <v>16338160</v>
      </c>
      <c r="I20" s="21">
        <v>16338160</v>
      </c>
    </row>
    <row r="21" spans="1:9" x14ac:dyDescent="0.2">
      <c r="A21" s="13">
        <v>890</v>
      </c>
      <c r="C21" t="s">
        <v>34</v>
      </c>
      <c r="E21" s="21">
        <v>-448393114</v>
      </c>
      <c r="G21" s="8">
        <f t="shared" si="0"/>
        <v>328897431</v>
      </c>
      <c r="I21" s="21">
        <v>-119495683</v>
      </c>
    </row>
    <row r="22" spans="1:9" x14ac:dyDescent="0.2">
      <c r="A22" s="13">
        <v>890</v>
      </c>
      <c r="C22" t="s">
        <v>35</v>
      </c>
      <c r="E22" s="21">
        <v>-115116482</v>
      </c>
      <c r="G22" s="8">
        <f t="shared" si="0"/>
        <v>-501428943</v>
      </c>
      <c r="I22" s="21">
        <v>-616545425</v>
      </c>
    </row>
    <row r="23" spans="1:9" ht="13.5" thickBot="1" x14ac:dyDescent="0.25">
      <c r="G23" s="20">
        <f>SUM(G16:G22)</f>
        <v>216416808</v>
      </c>
    </row>
    <row r="24" spans="1:9" ht="13.5" thickTop="1" x14ac:dyDescent="0.2">
      <c r="G24" s="8"/>
    </row>
    <row r="25" spans="1:9" x14ac:dyDescent="0.2">
      <c r="A25" t="s">
        <v>37</v>
      </c>
      <c r="C25" t="s">
        <v>38</v>
      </c>
      <c r="E25" s="21">
        <v>-8673064</v>
      </c>
      <c r="G25" s="8">
        <f t="shared" si="0"/>
        <v>21140482</v>
      </c>
      <c r="I25" s="21">
        <v>12467418</v>
      </c>
    </row>
    <row r="26" spans="1:9" x14ac:dyDescent="0.2">
      <c r="A26" t="s">
        <v>37</v>
      </c>
      <c r="C26" t="s">
        <v>30</v>
      </c>
      <c r="E26" s="21">
        <v>1277047002</v>
      </c>
      <c r="G26" s="8">
        <f t="shared" si="0"/>
        <v>-1058568410</v>
      </c>
      <c r="I26" s="21">
        <v>218478592</v>
      </c>
    </row>
    <row r="27" spans="1:9" x14ac:dyDescent="0.2">
      <c r="A27" t="s">
        <v>37</v>
      </c>
      <c r="C27" t="s">
        <v>31</v>
      </c>
      <c r="E27" s="21">
        <v>196011309</v>
      </c>
      <c r="G27" s="8">
        <f t="shared" si="0"/>
        <v>6603351</v>
      </c>
      <c r="I27" s="21">
        <v>202614660</v>
      </c>
    </row>
    <row r="28" spans="1:9" x14ac:dyDescent="0.2">
      <c r="A28" t="s">
        <v>37</v>
      </c>
      <c r="C28" t="s">
        <v>32</v>
      </c>
      <c r="E28" s="21">
        <v>0</v>
      </c>
      <c r="G28" s="8">
        <f t="shared" si="0"/>
        <v>-1762590</v>
      </c>
      <c r="I28" s="21">
        <v>-1762590</v>
      </c>
    </row>
    <row r="29" spans="1:9" x14ac:dyDescent="0.2">
      <c r="A29" t="s">
        <v>37</v>
      </c>
      <c r="C29" t="s">
        <v>33</v>
      </c>
      <c r="E29" s="21">
        <v>12033165</v>
      </c>
      <c r="G29" s="8">
        <f t="shared" si="0"/>
        <v>-15393902</v>
      </c>
      <c r="I29" s="21">
        <v>-3360737</v>
      </c>
    </row>
    <row r="30" spans="1:9" x14ac:dyDescent="0.2">
      <c r="A30" t="s">
        <v>37</v>
      </c>
      <c r="C30" t="s">
        <v>27</v>
      </c>
      <c r="E30" s="21">
        <v>0</v>
      </c>
      <c r="G30" s="8">
        <f t="shared" si="0"/>
        <v>-28818837</v>
      </c>
      <c r="I30" s="21">
        <v>-28818837</v>
      </c>
    </row>
    <row r="31" spans="1:9" x14ac:dyDescent="0.2">
      <c r="A31" t="s">
        <v>37</v>
      </c>
      <c r="C31" t="s">
        <v>34</v>
      </c>
      <c r="E31" s="21">
        <v>-1247510983</v>
      </c>
      <c r="G31" s="8">
        <f t="shared" si="0"/>
        <v>1068486445</v>
      </c>
      <c r="I31" s="21">
        <v>-179024538</v>
      </c>
    </row>
    <row r="32" spans="1:9" x14ac:dyDescent="0.2">
      <c r="A32" t="s">
        <v>37</v>
      </c>
      <c r="C32" t="s">
        <v>35</v>
      </c>
      <c r="E32" s="21">
        <v>-155003635</v>
      </c>
      <c r="G32" s="8">
        <f t="shared" si="0"/>
        <v>45691007</v>
      </c>
      <c r="I32" s="21">
        <v>-109312628</v>
      </c>
    </row>
    <row r="33" spans="1:9" ht="13.5" thickBot="1" x14ac:dyDescent="0.25">
      <c r="G33" s="20">
        <f>SUM(G25:G32)</f>
        <v>37377546</v>
      </c>
    </row>
    <row r="34" spans="1:9" ht="13.5" thickTop="1" x14ac:dyDescent="0.2">
      <c r="G34" s="15"/>
    </row>
    <row r="35" spans="1:9" x14ac:dyDescent="0.2">
      <c r="A35" t="s">
        <v>39</v>
      </c>
      <c r="C35" t="s">
        <v>30</v>
      </c>
      <c r="E35" s="21">
        <v>31910438</v>
      </c>
      <c r="G35" s="8">
        <f t="shared" si="0"/>
        <v>-31910437</v>
      </c>
      <c r="I35" s="21">
        <v>1</v>
      </c>
    </row>
    <row r="36" spans="1:9" x14ac:dyDescent="0.2">
      <c r="G36" s="8"/>
    </row>
    <row r="37" spans="1:9" ht="13.5" thickBot="1" x14ac:dyDescent="0.25">
      <c r="E37" s="30"/>
      <c r="F37" s="30"/>
      <c r="G37" s="12">
        <f>G14+G23+G33+G35</f>
        <v>468761958</v>
      </c>
      <c r="H37" s="30"/>
      <c r="I37" s="30"/>
    </row>
    <row r="38" spans="1:9" ht="13.5" thickTop="1" x14ac:dyDescent="0.2"/>
    <row r="41" spans="1:9" x14ac:dyDescent="0.2">
      <c r="A41" s="1"/>
      <c r="B41" s="2"/>
      <c r="C41" s="2"/>
      <c r="D41" s="2"/>
      <c r="E41" s="27"/>
      <c r="F41" s="2"/>
      <c r="G41" s="3" t="s">
        <v>3</v>
      </c>
      <c r="H41" s="2"/>
      <c r="I41" s="22"/>
    </row>
    <row r="42" spans="1:9" x14ac:dyDescent="0.2">
      <c r="A42" s="4"/>
      <c r="B42" s="5"/>
      <c r="C42" s="5" t="s">
        <v>8</v>
      </c>
      <c r="D42" s="5"/>
      <c r="E42" s="28"/>
      <c r="F42" s="5"/>
      <c r="G42" s="6" t="s">
        <v>6</v>
      </c>
      <c r="H42" s="5"/>
      <c r="I42" s="23"/>
    </row>
    <row r="44" spans="1:9" x14ac:dyDescent="0.2">
      <c r="A44" s="7"/>
      <c r="C44" s="13"/>
      <c r="E44" s="25"/>
      <c r="F44" s="8"/>
      <c r="G44" s="8"/>
      <c r="H44" s="14"/>
    </row>
    <row r="45" spans="1:9" x14ac:dyDescent="0.2">
      <c r="A45" s="29" t="s">
        <v>28</v>
      </c>
      <c r="C45" s="13" t="s">
        <v>29</v>
      </c>
      <c r="E45" s="25"/>
      <c r="F45" s="8"/>
      <c r="G45" s="8"/>
      <c r="H45" s="14"/>
    </row>
    <row r="46" spans="1:9" x14ac:dyDescent="0.2">
      <c r="A46" s="13">
        <v>890</v>
      </c>
      <c r="C46" t="s">
        <v>36</v>
      </c>
      <c r="E46" s="25"/>
      <c r="F46" s="8"/>
      <c r="G46" s="8">
        <v>-391094343</v>
      </c>
      <c r="H46" s="8"/>
      <c r="I46" s="24"/>
    </row>
    <row r="47" spans="1:9" x14ac:dyDescent="0.2">
      <c r="A47" t="s">
        <v>37</v>
      </c>
      <c r="C47" t="s">
        <v>36</v>
      </c>
      <c r="E47" s="25"/>
      <c r="F47" s="8"/>
      <c r="G47" s="8">
        <v>-58370148</v>
      </c>
      <c r="H47" s="8"/>
      <c r="I47" s="24"/>
    </row>
    <row r="48" spans="1:9" x14ac:dyDescent="0.2">
      <c r="A48" t="s">
        <v>39</v>
      </c>
      <c r="C48" t="s">
        <v>36</v>
      </c>
      <c r="E48" s="25"/>
      <c r="F48" s="8"/>
      <c r="G48" s="8">
        <v>-33719564</v>
      </c>
      <c r="H48" s="8"/>
      <c r="I48" s="24"/>
    </row>
    <row r="49" spans="1:9" x14ac:dyDescent="0.2">
      <c r="E49" s="25"/>
      <c r="F49" s="8"/>
      <c r="G49" s="8"/>
      <c r="H49" s="8"/>
      <c r="I49" s="24"/>
    </row>
    <row r="50" spans="1:9" ht="13.5" thickBot="1" x14ac:dyDescent="0.25">
      <c r="E50" s="25"/>
      <c r="F50" s="8"/>
      <c r="G50" s="16">
        <f>SUM(G45:G48)</f>
        <v>-483184055</v>
      </c>
      <c r="H50" s="8"/>
      <c r="I50" s="25"/>
    </row>
    <row r="51" spans="1:9" ht="13.5" thickTop="1" x14ac:dyDescent="0.2">
      <c r="E51" s="25"/>
      <c r="F51" s="8"/>
      <c r="G51" s="15"/>
      <c r="H51" s="8"/>
      <c r="I51" s="25"/>
    </row>
    <row r="52" spans="1:9" x14ac:dyDescent="0.2">
      <c r="E52" s="25"/>
      <c r="F52" s="8"/>
      <c r="G52" s="15"/>
      <c r="H52" s="8"/>
      <c r="I52" s="25"/>
    </row>
    <row r="53" spans="1:9" ht="13.5" thickBot="1" x14ac:dyDescent="0.25">
      <c r="C53" s="11" t="s">
        <v>15</v>
      </c>
      <c r="E53" s="25"/>
      <c r="F53" s="8"/>
      <c r="G53" s="17">
        <f>G37+G50</f>
        <v>-14422097</v>
      </c>
      <c r="H53" s="8"/>
      <c r="I53" s="25"/>
    </row>
    <row r="54" spans="1:9" ht="13.5" thickTop="1" x14ac:dyDescent="0.2">
      <c r="E54" s="24"/>
      <c r="F54" s="8"/>
      <c r="G54" s="8"/>
      <c r="H54" s="8"/>
      <c r="I54" s="24"/>
    </row>
    <row r="56" spans="1:9" x14ac:dyDescent="0.2">
      <c r="C56" t="s">
        <v>19</v>
      </c>
      <c r="G56" s="18"/>
    </row>
    <row r="57" spans="1:9" x14ac:dyDescent="0.2">
      <c r="B57" s="11"/>
      <c r="C57" s="19" t="s">
        <v>20</v>
      </c>
      <c r="G57" s="18"/>
    </row>
    <row r="58" spans="1:9" x14ac:dyDescent="0.2">
      <c r="I58" s="26"/>
    </row>
    <row r="62" spans="1:9" x14ac:dyDescent="0.2">
      <c r="A62" t="str">
        <f ca="1">CELL("filename")</f>
        <v>J:\Tax\20q\2001\[20Q MTM Summary.xls]July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opLeftCell="A12" zoomScaleNormal="100" workbookViewId="0">
      <selection activeCell="C42" sqref="C42"/>
    </sheetView>
  </sheetViews>
  <sheetFormatPr defaultRowHeight="12.75" x14ac:dyDescent="0.2"/>
  <cols>
    <col min="2" max="2" width="3.28515625" customWidth="1"/>
    <col min="3" max="3" width="28.85546875" customWidth="1"/>
    <col min="4" max="4" width="2.42578125" customWidth="1"/>
    <col min="5" max="5" width="19.42578125" bestFit="1" customWidth="1"/>
    <col min="6" max="6" width="2" customWidth="1"/>
    <col min="7" max="7" width="21.28515625" bestFit="1" customWidth="1"/>
    <col min="8" max="8" width="2.7109375" customWidth="1"/>
    <col min="9" max="9" width="20.85546875" bestFit="1" customWidth="1"/>
    <col min="12" max="12" width="10" bestFit="1" customWidth="1"/>
  </cols>
  <sheetData>
    <row r="1" spans="1:9" x14ac:dyDescent="0.2">
      <c r="A1" s="31" t="s">
        <v>0</v>
      </c>
      <c r="B1" s="31"/>
      <c r="C1" s="31"/>
      <c r="D1" s="31"/>
      <c r="E1" s="31"/>
      <c r="F1" s="31"/>
      <c r="G1" s="31"/>
      <c r="H1" s="31"/>
      <c r="I1" s="31"/>
    </row>
    <row r="2" spans="1:9" x14ac:dyDescent="0.2">
      <c r="A2" s="31" t="s">
        <v>1</v>
      </c>
      <c r="B2" s="31"/>
      <c r="C2" s="31"/>
      <c r="D2" s="31"/>
      <c r="E2" s="31"/>
      <c r="F2" s="31"/>
      <c r="G2" s="31"/>
      <c r="H2" s="31"/>
      <c r="I2" s="31"/>
    </row>
    <row r="3" spans="1:9" x14ac:dyDescent="0.2">
      <c r="A3" s="31" t="s">
        <v>16</v>
      </c>
      <c r="B3" s="31"/>
      <c r="C3" s="31"/>
      <c r="D3" s="31"/>
      <c r="E3" s="31"/>
      <c r="F3" s="31"/>
      <c r="G3" s="31"/>
      <c r="H3" s="31"/>
      <c r="I3" s="31"/>
    </row>
    <row r="7" spans="1:9" x14ac:dyDescent="0.2">
      <c r="A7" s="1"/>
      <c r="B7" s="2"/>
      <c r="C7" s="2"/>
      <c r="D7" s="2"/>
      <c r="E7" s="2" t="s">
        <v>2</v>
      </c>
      <c r="F7" s="2"/>
      <c r="G7" s="2"/>
      <c r="H7" s="2"/>
      <c r="I7" s="3" t="s">
        <v>3</v>
      </c>
    </row>
    <row r="8" spans="1:9" x14ac:dyDescent="0.2">
      <c r="A8" s="4" t="s">
        <v>4</v>
      </c>
      <c r="B8" s="5"/>
      <c r="C8" s="5" t="s">
        <v>5</v>
      </c>
      <c r="D8" s="5"/>
      <c r="E8" s="5" t="s">
        <v>6</v>
      </c>
      <c r="F8" s="5"/>
      <c r="G8" s="5" t="s">
        <v>7</v>
      </c>
      <c r="H8" s="5"/>
      <c r="I8" s="6" t="s">
        <v>6</v>
      </c>
    </row>
    <row r="10" spans="1:9" x14ac:dyDescent="0.2">
      <c r="A10" s="7">
        <v>37043</v>
      </c>
      <c r="C10" t="s">
        <v>9</v>
      </c>
      <c r="E10" s="8">
        <v>50493145</v>
      </c>
      <c r="F10" s="8"/>
      <c r="G10" s="8">
        <f>I10-E10</f>
        <v>90224533</v>
      </c>
      <c r="H10" s="8"/>
      <c r="I10" s="8">
        <v>140717678</v>
      </c>
    </row>
    <row r="11" spans="1:9" x14ac:dyDescent="0.2">
      <c r="A11" s="9"/>
      <c r="E11" s="8"/>
      <c r="F11" s="8"/>
      <c r="G11" s="8"/>
      <c r="H11" s="8"/>
      <c r="I11" s="8"/>
    </row>
    <row r="12" spans="1:9" x14ac:dyDescent="0.2">
      <c r="A12" s="7">
        <v>37043</v>
      </c>
      <c r="C12" t="s">
        <v>10</v>
      </c>
      <c r="E12" s="8">
        <v>587035369</v>
      </c>
      <c r="F12" s="8"/>
      <c r="G12" s="8">
        <f>I12-E12</f>
        <v>59725478</v>
      </c>
      <c r="H12" s="8"/>
      <c r="I12" s="8">
        <v>646760847</v>
      </c>
    </row>
    <row r="13" spans="1:9" x14ac:dyDescent="0.2">
      <c r="A13" s="7"/>
      <c r="E13" s="8"/>
      <c r="F13" s="8"/>
      <c r="G13" s="8"/>
      <c r="H13" s="8"/>
      <c r="I13" s="8"/>
    </row>
    <row r="14" spans="1:9" x14ac:dyDescent="0.2">
      <c r="A14" s="7">
        <v>37043</v>
      </c>
      <c r="C14" t="s">
        <v>17</v>
      </c>
      <c r="E14" s="8">
        <v>-55096987</v>
      </c>
      <c r="F14" s="8"/>
      <c r="G14" s="8">
        <f>I14-E14</f>
        <v>-59575291</v>
      </c>
      <c r="H14" s="8"/>
      <c r="I14" s="8">
        <v>-114672278</v>
      </c>
    </row>
    <row r="15" spans="1:9" x14ac:dyDescent="0.2">
      <c r="A15" s="7"/>
      <c r="F15" s="8"/>
      <c r="G15" s="8"/>
      <c r="H15" s="8"/>
      <c r="I15" s="8"/>
    </row>
    <row r="16" spans="1:9" x14ac:dyDescent="0.2">
      <c r="A16" s="7">
        <v>37043</v>
      </c>
      <c r="C16" t="s">
        <v>11</v>
      </c>
      <c r="E16" s="8">
        <v>831595</v>
      </c>
      <c r="F16" s="8"/>
      <c r="G16" s="8">
        <f>I16-E16</f>
        <v>-34520874</v>
      </c>
      <c r="H16" s="8"/>
      <c r="I16" s="8">
        <v>-33689279</v>
      </c>
    </row>
    <row r="17" spans="1:9" x14ac:dyDescent="0.2">
      <c r="A17" s="7"/>
      <c r="E17" s="8"/>
      <c r="F17" s="8"/>
      <c r="G17" s="8"/>
      <c r="H17" s="8"/>
      <c r="I17" s="8"/>
    </row>
    <row r="18" spans="1:9" x14ac:dyDescent="0.2">
      <c r="A18" s="7">
        <v>37043</v>
      </c>
      <c r="C18" t="s">
        <v>12</v>
      </c>
      <c r="E18" s="8">
        <v>-448393114</v>
      </c>
      <c r="F18" s="8"/>
      <c r="G18" s="8">
        <f>I18-E18</f>
        <v>232614000</v>
      </c>
      <c r="H18" s="8"/>
      <c r="I18" s="8">
        <v>-215779114</v>
      </c>
    </row>
    <row r="19" spans="1:9" x14ac:dyDescent="0.2">
      <c r="A19" s="7"/>
      <c r="E19" s="8"/>
      <c r="F19" s="8"/>
      <c r="G19" s="8"/>
      <c r="H19" s="8"/>
      <c r="I19" s="8"/>
    </row>
    <row r="20" spans="1:9" x14ac:dyDescent="0.2">
      <c r="A20" s="7">
        <v>37043</v>
      </c>
      <c r="C20" t="s">
        <v>13</v>
      </c>
      <c r="E20" s="8">
        <v>-115116482</v>
      </c>
      <c r="F20" s="8"/>
      <c r="G20" s="8">
        <f>I20-E20</f>
        <v>-226851496</v>
      </c>
      <c r="H20" s="8"/>
      <c r="I20" s="8">
        <v>-341967978</v>
      </c>
    </row>
    <row r="21" spans="1:9" x14ac:dyDescent="0.2">
      <c r="A21" s="9"/>
      <c r="G21" s="8"/>
      <c r="I21" s="8"/>
    </row>
    <row r="22" spans="1:9" x14ac:dyDescent="0.2">
      <c r="A22" s="9"/>
      <c r="C22" s="11" t="s">
        <v>18</v>
      </c>
      <c r="E22">
        <v>0</v>
      </c>
      <c r="G22" s="8">
        <f>I22-E22</f>
        <v>171865699</v>
      </c>
      <c r="I22" s="8">
        <v>171865699</v>
      </c>
    </row>
    <row r="23" spans="1:9" x14ac:dyDescent="0.2">
      <c r="A23" s="9"/>
    </row>
    <row r="24" spans="1:9" ht="13.5" thickBot="1" x14ac:dyDescent="0.25">
      <c r="E24" s="10">
        <f>SUM(E10:E20)</f>
        <v>19753526</v>
      </c>
      <c r="F24" s="11"/>
      <c r="G24" s="12">
        <f>SUM(G10:G22)</f>
        <v>233482049</v>
      </c>
      <c r="H24" s="11"/>
      <c r="I24" s="10">
        <f>SUM(I10:I20)</f>
        <v>81369876</v>
      </c>
    </row>
    <row r="25" spans="1:9" ht="13.5" thickTop="1" x14ac:dyDescent="0.2"/>
    <row r="28" spans="1:9" x14ac:dyDescent="0.2">
      <c r="A28" s="1"/>
      <c r="B28" s="2"/>
      <c r="C28" s="2"/>
      <c r="D28" s="2"/>
      <c r="E28" s="2"/>
      <c r="F28" s="2"/>
      <c r="G28" s="3" t="s">
        <v>3</v>
      </c>
      <c r="H28" s="2"/>
      <c r="I28" s="3"/>
    </row>
    <row r="29" spans="1:9" x14ac:dyDescent="0.2">
      <c r="A29" s="4" t="s">
        <v>4</v>
      </c>
      <c r="B29" s="5"/>
      <c r="C29" s="5" t="s">
        <v>8</v>
      </c>
      <c r="D29" s="5"/>
      <c r="E29" s="5"/>
      <c r="F29" s="5"/>
      <c r="G29" s="6" t="s">
        <v>6</v>
      </c>
      <c r="H29" s="5"/>
      <c r="I29" s="6"/>
    </row>
    <row r="31" spans="1:9" x14ac:dyDescent="0.2">
      <c r="A31" s="7"/>
      <c r="C31" s="13"/>
      <c r="E31" s="15"/>
      <c r="F31" s="8"/>
      <c r="G31" s="8"/>
      <c r="H31" s="14"/>
    </row>
    <row r="32" spans="1:9" x14ac:dyDescent="0.2">
      <c r="A32" s="7">
        <v>37043</v>
      </c>
      <c r="C32" s="13" t="s">
        <v>14</v>
      </c>
      <c r="E32" s="15"/>
      <c r="F32" s="8"/>
      <c r="G32" s="8">
        <v>-253482048</v>
      </c>
      <c r="H32" s="14"/>
    </row>
    <row r="33" spans="1:9" x14ac:dyDescent="0.2">
      <c r="E33" s="15"/>
      <c r="F33" s="8"/>
      <c r="G33" s="8"/>
      <c r="H33" s="8"/>
      <c r="I33" s="8"/>
    </row>
    <row r="34" spans="1:9" ht="13.5" thickBot="1" x14ac:dyDescent="0.25">
      <c r="E34" s="15"/>
      <c r="F34" s="8"/>
      <c r="G34" s="16">
        <f>SUM(G32)</f>
        <v>-253482048</v>
      </c>
      <c r="H34" s="8"/>
      <c r="I34" s="15"/>
    </row>
    <row r="35" spans="1:9" ht="13.5" thickTop="1" x14ac:dyDescent="0.2">
      <c r="E35" s="15"/>
      <c r="F35" s="8"/>
      <c r="G35" s="15"/>
      <c r="H35" s="8"/>
      <c r="I35" s="15"/>
    </row>
    <row r="36" spans="1:9" x14ac:dyDescent="0.2">
      <c r="E36" s="15"/>
      <c r="F36" s="8"/>
      <c r="G36" s="15"/>
      <c r="H36" s="8"/>
      <c r="I36" s="15"/>
    </row>
    <row r="37" spans="1:9" ht="13.5" thickBot="1" x14ac:dyDescent="0.25">
      <c r="C37" s="11" t="s">
        <v>15</v>
      </c>
      <c r="E37" s="15"/>
      <c r="F37" s="8"/>
      <c r="G37" s="17">
        <f>G24+G34</f>
        <v>-19999999</v>
      </c>
      <c r="H37" s="8"/>
      <c r="I37" s="15"/>
    </row>
    <row r="38" spans="1:9" ht="13.5" thickTop="1" x14ac:dyDescent="0.2">
      <c r="E38" s="8"/>
      <c r="F38" s="8"/>
      <c r="G38" s="8"/>
      <c r="H38" s="8"/>
      <c r="I38" s="8"/>
    </row>
    <row r="40" spans="1:9" x14ac:dyDescent="0.2">
      <c r="C40" t="s">
        <v>19</v>
      </c>
      <c r="G40" s="18"/>
    </row>
    <row r="41" spans="1:9" x14ac:dyDescent="0.2">
      <c r="B41" s="11"/>
      <c r="C41" s="19" t="s">
        <v>20</v>
      </c>
      <c r="G41" s="18"/>
    </row>
    <row r="42" spans="1:9" x14ac:dyDescent="0.2">
      <c r="I42" s="11"/>
    </row>
    <row r="46" spans="1:9" x14ac:dyDescent="0.2">
      <c r="A46" t="str">
        <f ca="1">CELL("filename")</f>
        <v>J:\Tax\20q\2001\[20Q MTM Summary.xls]July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3" zoomScaleNormal="100" workbookViewId="0">
      <selection activeCell="G31" sqref="G31"/>
    </sheetView>
  </sheetViews>
  <sheetFormatPr defaultRowHeight="12.75" x14ac:dyDescent="0.2"/>
  <cols>
    <col min="2" max="2" width="3.28515625" customWidth="1"/>
    <col min="3" max="3" width="28.85546875" customWidth="1"/>
    <col min="4" max="4" width="2.42578125" customWidth="1"/>
    <col min="5" max="5" width="19.42578125" bestFit="1" customWidth="1"/>
    <col min="6" max="6" width="2" customWidth="1"/>
    <col min="7" max="7" width="21.28515625" bestFit="1" customWidth="1"/>
    <col min="8" max="8" width="2.7109375" customWidth="1"/>
    <col min="9" max="9" width="20.85546875" bestFit="1" customWidth="1"/>
    <col min="12" max="12" width="10" bestFit="1" customWidth="1"/>
  </cols>
  <sheetData>
    <row r="1" spans="1:9" x14ac:dyDescent="0.2">
      <c r="A1" s="31" t="s">
        <v>0</v>
      </c>
      <c r="B1" s="31"/>
      <c r="C1" s="31"/>
      <c r="D1" s="31"/>
      <c r="E1" s="31"/>
      <c r="F1" s="31"/>
      <c r="G1" s="31"/>
      <c r="H1" s="31"/>
      <c r="I1" s="31"/>
    </row>
    <row r="2" spans="1:9" x14ac:dyDescent="0.2">
      <c r="A2" s="31" t="s">
        <v>1</v>
      </c>
      <c r="B2" s="31"/>
      <c r="C2" s="31"/>
      <c r="D2" s="31"/>
      <c r="E2" s="31"/>
      <c r="F2" s="31"/>
      <c r="G2" s="31"/>
      <c r="H2" s="31"/>
      <c r="I2" s="31"/>
    </row>
    <row r="3" spans="1:9" x14ac:dyDescent="0.2">
      <c r="A3" s="31" t="s">
        <v>16</v>
      </c>
      <c r="B3" s="31"/>
      <c r="C3" s="31"/>
      <c r="D3" s="31"/>
      <c r="E3" s="31"/>
      <c r="F3" s="31"/>
      <c r="G3" s="31"/>
      <c r="H3" s="31"/>
      <c r="I3" s="31"/>
    </row>
    <row r="7" spans="1:9" x14ac:dyDescent="0.2">
      <c r="A7" s="1"/>
      <c r="B7" s="2"/>
      <c r="C7" s="2"/>
      <c r="D7" s="2"/>
      <c r="E7" s="2" t="s">
        <v>2</v>
      </c>
      <c r="F7" s="2"/>
      <c r="G7" s="2"/>
      <c r="H7" s="2"/>
      <c r="I7" s="3" t="s">
        <v>3</v>
      </c>
    </row>
    <row r="8" spans="1:9" x14ac:dyDescent="0.2">
      <c r="A8" s="4" t="s">
        <v>4</v>
      </c>
      <c r="B8" s="5"/>
      <c r="C8" s="5" t="s">
        <v>5</v>
      </c>
      <c r="D8" s="5"/>
      <c r="E8" s="5" t="s">
        <v>6</v>
      </c>
      <c r="F8" s="5"/>
      <c r="G8" s="5" t="s">
        <v>7</v>
      </c>
      <c r="H8" s="5"/>
      <c r="I8" s="6" t="s">
        <v>6</v>
      </c>
    </row>
    <row r="10" spans="1:9" x14ac:dyDescent="0.2">
      <c r="A10" s="7">
        <v>37012</v>
      </c>
      <c r="C10" t="s">
        <v>9</v>
      </c>
      <c r="E10" s="8">
        <v>50493145</v>
      </c>
      <c r="F10" s="8"/>
      <c r="G10" s="8">
        <f>I10-E10</f>
        <v>-27857224</v>
      </c>
      <c r="H10" s="8"/>
      <c r="I10" s="8">
        <v>22635921</v>
      </c>
    </row>
    <row r="11" spans="1:9" x14ac:dyDescent="0.2">
      <c r="A11" s="9"/>
      <c r="E11" s="8"/>
      <c r="F11" s="8"/>
      <c r="G11" s="8"/>
      <c r="H11" s="8"/>
      <c r="I11" s="8"/>
    </row>
    <row r="12" spans="1:9" x14ac:dyDescent="0.2">
      <c r="A12" s="7">
        <v>37012</v>
      </c>
      <c r="C12" t="s">
        <v>10</v>
      </c>
      <c r="E12" s="8">
        <v>587035369</v>
      </c>
      <c r="F12" s="8"/>
      <c r="G12" s="8">
        <f>I12-E12</f>
        <v>82803800</v>
      </c>
      <c r="H12" s="8"/>
      <c r="I12" s="8">
        <v>669839169</v>
      </c>
    </row>
    <row r="13" spans="1:9" x14ac:dyDescent="0.2">
      <c r="A13" s="7"/>
      <c r="E13" s="8"/>
      <c r="F13" s="8"/>
      <c r="G13" s="8"/>
      <c r="H13" s="8"/>
      <c r="I13" s="8"/>
    </row>
    <row r="14" spans="1:9" x14ac:dyDescent="0.2">
      <c r="A14" s="7">
        <v>37012</v>
      </c>
      <c r="C14" t="s">
        <v>17</v>
      </c>
      <c r="E14" s="8">
        <v>-55096987</v>
      </c>
      <c r="F14" s="8"/>
      <c r="G14" s="8">
        <f>I14-E14</f>
        <v>-70137353</v>
      </c>
      <c r="H14" s="8"/>
      <c r="I14" s="8">
        <v>-125234340</v>
      </c>
    </row>
    <row r="15" spans="1:9" x14ac:dyDescent="0.2">
      <c r="A15" s="7"/>
      <c r="F15" s="8"/>
      <c r="G15" s="8"/>
      <c r="H15" s="8"/>
      <c r="I15" s="8"/>
    </row>
    <row r="16" spans="1:9" x14ac:dyDescent="0.2">
      <c r="A16" s="7">
        <v>37012</v>
      </c>
      <c r="C16" t="s">
        <v>11</v>
      </c>
      <c r="E16" s="8">
        <v>831595</v>
      </c>
      <c r="F16" s="8"/>
      <c r="G16" s="8">
        <f>I16-E16</f>
        <v>-8335564</v>
      </c>
      <c r="H16" s="8"/>
      <c r="I16" s="8">
        <v>-7503969</v>
      </c>
    </row>
    <row r="17" spans="1:9" x14ac:dyDescent="0.2">
      <c r="A17" s="7"/>
      <c r="E17" s="8"/>
      <c r="F17" s="8"/>
      <c r="G17" s="8"/>
      <c r="H17" s="8"/>
      <c r="I17" s="8"/>
    </row>
    <row r="18" spans="1:9" x14ac:dyDescent="0.2">
      <c r="A18" s="7">
        <v>37012</v>
      </c>
      <c r="C18" t="s">
        <v>12</v>
      </c>
      <c r="E18" s="8">
        <v>-448393114</v>
      </c>
      <c r="F18" s="8"/>
      <c r="G18" s="8">
        <f>I18-E18</f>
        <v>75943945</v>
      </c>
      <c r="H18" s="8"/>
      <c r="I18" s="8">
        <v>-372449169</v>
      </c>
    </row>
    <row r="19" spans="1:9" x14ac:dyDescent="0.2">
      <c r="A19" s="7"/>
      <c r="E19" s="8"/>
      <c r="F19" s="8"/>
      <c r="G19" s="8"/>
      <c r="H19" s="8"/>
      <c r="I19" s="8"/>
    </row>
    <row r="20" spans="1:9" x14ac:dyDescent="0.2">
      <c r="A20" s="7">
        <v>37012</v>
      </c>
      <c r="C20" t="s">
        <v>13</v>
      </c>
      <c r="E20" s="8">
        <v>-115116482</v>
      </c>
      <c r="F20" s="8"/>
      <c r="G20" s="8">
        <f>I20-E20</f>
        <v>-242897506</v>
      </c>
      <c r="H20" s="8"/>
      <c r="I20" s="8">
        <v>-358013988</v>
      </c>
    </row>
    <row r="21" spans="1:9" x14ac:dyDescent="0.2">
      <c r="A21" s="9"/>
    </row>
    <row r="22" spans="1:9" ht="13.5" thickBot="1" x14ac:dyDescent="0.25">
      <c r="E22" s="10">
        <f>SUM(E10:E20)</f>
        <v>19753526</v>
      </c>
      <c r="F22" s="11"/>
      <c r="G22" s="12">
        <f>SUM(G10:G20)</f>
        <v>-190479902</v>
      </c>
      <c r="H22" s="11"/>
      <c r="I22" s="10">
        <f>SUM(I10:I20)</f>
        <v>-170726376</v>
      </c>
    </row>
    <row r="23" spans="1:9" ht="13.5" thickTop="1" x14ac:dyDescent="0.2"/>
    <row r="26" spans="1:9" x14ac:dyDescent="0.2">
      <c r="A26" s="1"/>
      <c r="B26" s="2"/>
      <c r="C26" s="2"/>
      <c r="D26" s="2"/>
      <c r="E26" s="2"/>
      <c r="F26" s="2"/>
      <c r="G26" s="3" t="s">
        <v>3</v>
      </c>
      <c r="H26" s="2"/>
      <c r="I26" s="3"/>
    </row>
    <row r="27" spans="1:9" x14ac:dyDescent="0.2">
      <c r="A27" s="4" t="s">
        <v>4</v>
      </c>
      <c r="B27" s="5"/>
      <c r="C27" s="5" t="s">
        <v>8</v>
      </c>
      <c r="D27" s="5"/>
      <c r="E27" s="5"/>
      <c r="F27" s="5"/>
      <c r="G27" s="6" t="s">
        <v>6</v>
      </c>
      <c r="H27" s="5"/>
      <c r="I27" s="6"/>
    </row>
    <row r="29" spans="1:9" x14ac:dyDescent="0.2">
      <c r="A29" s="7"/>
      <c r="C29" s="13"/>
      <c r="E29" s="15"/>
      <c r="F29" s="8"/>
      <c r="G29" s="8"/>
      <c r="H29" s="14"/>
    </row>
    <row r="30" spans="1:9" x14ac:dyDescent="0.2">
      <c r="A30" s="7">
        <v>37012</v>
      </c>
      <c r="C30" s="13" t="s">
        <v>14</v>
      </c>
      <c r="E30" s="15"/>
      <c r="F30" s="8"/>
      <c r="G30" s="8">
        <v>170479902</v>
      </c>
      <c r="H30" s="14"/>
    </row>
    <row r="31" spans="1:9" x14ac:dyDescent="0.2">
      <c r="E31" s="15"/>
      <c r="F31" s="8"/>
      <c r="G31" s="8"/>
      <c r="H31" s="8"/>
      <c r="I31" s="8"/>
    </row>
    <row r="32" spans="1:9" ht="13.5" thickBot="1" x14ac:dyDescent="0.25">
      <c r="E32" s="15"/>
      <c r="F32" s="8"/>
      <c r="G32" s="16">
        <f>SUM(G30)</f>
        <v>170479902</v>
      </c>
      <c r="H32" s="8"/>
      <c r="I32" s="15"/>
    </row>
    <row r="33" spans="1:9" ht="13.5" thickTop="1" x14ac:dyDescent="0.2">
      <c r="E33" s="15"/>
      <c r="F33" s="8"/>
      <c r="G33" s="15"/>
      <c r="H33" s="8"/>
      <c r="I33" s="15"/>
    </row>
    <row r="34" spans="1:9" x14ac:dyDescent="0.2">
      <c r="E34" s="15"/>
      <c r="F34" s="8"/>
      <c r="G34" s="15"/>
      <c r="H34" s="8"/>
      <c r="I34" s="15"/>
    </row>
    <row r="35" spans="1:9" ht="13.5" thickBot="1" x14ac:dyDescent="0.25">
      <c r="C35" s="11" t="s">
        <v>15</v>
      </c>
      <c r="E35" s="15"/>
      <c r="F35" s="8"/>
      <c r="G35" s="17">
        <f>G22+G32</f>
        <v>-20000000</v>
      </c>
      <c r="H35" s="8"/>
      <c r="I35" s="15"/>
    </row>
    <row r="36" spans="1:9" ht="13.5" thickTop="1" x14ac:dyDescent="0.2">
      <c r="E36" s="8"/>
      <c r="F36" s="8"/>
      <c r="G36" s="8"/>
      <c r="H36" s="8"/>
      <c r="I36" s="8"/>
    </row>
    <row r="38" spans="1:9" x14ac:dyDescent="0.2">
      <c r="G38" s="18"/>
    </row>
    <row r="39" spans="1:9" x14ac:dyDescent="0.2">
      <c r="B39" s="11"/>
      <c r="C39" s="11"/>
      <c r="G39" s="18"/>
    </row>
    <row r="40" spans="1:9" x14ac:dyDescent="0.2">
      <c r="I40" s="11"/>
    </row>
    <row r="44" spans="1:9" x14ac:dyDescent="0.2">
      <c r="A44" t="str">
        <f ca="1">CELL("filename")</f>
        <v>J:\Tax\20q\2001\[20Q MTM Summary.xls]July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zoomScaleNormal="100" workbookViewId="0">
      <selection activeCell="I13" sqref="I13"/>
    </sheetView>
  </sheetViews>
  <sheetFormatPr defaultRowHeight="12.75" x14ac:dyDescent="0.2"/>
  <cols>
    <col min="2" max="2" width="3.28515625" customWidth="1"/>
    <col min="3" max="3" width="28.85546875" customWidth="1"/>
    <col min="4" max="4" width="2.42578125" customWidth="1"/>
    <col min="5" max="5" width="19.42578125" bestFit="1" customWidth="1"/>
    <col min="6" max="6" width="2" customWidth="1"/>
    <col min="7" max="7" width="21.28515625" bestFit="1" customWidth="1"/>
    <col min="8" max="8" width="2.7109375" customWidth="1"/>
    <col min="9" max="9" width="20.85546875" bestFit="1" customWidth="1"/>
    <col min="12" max="12" width="10" bestFit="1" customWidth="1"/>
  </cols>
  <sheetData>
    <row r="1" spans="1:9" x14ac:dyDescent="0.2">
      <c r="A1" s="31" t="s">
        <v>0</v>
      </c>
      <c r="B1" s="31"/>
      <c r="C1" s="31"/>
      <c r="D1" s="31"/>
      <c r="E1" s="31"/>
      <c r="F1" s="31"/>
      <c r="G1" s="31"/>
      <c r="H1" s="31"/>
      <c r="I1" s="31"/>
    </row>
    <row r="2" spans="1:9" x14ac:dyDescent="0.2">
      <c r="A2" s="31" t="s">
        <v>1</v>
      </c>
      <c r="B2" s="31"/>
      <c r="C2" s="31"/>
      <c r="D2" s="31"/>
      <c r="E2" s="31"/>
      <c r="F2" s="31"/>
      <c r="G2" s="31"/>
      <c r="H2" s="31"/>
      <c r="I2" s="31"/>
    </row>
    <row r="3" spans="1:9" x14ac:dyDescent="0.2">
      <c r="A3" s="31" t="s">
        <v>16</v>
      </c>
      <c r="B3" s="31"/>
      <c r="C3" s="31"/>
      <c r="D3" s="31"/>
      <c r="E3" s="31"/>
      <c r="F3" s="31"/>
      <c r="G3" s="31"/>
      <c r="H3" s="31"/>
      <c r="I3" s="31"/>
    </row>
    <row r="7" spans="1:9" x14ac:dyDescent="0.2">
      <c r="A7" s="1"/>
      <c r="B7" s="2"/>
      <c r="C7" s="2"/>
      <c r="D7" s="2"/>
      <c r="E7" s="2" t="s">
        <v>2</v>
      </c>
      <c r="F7" s="2"/>
      <c r="G7" s="2"/>
      <c r="H7" s="2"/>
      <c r="I7" s="3" t="s">
        <v>3</v>
      </c>
    </row>
    <row r="8" spans="1:9" x14ac:dyDescent="0.2">
      <c r="A8" s="4" t="s">
        <v>4</v>
      </c>
      <c r="B8" s="5"/>
      <c r="C8" s="5" t="s">
        <v>5</v>
      </c>
      <c r="D8" s="5"/>
      <c r="E8" s="5" t="s">
        <v>6</v>
      </c>
      <c r="F8" s="5"/>
      <c r="G8" s="5" t="s">
        <v>7</v>
      </c>
      <c r="H8" s="5"/>
      <c r="I8" s="6" t="s">
        <v>6</v>
      </c>
    </row>
    <row r="10" spans="1:9" x14ac:dyDescent="0.2">
      <c r="A10" s="7">
        <v>36982</v>
      </c>
      <c r="C10" t="s">
        <v>9</v>
      </c>
      <c r="E10" s="8">
        <v>50493145</v>
      </c>
      <c r="F10" s="8"/>
      <c r="G10" s="8">
        <f>I10-E10</f>
        <v>-14360855</v>
      </c>
      <c r="H10" s="8"/>
      <c r="I10" s="8">
        <v>36132290</v>
      </c>
    </row>
    <row r="11" spans="1:9" x14ac:dyDescent="0.2">
      <c r="A11" s="9"/>
      <c r="E11" s="8"/>
      <c r="F11" s="8"/>
      <c r="G11" s="8"/>
      <c r="H11" s="8"/>
      <c r="I11" s="8"/>
    </row>
    <row r="12" spans="1:9" x14ac:dyDescent="0.2">
      <c r="A12" s="7">
        <v>36982</v>
      </c>
      <c r="C12" t="s">
        <v>10</v>
      </c>
      <c r="E12" s="8">
        <v>587035369</v>
      </c>
      <c r="F12" s="8"/>
      <c r="G12" s="8">
        <f>I12-E12</f>
        <v>141091342</v>
      </c>
      <c r="H12" s="8"/>
      <c r="I12" s="8">
        <v>728126711</v>
      </c>
    </row>
    <row r="13" spans="1:9" x14ac:dyDescent="0.2">
      <c r="A13" s="7"/>
      <c r="E13" s="8"/>
      <c r="F13" s="8"/>
      <c r="G13" s="8"/>
      <c r="H13" s="8"/>
      <c r="I13" s="8"/>
    </row>
    <row r="14" spans="1:9" x14ac:dyDescent="0.2">
      <c r="A14" s="7">
        <v>36982</v>
      </c>
      <c r="C14" t="s">
        <v>17</v>
      </c>
      <c r="E14" s="8">
        <v>-55096987</v>
      </c>
      <c r="F14" s="8"/>
      <c r="G14" s="8">
        <f>I14-E14</f>
        <v>-47046049</v>
      </c>
      <c r="H14" s="8"/>
      <c r="I14" s="8">
        <v>-102143036</v>
      </c>
    </row>
    <row r="15" spans="1:9" x14ac:dyDescent="0.2">
      <c r="A15" s="7"/>
      <c r="F15" s="8"/>
      <c r="G15" s="8"/>
      <c r="H15" s="8"/>
      <c r="I15" s="8"/>
    </row>
    <row r="16" spans="1:9" x14ac:dyDescent="0.2">
      <c r="A16" s="7">
        <v>36982</v>
      </c>
      <c r="C16" t="s">
        <v>11</v>
      </c>
      <c r="E16" s="8">
        <v>831595</v>
      </c>
      <c r="F16" s="8"/>
      <c r="G16" s="8">
        <f>I16-E16</f>
        <v>-25219347</v>
      </c>
      <c r="H16" s="8"/>
      <c r="I16" s="8">
        <v>-24387752</v>
      </c>
    </row>
    <row r="17" spans="1:9" x14ac:dyDescent="0.2">
      <c r="A17" s="7"/>
      <c r="E17" s="8"/>
      <c r="F17" s="8"/>
      <c r="G17" s="8"/>
      <c r="H17" s="8"/>
      <c r="I17" s="8"/>
    </row>
    <row r="18" spans="1:9" x14ac:dyDescent="0.2">
      <c r="A18" s="7">
        <v>36982</v>
      </c>
      <c r="C18" t="s">
        <v>12</v>
      </c>
      <c r="E18" s="8">
        <v>-448393114</v>
      </c>
      <c r="F18" s="8"/>
      <c r="G18" s="8">
        <f>I18-E18</f>
        <v>-94763689</v>
      </c>
      <c r="H18" s="8"/>
      <c r="I18" s="8">
        <v>-543156803</v>
      </c>
    </row>
    <row r="19" spans="1:9" x14ac:dyDescent="0.2">
      <c r="A19" s="7"/>
      <c r="E19" s="8"/>
      <c r="F19" s="8"/>
      <c r="G19" s="8"/>
      <c r="H19" s="8"/>
      <c r="I19" s="8"/>
    </row>
    <row r="20" spans="1:9" x14ac:dyDescent="0.2">
      <c r="A20" s="7">
        <v>36982</v>
      </c>
      <c r="C20" t="s">
        <v>13</v>
      </c>
      <c r="E20" s="8">
        <v>-115116482</v>
      </c>
      <c r="F20" s="8"/>
      <c r="G20" s="8">
        <f>I20-E20</f>
        <v>-163616406</v>
      </c>
      <c r="H20" s="8"/>
      <c r="I20" s="8">
        <v>-278732888</v>
      </c>
    </row>
    <row r="21" spans="1:9" x14ac:dyDescent="0.2">
      <c r="A21" s="9"/>
    </row>
    <row r="22" spans="1:9" ht="13.5" thickBot="1" x14ac:dyDescent="0.25">
      <c r="E22" s="10">
        <f>SUM(E10:E20)</f>
        <v>19753526</v>
      </c>
      <c r="F22" s="11"/>
      <c r="G22" s="12">
        <f>SUM(G10:G20)</f>
        <v>-203915004</v>
      </c>
      <c r="H22" s="11"/>
      <c r="I22" s="10">
        <f>SUM(I10:I20)</f>
        <v>-184161478</v>
      </c>
    </row>
    <row r="23" spans="1:9" ht="13.5" thickTop="1" x14ac:dyDescent="0.2"/>
    <row r="26" spans="1:9" x14ac:dyDescent="0.2">
      <c r="A26" s="1"/>
      <c r="B26" s="2"/>
      <c r="C26" s="2"/>
      <c r="D26" s="2"/>
      <c r="E26" s="2"/>
      <c r="F26" s="2"/>
      <c r="G26" s="3" t="s">
        <v>3</v>
      </c>
      <c r="H26" s="2"/>
      <c r="I26" s="3"/>
    </row>
    <row r="27" spans="1:9" x14ac:dyDescent="0.2">
      <c r="A27" s="4" t="s">
        <v>4</v>
      </c>
      <c r="B27" s="5"/>
      <c r="C27" s="5" t="s">
        <v>8</v>
      </c>
      <c r="D27" s="5"/>
      <c r="E27" s="5"/>
      <c r="F27" s="5"/>
      <c r="G27" s="6" t="s">
        <v>6</v>
      </c>
      <c r="H27" s="5"/>
      <c r="I27" s="6"/>
    </row>
    <row r="29" spans="1:9" x14ac:dyDescent="0.2">
      <c r="A29" s="7"/>
      <c r="C29" s="13"/>
      <c r="E29" s="15"/>
      <c r="F29" s="8"/>
      <c r="G29" s="8"/>
      <c r="H29" s="14"/>
    </row>
    <row r="30" spans="1:9" x14ac:dyDescent="0.2">
      <c r="A30" s="7">
        <v>36982</v>
      </c>
      <c r="C30" s="13" t="s">
        <v>14</v>
      </c>
      <c r="E30" s="15"/>
      <c r="F30" s="8"/>
      <c r="G30" s="8">
        <v>183915004</v>
      </c>
      <c r="H30" s="14"/>
    </row>
    <row r="31" spans="1:9" x14ac:dyDescent="0.2">
      <c r="E31" s="15"/>
      <c r="F31" s="8"/>
      <c r="G31" s="8"/>
      <c r="H31" s="8"/>
      <c r="I31" s="8"/>
    </row>
    <row r="32" spans="1:9" ht="13.5" thickBot="1" x14ac:dyDescent="0.25">
      <c r="E32" s="15"/>
      <c r="F32" s="8"/>
      <c r="G32" s="16">
        <f>SUM(G30)</f>
        <v>183915004</v>
      </c>
      <c r="H32" s="8"/>
      <c r="I32" s="15"/>
    </row>
    <row r="33" spans="1:9" ht="13.5" thickTop="1" x14ac:dyDescent="0.2">
      <c r="E33" s="15"/>
      <c r="F33" s="8"/>
      <c r="G33" s="15"/>
      <c r="H33" s="8"/>
      <c r="I33" s="15"/>
    </row>
    <row r="34" spans="1:9" x14ac:dyDescent="0.2">
      <c r="E34" s="15"/>
      <c r="F34" s="8"/>
      <c r="G34" s="15"/>
      <c r="H34" s="8"/>
      <c r="I34" s="15"/>
    </row>
    <row r="35" spans="1:9" ht="13.5" thickBot="1" x14ac:dyDescent="0.25">
      <c r="C35" s="11" t="s">
        <v>15</v>
      </c>
      <c r="E35" s="15"/>
      <c r="F35" s="8"/>
      <c r="G35" s="17">
        <f>G22+G32</f>
        <v>-20000000</v>
      </c>
      <c r="H35" s="8"/>
      <c r="I35" s="15"/>
    </row>
    <row r="36" spans="1:9" ht="13.5" thickTop="1" x14ac:dyDescent="0.2">
      <c r="E36" s="8"/>
      <c r="F36" s="8"/>
      <c r="G36" s="8"/>
      <c r="H36" s="8"/>
      <c r="I36" s="8"/>
    </row>
    <row r="38" spans="1:9" x14ac:dyDescent="0.2">
      <c r="G38" s="18"/>
    </row>
    <row r="39" spans="1:9" x14ac:dyDescent="0.2">
      <c r="B39" s="11"/>
      <c r="C39" s="11"/>
      <c r="G39" s="18"/>
    </row>
    <row r="40" spans="1:9" x14ac:dyDescent="0.2">
      <c r="I40" s="11"/>
    </row>
    <row r="44" spans="1:9" x14ac:dyDescent="0.2">
      <c r="A44" t="str">
        <f ca="1">CELL("filename")</f>
        <v>J:\Tax\20q\2001\[20Q MTM Summary.xls]July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7" zoomScaleNormal="100" workbookViewId="0">
      <selection activeCell="G35" sqref="G35"/>
    </sheetView>
  </sheetViews>
  <sheetFormatPr defaultRowHeight="12.75" x14ac:dyDescent="0.2"/>
  <cols>
    <col min="2" max="2" width="3.28515625" customWidth="1"/>
    <col min="3" max="3" width="28.85546875" customWidth="1"/>
    <col min="4" max="4" width="2.42578125" customWidth="1"/>
    <col min="5" max="5" width="19.42578125" bestFit="1" customWidth="1"/>
    <col min="6" max="6" width="2" customWidth="1"/>
    <col min="7" max="7" width="21.28515625" bestFit="1" customWidth="1"/>
    <col min="8" max="8" width="2.7109375" customWidth="1"/>
    <col min="9" max="9" width="20.85546875" bestFit="1" customWidth="1"/>
    <col min="12" max="12" width="10" bestFit="1" customWidth="1"/>
  </cols>
  <sheetData>
    <row r="1" spans="1:9" x14ac:dyDescent="0.2">
      <c r="A1" s="31" t="s">
        <v>0</v>
      </c>
      <c r="B1" s="31"/>
      <c r="C1" s="31"/>
      <c r="D1" s="31"/>
      <c r="E1" s="31"/>
      <c r="F1" s="31"/>
      <c r="G1" s="31"/>
      <c r="H1" s="31"/>
      <c r="I1" s="31"/>
    </row>
    <row r="2" spans="1:9" x14ac:dyDescent="0.2">
      <c r="A2" s="31" t="s">
        <v>1</v>
      </c>
      <c r="B2" s="31"/>
      <c r="C2" s="31"/>
      <c r="D2" s="31"/>
      <c r="E2" s="31"/>
      <c r="F2" s="31"/>
      <c r="G2" s="31"/>
      <c r="H2" s="31"/>
      <c r="I2" s="31"/>
    </row>
    <row r="3" spans="1:9" x14ac:dyDescent="0.2">
      <c r="A3" s="31" t="s">
        <v>16</v>
      </c>
      <c r="B3" s="31"/>
      <c r="C3" s="31"/>
      <c r="D3" s="31"/>
      <c r="E3" s="31"/>
      <c r="F3" s="31"/>
      <c r="G3" s="31"/>
      <c r="H3" s="31"/>
      <c r="I3" s="31"/>
    </row>
    <row r="7" spans="1:9" x14ac:dyDescent="0.2">
      <c r="A7" s="1"/>
      <c r="B7" s="2"/>
      <c r="C7" s="2"/>
      <c r="D7" s="2"/>
      <c r="E7" s="2" t="s">
        <v>2</v>
      </c>
      <c r="F7" s="2"/>
      <c r="G7" s="2"/>
      <c r="H7" s="2"/>
      <c r="I7" s="3" t="s">
        <v>3</v>
      </c>
    </row>
    <row r="8" spans="1:9" x14ac:dyDescent="0.2">
      <c r="A8" s="4" t="s">
        <v>4</v>
      </c>
      <c r="B8" s="5"/>
      <c r="C8" s="5" t="s">
        <v>5</v>
      </c>
      <c r="D8" s="5"/>
      <c r="E8" s="5" t="s">
        <v>6</v>
      </c>
      <c r="F8" s="5"/>
      <c r="G8" s="5" t="s">
        <v>7</v>
      </c>
      <c r="H8" s="5"/>
      <c r="I8" s="6" t="s">
        <v>6</v>
      </c>
    </row>
    <row r="10" spans="1:9" x14ac:dyDescent="0.2">
      <c r="A10" s="7">
        <v>36951</v>
      </c>
      <c r="C10" t="s">
        <v>9</v>
      </c>
      <c r="E10" s="8">
        <v>50493145</v>
      </c>
      <c r="F10" s="8"/>
      <c r="G10" s="8">
        <f>I10-E10</f>
        <v>-12266315</v>
      </c>
      <c r="H10" s="8"/>
      <c r="I10" s="8">
        <v>38226830</v>
      </c>
    </row>
    <row r="11" spans="1:9" x14ac:dyDescent="0.2">
      <c r="A11" s="9"/>
      <c r="E11" s="8"/>
      <c r="F11" s="8"/>
      <c r="G11" s="8"/>
      <c r="H11" s="8"/>
      <c r="I11" s="8"/>
    </row>
    <row r="12" spans="1:9" x14ac:dyDescent="0.2">
      <c r="A12" s="7">
        <v>36951</v>
      </c>
      <c r="C12" t="s">
        <v>10</v>
      </c>
      <c r="E12" s="8">
        <v>587035369</v>
      </c>
      <c r="F12" s="8"/>
      <c r="G12" s="8">
        <f>I12-E12</f>
        <v>127348765</v>
      </c>
      <c r="H12" s="8"/>
      <c r="I12" s="8">
        <v>714384134</v>
      </c>
    </row>
    <row r="13" spans="1:9" x14ac:dyDescent="0.2">
      <c r="A13" s="7"/>
      <c r="E13" s="8"/>
      <c r="F13" s="8"/>
      <c r="G13" s="8"/>
      <c r="H13" s="8"/>
      <c r="I13" s="8"/>
    </row>
    <row r="14" spans="1:9" x14ac:dyDescent="0.2">
      <c r="A14" s="7">
        <v>36951</v>
      </c>
      <c r="C14" t="s">
        <v>17</v>
      </c>
      <c r="E14" s="8">
        <v>-55096987</v>
      </c>
      <c r="F14" s="8"/>
      <c r="G14" s="8">
        <f>I14-E14</f>
        <v>-40636860</v>
      </c>
      <c r="H14" s="8"/>
      <c r="I14" s="8">
        <v>-95733847</v>
      </c>
    </row>
    <row r="15" spans="1:9" x14ac:dyDescent="0.2">
      <c r="A15" s="7"/>
      <c r="F15" s="8"/>
      <c r="G15" s="8"/>
      <c r="H15" s="8"/>
      <c r="I15" s="8"/>
    </row>
    <row r="16" spans="1:9" x14ac:dyDescent="0.2">
      <c r="A16" s="7">
        <v>36951</v>
      </c>
      <c r="C16" t="s">
        <v>11</v>
      </c>
      <c r="E16" s="8">
        <v>831595</v>
      </c>
      <c r="F16" s="8"/>
      <c r="G16" s="8">
        <f>I16-E16</f>
        <v>-15613158</v>
      </c>
      <c r="H16" s="8"/>
      <c r="I16" s="8">
        <v>-14781563</v>
      </c>
    </row>
    <row r="17" spans="1:9" x14ac:dyDescent="0.2">
      <c r="A17" s="7"/>
      <c r="E17" s="8"/>
      <c r="F17" s="8"/>
      <c r="G17" s="8"/>
      <c r="H17" s="8"/>
      <c r="I17" s="8"/>
    </row>
    <row r="18" spans="1:9" x14ac:dyDescent="0.2">
      <c r="A18" s="7">
        <v>36951</v>
      </c>
      <c r="C18" t="s">
        <v>12</v>
      </c>
      <c r="E18" s="8">
        <v>-448393114</v>
      </c>
      <c r="F18" s="8"/>
      <c r="G18" s="8">
        <f>I18-E18</f>
        <v>-205777816</v>
      </c>
      <c r="H18" s="8"/>
      <c r="I18" s="8">
        <v>-654170930</v>
      </c>
    </row>
    <row r="19" spans="1:9" x14ac:dyDescent="0.2">
      <c r="A19" s="7"/>
      <c r="E19" s="8"/>
      <c r="F19" s="8"/>
      <c r="G19" s="8"/>
      <c r="H19" s="8"/>
      <c r="I19" s="8"/>
    </row>
    <row r="20" spans="1:9" x14ac:dyDescent="0.2">
      <c r="A20" s="7">
        <v>36951</v>
      </c>
      <c r="C20" t="s">
        <v>13</v>
      </c>
      <c r="E20" s="8">
        <v>-115116482</v>
      </c>
      <c r="F20" s="8"/>
      <c r="G20" s="8">
        <f>I20-E20</f>
        <v>-110664942</v>
      </c>
      <c r="H20" s="8"/>
      <c r="I20" s="8">
        <v>-225781424</v>
      </c>
    </row>
    <row r="21" spans="1:9" x14ac:dyDescent="0.2">
      <c r="A21" s="9"/>
    </row>
    <row r="22" spans="1:9" ht="13.5" thickBot="1" x14ac:dyDescent="0.25">
      <c r="E22" s="10">
        <f>SUM(E10:E20)</f>
        <v>19753526</v>
      </c>
      <c r="F22" s="11"/>
      <c r="G22" s="12">
        <f>SUM(G10:G20)</f>
        <v>-257610326</v>
      </c>
      <c r="H22" s="11"/>
      <c r="I22" s="10">
        <f>SUM(I10:I20)</f>
        <v>-237856800</v>
      </c>
    </row>
    <row r="23" spans="1:9" ht="13.5" thickTop="1" x14ac:dyDescent="0.2"/>
    <row r="26" spans="1:9" x14ac:dyDescent="0.2">
      <c r="A26" s="1"/>
      <c r="B26" s="2"/>
      <c r="C26" s="2"/>
      <c r="D26" s="2"/>
      <c r="E26" s="2"/>
      <c r="F26" s="2"/>
      <c r="G26" s="3" t="s">
        <v>3</v>
      </c>
      <c r="H26" s="2"/>
      <c r="I26" s="3"/>
    </row>
    <row r="27" spans="1:9" x14ac:dyDescent="0.2">
      <c r="A27" s="4" t="s">
        <v>4</v>
      </c>
      <c r="B27" s="5"/>
      <c r="C27" s="5" t="s">
        <v>8</v>
      </c>
      <c r="D27" s="5"/>
      <c r="E27" s="5"/>
      <c r="F27" s="5"/>
      <c r="G27" s="6" t="s">
        <v>6</v>
      </c>
      <c r="H27" s="5"/>
      <c r="I27" s="6"/>
    </row>
    <row r="29" spans="1:9" x14ac:dyDescent="0.2">
      <c r="A29" s="7"/>
      <c r="C29" s="13"/>
      <c r="E29" s="15"/>
      <c r="F29" s="8"/>
      <c r="G29" s="8"/>
      <c r="H29" s="14"/>
    </row>
    <row r="30" spans="1:9" x14ac:dyDescent="0.2">
      <c r="A30" s="7">
        <v>36892</v>
      </c>
      <c r="C30" s="13" t="s">
        <v>14</v>
      </c>
      <c r="E30" s="15"/>
      <c r="F30" s="8"/>
      <c r="G30" s="8">
        <v>237610326</v>
      </c>
      <c r="H30" s="14"/>
    </row>
    <row r="31" spans="1:9" x14ac:dyDescent="0.2">
      <c r="E31" s="15"/>
      <c r="F31" s="8"/>
      <c r="G31" s="8"/>
      <c r="H31" s="8"/>
      <c r="I31" s="8"/>
    </row>
    <row r="32" spans="1:9" ht="13.5" thickBot="1" x14ac:dyDescent="0.25">
      <c r="E32" s="15"/>
      <c r="F32" s="8"/>
      <c r="G32" s="16">
        <f>SUM(G30)</f>
        <v>237610326</v>
      </c>
      <c r="H32" s="8"/>
      <c r="I32" s="15"/>
    </row>
    <row r="33" spans="1:9" ht="13.5" thickTop="1" x14ac:dyDescent="0.2">
      <c r="E33" s="15"/>
      <c r="F33" s="8"/>
      <c r="G33" s="15"/>
      <c r="H33" s="8"/>
      <c r="I33" s="15"/>
    </row>
    <row r="34" spans="1:9" x14ac:dyDescent="0.2">
      <c r="E34" s="15"/>
      <c r="F34" s="8"/>
      <c r="G34" s="15"/>
      <c r="H34" s="8"/>
      <c r="I34" s="15"/>
    </row>
    <row r="35" spans="1:9" ht="13.5" thickBot="1" x14ac:dyDescent="0.25">
      <c r="C35" s="11" t="s">
        <v>15</v>
      </c>
      <c r="E35" s="15"/>
      <c r="F35" s="8"/>
      <c r="G35" s="17">
        <f>G22+G32</f>
        <v>-20000000</v>
      </c>
      <c r="H35" s="8"/>
      <c r="I35" s="15"/>
    </row>
    <row r="36" spans="1:9" ht="13.5" thickTop="1" x14ac:dyDescent="0.2">
      <c r="E36" s="8"/>
      <c r="F36" s="8"/>
      <c r="G36" s="8"/>
      <c r="H36" s="8"/>
      <c r="I36" s="8"/>
    </row>
    <row r="38" spans="1:9" x14ac:dyDescent="0.2">
      <c r="G38" s="18"/>
    </row>
    <row r="39" spans="1:9" x14ac:dyDescent="0.2">
      <c r="B39" s="11"/>
      <c r="C39" s="11"/>
      <c r="G39" s="18"/>
    </row>
    <row r="40" spans="1:9" x14ac:dyDescent="0.2">
      <c r="I40" s="11"/>
    </row>
    <row r="44" spans="1:9" x14ac:dyDescent="0.2">
      <c r="A44" t="str">
        <f ca="1">CELL("filename")</f>
        <v>J:\Tax\20q\2001\[20Q MTM Summary.xls]July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11" zoomScaleNormal="100" workbookViewId="0">
      <selection activeCell="G31" sqref="G31"/>
    </sheetView>
  </sheetViews>
  <sheetFormatPr defaultRowHeight="12.75" x14ac:dyDescent="0.2"/>
  <cols>
    <col min="2" max="2" width="3.28515625" customWidth="1"/>
    <col min="3" max="3" width="28.85546875" customWidth="1"/>
    <col min="4" max="4" width="2.42578125" customWidth="1"/>
    <col min="5" max="5" width="19.42578125" bestFit="1" customWidth="1"/>
    <col min="6" max="6" width="2" customWidth="1"/>
    <col min="7" max="7" width="21.28515625" bestFit="1" customWidth="1"/>
    <col min="8" max="8" width="2.7109375" customWidth="1"/>
    <col min="9" max="9" width="20.85546875" bestFit="1" customWidth="1"/>
    <col min="12" max="12" width="10" bestFit="1" customWidth="1"/>
  </cols>
  <sheetData>
    <row r="1" spans="1:9" x14ac:dyDescent="0.2">
      <c r="A1" s="31" t="s">
        <v>0</v>
      </c>
      <c r="B1" s="31"/>
      <c r="C1" s="31"/>
      <c r="D1" s="31"/>
      <c r="E1" s="31"/>
      <c r="F1" s="31"/>
      <c r="G1" s="31"/>
      <c r="H1" s="31"/>
      <c r="I1" s="31"/>
    </row>
    <row r="2" spans="1:9" x14ac:dyDescent="0.2">
      <c r="A2" s="31" t="s">
        <v>1</v>
      </c>
      <c r="B2" s="31"/>
      <c r="C2" s="31"/>
      <c r="D2" s="31"/>
      <c r="E2" s="31"/>
      <c r="F2" s="31"/>
      <c r="G2" s="31"/>
      <c r="H2" s="31"/>
      <c r="I2" s="31"/>
    </row>
    <row r="3" spans="1:9" x14ac:dyDescent="0.2">
      <c r="A3" s="31" t="s">
        <v>16</v>
      </c>
      <c r="B3" s="31"/>
      <c r="C3" s="31"/>
      <c r="D3" s="31"/>
      <c r="E3" s="31"/>
      <c r="F3" s="31"/>
      <c r="G3" s="31"/>
      <c r="H3" s="31"/>
      <c r="I3" s="31"/>
    </row>
    <row r="7" spans="1:9" x14ac:dyDescent="0.2">
      <c r="A7" s="1"/>
      <c r="B7" s="2"/>
      <c r="C7" s="2"/>
      <c r="D7" s="2"/>
      <c r="E7" s="2" t="s">
        <v>2</v>
      </c>
      <c r="F7" s="2"/>
      <c r="G7" s="2"/>
      <c r="H7" s="2"/>
      <c r="I7" s="3" t="s">
        <v>3</v>
      </c>
    </row>
    <row r="8" spans="1:9" x14ac:dyDescent="0.2">
      <c r="A8" s="4" t="s">
        <v>4</v>
      </c>
      <c r="B8" s="5"/>
      <c r="C8" s="5" t="s">
        <v>5</v>
      </c>
      <c r="D8" s="5"/>
      <c r="E8" s="5" t="s">
        <v>6</v>
      </c>
      <c r="F8" s="5"/>
      <c r="G8" s="5" t="s">
        <v>7</v>
      </c>
      <c r="H8" s="5"/>
      <c r="I8" s="6" t="s">
        <v>6</v>
      </c>
    </row>
    <row r="10" spans="1:9" x14ac:dyDescent="0.2">
      <c r="A10" s="7">
        <v>36892</v>
      </c>
      <c r="C10" t="s">
        <v>9</v>
      </c>
      <c r="E10" s="8">
        <v>50493145</v>
      </c>
      <c r="F10" s="8"/>
      <c r="G10" s="8">
        <f>I10-E10</f>
        <v>-14992728</v>
      </c>
      <c r="H10" s="8"/>
      <c r="I10" s="8">
        <v>35500417</v>
      </c>
    </row>
    <row r="11" spans="1:9" x14ac:dyDescent="0.2">
      <c r="A11" s="9"/>
      <c r="E11" s="8"/>
      <c r="F11" s="8"/>
      <c r="G11" s="8"/>
      <c r="H11" s="8"/>
      <c r="I11" s="8"/>
    </row>
    <row r="12" spans="1:9" x14ac:dyDescent="0.2">
      <c r="A12" s="7">
        <v>36892</v>
      </c>
      <c r="C12" t="s">
        <v>10</v>
      </c>
      <c r="E12" s="8">
        <v>587035369</v>
      </c>
      <c r="F12" s="8"/>
      <c r="G12" s="8">
        <f>I12-E12</f>
        <v>106775326</v>
      </c>
      <c r="H12" s="8"/>
      <c r="I12" s="8">
        <v>693810695</v>
      </c>
    </row>
    <row r="13" spans="1:9" x14ac:dyDescent="0.2">
      <c r="A13" s="7"/>
      <c r="E13" s="8"/>
      <c r="F13" s="8"/>
      <c r="G13" s="8"/>
      <c r="H13" s="8"/>
      <c r="I13" s="8"/>
    </row>
    <row r="14" spans="1:9" x14ac:dyDescent="0.2">
      <c r="A14" s="7">
        <v>36892</v>
      </c>
      <c r="C14" t="s">
        <v>17</v>
      </c>
      <c r="E14" s="8">
        <v>-55096987</v>
      </c>
      <c r="F14" s="8"/>
      <c r="G14" s="8">
        <f>I14-E14</f>
        <v>-37757620</v>
      </c>
      <c r="H14" s="8"/>
      <c r="I14" s="8">
        <v>-92854607</v>
      </c>
    </row>
    <row r="15" spans="1:9" x14ac:dyDescent="0.2">
      <c r="A15" s="7"/>
      <c r="F15" s="8"/>
      <c r="G15" s="8"/>
      <c r="H15" s="8"/>
      <c r="I15" s="8"/>
    </row>
    <row r="16" spans="1:9" x14ac:dyDescent="0.2">
      <c r="A16" s="7">
        <v>36892</v>
      </c>
      <c r="C16" t="s">
        <v>11</v>
      </c>
      <c r="E16" s="8">
        <v>831595</v>
      </c>
      <c r="F16" s="8"/>
      <c r="G16" s="8">
        <f>I16-E16</f>
        <v>-798694</v>
      </c>
      <c r="H16" s="8"/>
      <c r="I16" s="8">
        <v>32901</v>
      </c>
    </row>
    <row r="17" spans="1:9" x14ac:dyDescent="0.2">
      <c r="A17" s="7"/>
      <c r="E17" s="8"/>
      <c r="F17" s="8"/>
      <c r="G17" s="8"/>
      <c r="H17" s="8"/>
      <c r="I17" s="8"/>
    </row>
    <row r="18" spans="1:9" x14ac:dyDescent="0.2">
      <c r="A18" s="7">
        <v>36892</v>
      </c>
      <c r="C18" t="s">
        <v>12</v>
      </c>
      <c r="E18" s="8">
        <v>-448393114</v>
      </c>
      <c r="F18" s="8"/>
      <c r="G18" s="8">
        <f>I18-E18</f>
        <v>-79503941</v>
      </c>
      <c r="H18" s="8"/>
      <c r="I18" s="8">
        <v>-527897055</v>
      </c>
    </row>
    <row r="19" spans="1:9" x14ac:dyDescent="0.2">
      <c r="A19" s="7"/>
      <c r="E19" s="8"/>
      <c r="F19" s="8"/>
      <c r="G19" s="8"/>
      <c r="H19" s="8"/>
      <c r="I19" s="8"/>
    </row>
    <row r="20" spans="1:9" x14ac:dyDescent="0.2">
      <c r="A20" s="7">
        <v>36892</v>
      </c>
      <c r="C20" t="s">
        <v>13</v>
      </c>
      <c r="E20" s="8">
        <v>-115116482</v>
      </c>
      <c r="F20" s="8"/>
      <c r="G20" s="8">
        <f>I20-E20</f>
        <v>-120127945</v>
      </c>
      <c r="H20" s="8"/>
      <c r="I20" s="8">
        <v>-235244427</v>
      </c>
    </row>
    <row r="21" spans="1:9" x14ac:dyDescent="0.2">
      <c r="A21" s="9"/>
    </row>
    <row r="22" spans="1:9" ht="13.5" thickBot="1" x14ac:dyDescent="0.25">
      <c r="E22" s="10">
        <f>SUM(E10:E20)</f>
        <v>19753526</v>
      </c>
      <c r="F22" s="11"/>
      <c r="G22" s="12">
        <f>SUM(G10:G20)</f>
        <v>-146405602</v>
      </c>
      <c r="H22" s="11"/>
      <c r="I22" s="10">
        <f>SUM(I10:I20)</f>
        <v>-126652076</v>
      </c>
    </row>
    <row r="23" spans="1:9" ht="13.5" thickTop="1" x14ac:dyDescent="0.2"/>
    <row r="26" spans="1:9" x14ac:dyDescent="0.2">
      <c r="A26" s="1"/>
      <c r="B26" s="2"/>
      <c r="C26" s="2"/>
      <c r="D26" s="2"/>
      <c r="E26" s="2"/>
      <c r="F26" s="2"/>
      <c r="G26" s="3" t="s">
        <v>3</v>
      </c>
      <c r="H26" s="2"/>
      <c r="I26" s="3"/>
    </row>
    <row r="27" spans="1:9" x14ac:dyDescent="0.2">
      <c r="A27" s="4" t="s">
        <v>4</v>
      </c>
      <c r="B27" s="5"/>
      <c r="C27" s="5" t="s">
        <v>8</v>
      </c>
      <c r="D27" s="5"/>
      <c r="E27" s="5"/>
      <c r="F27" s="5"/>
      <c r="G27" s="6" t="s">
        <v>6</v>
      </c>
      <c r="H27" s="5"/>
      <c r="I27" s="6"/>
    </row>
    <row r="29" spans="1:9" x14ac:dyDescent="0.2">
      <c r="A29" s="7"/>
      <c r="C29" s="13"/>
      <c r="E29" s="15"/>
      <c r="F29" s="8"/>
      <c r="G29" s="8"/>
      <c r="H29" s="14"/>
    </row>
    <row r="30" spans="1:9" x14ac:dyDescent="0.2">
      <c r="A30" s="7">
        <v>36892</v>
      </c>
      <c r="C30" s="13" t="s">
        <v>14</v>
      </c>
      <c r="E30" s="15"/>
      <c r="F30" s="8"/>
      <c r="G30" s="8">
        <v>126405602</v>
      </c>
      <c r="H30" s="14"/>
    </row>
    <row r="31" spans="1:9" x14ac:dyDescent="0.2">
      <c r="E31" s="15"/>
      <c r="F31" s="8"/>
      <c r="G31" s="8"/>
      <c r="H31" s="8"/>
      <c r="I31" s="8"/>
    </row>
    <row r="32" spans="1:9" ht="13.5" thickBot="1" x14ac:dyDescent="0.25">
      <c r="E32" s="15"/>
      <c r="F32" s="8"/>
      <c r="G32" s="16">
        <f>SUM(G30)</f>
        <v>126405602</v>
      </c>
      <c r="H32" s="8"/>
      <c r="I32" s="15"/>
    </row>
    <row r="33" spans="1:9" ht="13.5" thickTop="1" x14ac:dyDescent="0.2">
      <c r="E33" s="15"/>
      <c r="F33" s="8"/>
      <c r="G33" s="15"/>
      <c r="H33" s="8"/>
      <c r="I33" s="15"/>
    </row>
    <row r="34" spans="1:9" x14ac:dyDescent="0.2">
      <c r="E34" s="15"/>
      <c r="F34" s="8"/>
      <c r="G34" s="15"/>
      <c r="H34" s="8"/>
      <c r="I34" s="15"/>
    </row>
    <row r="35" spans="1:9" ht="13.5" thickBot="1" x14ac:dyDescent="0.25">
      <c r="C35" s="11" t="s">
        <v>15</v>
      </c>
      <c r="E35" s="15"/>
      <c r="F35" s="8"/>
      <c r="G35" s="17">
        <f>G22+G32</f>
        <v>-20000000</v>
      </c>
      <c r="H35" s="8"/>
      <c r="I35" s="15"/>
    </row>
    <row r="36" spans="1:9" ht="13.5" thickTop="1" x14ac:dyDescent="0.2">
      <c r="E36" s="8"/>
      <c r="F36" s="8"/>
      <c r="G36" s="8"/>
      <c r="H36" s="8"/>
      <c r="I36" s="8"/>
    </row>
    <row r="38" spans="1:9" x14ac:dyDescent="0.2">
      <c r="G38" s="18"/>
    </row>
    <row r="39" spans="1:9" x14ac:dyDescent="0.2">
      <c r="B39" s="11"/>
      <c r="C39" s="11"/>
      <c r="G39" s="18"/>
    </row>
    <row r="40" spans="1:9" x14ac:dyDescent="0.2">
      <c r="I40" s="11"/>
    </row>
    <row r="44" spans="1:9" x14ac:dyDescent="0.2">
      <c r="A44" t="str">
        <f ca="1">CELL("filename")</f>
        <v>J:\Tax\20q\2001\[20Q MTM Summary.xls]July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8" zoomScaleNormal="100" workbookViewId="0">
      <selection activeCell="C16" sqref="C16"/>
    </sheetView>
  </sheetViews>
  <sheetFormatPr defaultRowHeight="12.75" x14ac:dyDescent="0.2"/>
  <cols>
    <col min="2" max="2" width="3.28515625" customWidth="1"/>
    <col min="3" max="3" width="28.85546875" customWidth="1"/>
    <col min="4" max="4" width="2.42578125" customWidth="1"/>
    <col min="5" max="5" width="19.42578125" bestFit="1" customWidth="1"/>
    <col min="6" max="6" width="2" customWidth="1"/>
    <col min="7" max="7" width="21.28515625" bestFit="1" customWidth="1"/>
    <col min="8" max="8" width="2.7109375" customWidth="1"/>
    <col min="9" max="9" width="20.85546875" bestFit="1" customWidth="1"/>
    <col min="12" max="12" width="10" bestFit="1" customWidth="1"/>
  </cols>
  <sheetData>
    <row r="1" spans="1:9" x14ac:dyDescent="0.2">
      <c r="A1" s="31" t="s">
        <v>0</v>
      </c>
      <c r="B1" s="31"/>
      <c r="C1" s="31"/>
      <c r="D1" s="31"/>
      <c r="E1" s="31"/>
      <c r="F1" s="31"/>
      <c r="G1" s="31"/>
      <c r="H1" s="31"/>
      <c r="I1" s="31"/>
    </row>
    <row r="2" spans="1:9" x14ac:dyDescent="0.2">
      <c r="A2" s="31" t="s">
        <v>1</v>
      </c>
      <c r="B2" s="31"/>
      <c r="C2" s="31"/>
      <c r="D2" s="31"/>
      <c r="E2" s="31"/>
      <c r="F2" s="31"/>
      <c r="G2" s="31"/>
      <c r="H2" s="31"/>
      <c r="I2" s="31"/>
    </row>
    <row r="3" spans="1:9" x14ac:dyDescent="0.2">
      <c r="A3" s="31" t="s">
        <v>16</v>
      </c>
      <c r="B3" s="31"/>
      <c r="C3" s="31"/>
      <c r="D3" s="31"/>
      <c r="E3" s="31"/>
      <c r="F3" s="31"/>
      <c r="G3" s="31"/>
      <c r="H3" s="31"/>
      <c r="I3" s="31"/>
    </row>
    <row r="7" spans="1:9" x14ac:dyDescent="0.2">
      <c r="A7" s="1"/>
      <c r="B7" s="2"/>
      <c r="C7" s="2"/>
      <c r="D7" s="2"/>
      <c r="E7" s="2" t="s">
        <v>2</v>
      </c>
      <c r="F7" s="2"/>
      <c r="G7" s="2"/>
      <c r="H7" s="2"/>
      <c r="I7" s="3" t="s">
        <v>3</v>
      </c>
    </row>
    <row r="8" spans="1:9" x14ac:dyDescent="0.2">
      <c r="A8" s="4" t="s">
        <v>4</v>
      </c>
      <c r="B8" s="5"/>
      <c r="C8" s="5" t="s">
        <v>5</v>
      </c>
      <c r="D8" s="5"/>
      <c r="E8" s="5" t="s">
        <v>6</v>
      </c>
      <c r="F8" s="5"/>
      <c r="G8" s="5" t="s">
        <v>7</v>
      </c>
      <c r="H8" s="5"/>
      <c r="I8" s="6" t="s">
        <v>6</v>
      </c>
    </row>
    <row r="10" spans="1:9" x14ac:dyDescent="0.2">
      <c r="A10" s="7">
        <v>36892</v>
      </c>
      <c r="C10" t="s">
        <v>9</v>
      </c>
      <c r="E10" s="8">
        <v>50493145</v>
      </c>
      <c r="F10" s="8"/>
      <c r="G10" s="8">
        <f>I10-E10</f>
        <v>-483505655</v>
      </c>
      <c r="H10" s="8"/>
      <c r="I10" s="8">
        <v>-433012510</v>
      </c>
    </row>
    <row r="11" spans="1:9" x14ac:dyDescent="0.2">
      <c r="A11" s="9"/>
      <c r="E11" s="8"/>
      <c r="F11" s="8"/>
      <c r="G11" s="8"/>
      <c r="H11" s="8"/>
      <c r="I11" s="8"/>
    </row>
    <row r="12" spans="1:9" x14ac:dyDescent="0.2">
      <c r="A12" s="7">
        <v>36892</v>
      </c>
      <c r="C12" t="s">
        <v>10</v>
      </c>
      <c r="E12" s="8">
        <v>587035369</v>
      </c>
      <c r="F12" s="8"/>
      <c r="G12" s="8">
        <f>I12-E12</f>
        <v>117085033</v>
      </c>
      <c r="H12" s="8"/>
      <c r="I12" s="8">
        <v>704120402</v>
      </c>
    </row>
    <row r="13" spans="1:9" x14ac:dyDescent="0.2">
      <c r="A13" s="7"/>
      <c r="E13" s="8"/>
      <c r="F13" s="8"/>
      <c r="G13" s="8"/>
      <c r="H13" s="8"/>
      <c r="I13" s="8"/>
    </row>
    <row r="14" spans="1:9" x14ac:dyDescent="0.2">
      <c r="A14" s="7">
        <v>36892</v>
      </c>
      <c r="C14" t="s">
        <v>17</v>
      </c>
      <c r="E14" s="8">
        <v>-55096987</v>
      </c>
      <c r="F14" s="8"/>
      <c r="G14" s="8">
        <f>I14-E14</f>
        <v>-18718771</v>
      </c>
      <c r="H14" s="8"/>
      <c r="I14" s="8">
        <v>-73815758</v>
      </c>
    </row>
    <row r="15" spans="1:9" x14ac:dyDescent="0.2">
      <c r="A15" s="7"/>
      <c r="F15" s="8"/>
      <c r="G15" s="8"/>
      <c r="H15" s="8"/>
      <c r="I15" s="8"/>
    </row>
    <row r="16" spans="1:9" x14ac:dyDescent="0.2">
      <c r="A16" s="7">
        <v>36892</v>
      </c>
      <c r="C16" t="s">
        <v>11</v>
      </c>
      <c r="E16" s="8">
        <v>831595</v>
      </c>
      <c r="F16" s="8"/>
      <c r="G16" s="8">
        <f>I16-E16</f>
        <v>3291771</v>
      </c>
      <c r="H16" s="8"/>
      <c r="I16" s="8">
        <v>4123366</v>
      </c>
    </row>
    <row r="17" spans="1:9" x14ac:dyDescent="0.2">
      <c r="A17" s="7"/>
      <c r="E17" s="8"/>
      <c r="F17" s="8"/>
      <c r="G17" s="8"/>
      <c r="H17" s="8"/>
      <c r="I17" s="8"/>
    </row>
    <row r="18" spans="1:9" x14ac:dyDescent="0.2">
      <c r="A18" s="7">
        <v>36892</v>
      </c>
      <c r="C18" t="s">
        <v>12</v>
      </c>
      <c r="E18" s="8">
        <v>-448393114</v>
      </c>
      <c r="F18" s="8"/>
      <c r="G18" s="8">
        <f>I18-E18</f>
        <v>287503516</v>
      </c>
      <c r="H18" s="8"/>
      <c r="I18" s="8">
        <v>-160889598</v>
      </c>
    </row>
    <row r="19" spans="1:9" x14ac:dyDescent="0.2">
      <c r="A19" s="7"/>
      <c r="E19" s="8"/>
      <c r="F19" s="8"/>
      <c r="G19" s="8"/>
      <c r="H19" s="8"/>
      <c r="I19" s="8"/>
    </row>
    <row r="20" spans="1:9" x14ac:dyDescent="0.2">
      <c r="A20" s="7">
        <v>36892</v>
      </c>
      <c r="C20" t="s">
        <v>13</v>
      </c>
      <c r="E20" s="8">
        <v>-115116482</v>
      </c>
      <c r="F20" s="8"/>
      <c r="G20" s="8">
        <f>I20-E20</f>
        <v>-111132851</v>
      </c>
      <c r="H20" s="8"/>
      <c r="I20" s="8">
        <v>-226249333</v>
      </c>
    </row>
    <row r="21" spans="1:9" x14ac:dyDescent="0.2">
      <c r="A21" s="9"/>
    </row>
    <row r="22" spans="1:9" ht="13.5" thickBot="1" x14ac:dyDescent="0.25">
      <c r="E22" s="10">
        <f>SUM(E10:E20)</f>
        <v>19753526</v>
      </c>
      <c r="F22" s="11"/>
      <c r="G22" s="12">
        <f>SUM(G10:G20)</f>
        <v>-205476957</v>
      </c>
      <c r="H22" s="11"/>
      <c r="I22" s="10">
        <f>SUM(I10:I20)</f>
        <v>-185723431</v>
      </c>
    </row>
    <row r="23" spans="1:9" ht="13.5" thickTop="1" x14ac:dyDescent="0.2"/>
    <row r="26" spans="1:9" x14ac:dyDescent="0.2">
      <c r="A26" s="1"/>
      <c r="B26" s="2"/>
      <c r="C26" s="2"/>
      <c r="D26" s="2"/>
      <c r="E26" s="2"/>
      <c r="F26" s="2"/>
      <c r="G26" s="3" t="s">
        <v>3</v>
      </c>
      <c r="H26" s="2"/>
      <c r="I26" s="3"/>
    </row>
    <row r="27" spans="1:9" x14ac:dyDescent="0.2">
      <c r="A27" s="4" t="s">
        <v>4</v>
      </c>
      <c r="B27" s="5"/>
      <c r="C27" s="5" t="s">
        <v>8</v>
      </c>
      <c r="D27" s="5"/>
      <c r="E27" s="5"/>
      <c r="F27" s="5"/>
      <c r="G27" s="6" t="s">
        <v>6</v>
      </c>
      <c r="H27" s="5"/>
      <c r="I27" s="6"/>
    </row>
    <row r="29" spans="1:9" x14ac:dyDescent="0.2">
      <c r="A29" s="7"/>
      <c r="C29" s="13"/>
      <c r="E29" s="15"/>
      <c r="F29" s="8"/>
      <c r="G29" s="8"/>
      <c r="H29" s="14"/>
    </row>
    <row r="30" spans="1:9" x14ac:dyDescent="0.2">
      <c r="A30" s="7">
        <v>36892</v>
      </c>
      <c r="C30" s="13" t="s">
        <v>14</v>
      </c>
      <c r="E30" s="15"/>
      <c r="F30" s="8"/>
      <c r="G30" s="8">
        <v>206506847</v>
      </c>
      <c r="H30" s="14"/>
    </row>
    <row r="31" spans="1:9" x14ac:dyDescent="0.2">
      <c r="E31" s="15"/>
      <c r="F31" s="8"/>
      <c r="G31" s="8"/>
      <c r="H31" s="8"/>
      <c r="I31" s="8"/>
    </row>
    <row r="32" spans="1:9" ht="13.5" thickBot="1" x14ac:dyDescent="0.25">
      <c r="E32" s="15"/>
      <c r="F32" s="8"/>
      <c r="G32" s="16">
        <f>SUM(G30)</f>
        <v>206506847</v>
      </c>
      <c r="H32" s="8"/>
      <c r="I32" s="15"/>
    </row>
    <row r="33" spans="1:9" ht="13.5" thickTop="1" x14ac:dyDescent="0.2">
      <c r="E33" s="15"/>
      <c r="F33" s="8"/>
      <c r="G33" s="15"/>
      <c r="H33" s="8"/>
      <c r="I33" s="15"/>
    </row>
    <row r="34" spans="1:9" x14ac:dyDescent="0.2">
      <c r="E34" s="15"/>
      <c r="F34" s="8"/>
      <c r="G34" s="15"/>
      <c r="H34" s="8"/>
      <c r="I34" s="15"/>
    </row>
    <row r="35" spans="1:9" ht="13.5" thickBot="1" x14ac:dyDescent="0.25">
      <c r="C35" s="11" t="s">
        <v>15</v>
      </c>
      <c r="E35" s="15"/>
      <c r="F35" s="8"/>
      <c r="G35" s="17">
        <f>G22+G32</f>
        <v>1029890</v>
      </c>
      <c r="H35" s="8"/>
      <c r="I35" s="15"/>
    </row>
    <row r="36" spans="1:9" ht="13.5" thickTop="1" x14ac:dyDescent="0.2">
      <c r="E36" s="8"/>
      <c r="F36" s="8"/>
      <c r="G36" s="8"/>
      <c r="H36" s="8"/>
      <c r="I36" s="8"/>
    </row>
    <row r="38" spans="1:9" x14ac:dyDescent="0.2">
      <c r="G38" s="18"/>
    </row>
    <row r="39" spans="1:9" x14ac:dyDescent="0.2">
      <c r="B39" s="11"/>
      <c r="C39" s="11"/>
      <c r="G39" s="18"/>
    </row>
    <row r="40" spans="1:9" x14ac:dyDescent="0.2">
      <c r="I40" s="11"/>
    </row>
    <row r="44" spans="1:9" x14ac:dyDescent="0.2">
      <c r="A44" t="str">
        <f ca="1">CELL("filename")</f>
        <v>J:\Tax\20q\2001\[20Q MTM Summary.xls]July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July</vt:lpstr>
      <vt:lpstr>June</vt:lpstr>
      <vt:lpstr>May</vt:lpstr>
      <vt:lpstr>April</vt:lpstr>
      <vt:lpstr>March</vt:lpstr>
      <vt:lpstr>Feb 2001</vt:lpstr>
      <vt:lpstr>Jan 2001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kkirksey</dc:creator>
  <cp:lastModifiedBy>Jan Havlíček</cp:lastModifiedBy>
  <cp:lastPrinted>2001-08-10T15:27:03Z</cp:lastPrinted>
  <dcterms:created xsi:type="dcterms:W3CDTF">2000-12-08T19:39:36Z</dcterms:created>
  <dcterms:modified xsi:type="dcterms:W3CDTF">2023-09-17T12:13:35Z</dcterms:modified>
</cp:coreProperties>
</file>