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8D73AE-2D9C-40F1-B78D-2E0761A0CCB8}" xr6:coauthVersionLast="47" xr6:coauthVersionMax="47" xr10:uidLastSave="{00000000-0000-0000-0000-000000000000}"/>
  <bookViews>
    <workbookView xWindow="-120" yWindow="-120" windowWidth="38640" windowHeight="15720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G18" i="21"/>
  <c r="Q18" i="21"/>
  <c r="C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Q41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<sst xmlns="http://schemas.openxmlformats.org/spreadsheetml/2006/main" count="990" uniqueCount="500">
  <si>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</si>
  <si>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</si>
  <si>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</si>
  <si>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</si>
  <si>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</si>
  <si>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</si>
  <si>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</si>
  <si>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</si>
  <si>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</si>
  <si>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</si>
  <si>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</si>
  <si>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</si>
  <si>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</si>
  <si>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</si>
  <si>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</si>
  <si>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</si>
  <si>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</si>
  <si>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</si>
  <si>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</si>
  <si>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</si>
  <si>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</si>
  <si>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</si>
  <si>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</si>
  <si>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</si>
  <si>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</si>
  <si>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</si>
  <si>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</si>
  <si>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</si>
  <si>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</si>
  <si>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</si>
  <si>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</si>
  <si>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</si>
  <si>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</si>
  <si>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</si>
  <si>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</si>
  <si>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</si>
  <si>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</si>
  <si>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</si>
  <si>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</si>
  <si>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</si>
  <si>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</si>
  <si>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</si>
  <si>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</si>
  <si>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</si>
  <si>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</si>
  <si>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</si>
  <si>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</si>
  <si>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</si>
  <si>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</si>
  <si>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</si>
  <si>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</si>
  <si>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</si>
  <si>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</si>
  <si>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</si>
  <si>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</si>
  <si>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</si>
  <si>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</si>
  <si>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</si>
  <si>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</si>
  <si>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</si>
  <si>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</si>
  <si>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</si>
  <si>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</si>
  <si>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</si>
  <si>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</si>
  <si>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</si>
  <si>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</si>
  <si>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</si>
  <si>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</si>
  <si>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</si>
  <si>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</si>
  <si>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</si>
  <si>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</si>
  <si>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</si>
  <si>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</si>
  <si>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</si>
  <si>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</si>
  <si>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</si>
  <si>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</si>
  <si>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</si>
  <si>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</si>
  <si>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</si>
  <si>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</si>
  <si>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</si>
  <si>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</si>
  <si>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</si>
  <si>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</si>
  <si>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</si>
  <si>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</si>
  <si>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</si>
  <si>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</si>
  <si>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</si>
  <si>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</si>
  <si>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</si>
  <si>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</si>
  <si>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</si>
  <si>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</si>
  <si>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</si>
  <si>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</si>
  <si>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</si>
  <si>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</si>
  <si>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</si>
  <si>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</si>
  <si>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</si>
  <si>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</si>
  <si>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</si>
  <si>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</si>
  <si>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</si>
  <si>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</si>
  <si>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</si>
  <si>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</si>
  <si>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</si>
  <si>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</si>
  <si>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</si>
  <si>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</si>
  <si>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</si>
  <si>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</si>
  <si>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</si>
  <si>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</si>
  <si>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</si>
  <si>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</si>
  <si>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</si>
  <si>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</si>
  <si>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</si>
  <si>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</si>
  <si>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</si>
  <si>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</si>
  <si>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</si>
  <si>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</si>
  <si>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</si>
  <si>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</si>
  <si>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</si>
  <si>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</si>
  <si>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</si>
  <si>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</si>
  <si>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</si>
  <si>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</si>
  <si>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</si>
  <si>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</si>
  <si>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</si>
  <si>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</si>
  <si>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</si>
  <si>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</si>
  <si>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</si>
  <si>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</si>
  <si>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</si>
  <si>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</si>
  <si>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</si>
  <si>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</si>
  <si>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</si>
  <si>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</si>
  <si>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</si>
  <si>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</si>
  <si>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</si>
  <si>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</si>
  <si>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</si>
  <si>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</si>
  <si>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</si>
  <si>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</si>
  <si>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</si>
  <si>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</si>
  <si>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</si>
  <si>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</si>
  <si>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</si>
  <si>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</si>
  <si>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</si>
  <si>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</si>
  <si>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</si>
  <si>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</si>
  <si>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</si>
  <si>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</si>
  <si>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</si>
  <si>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</si>
  <si>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</si>
  <si>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</si>
  <si>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</si>
  <si>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</si>
  <si>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</si>
  <si>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</si>
  <si>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</si>
  <si>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</si>
  <si>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</si>
  <si>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</si>
  <si>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</si>
  <si>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</si>
  <si>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</si>
  <si>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</si>
  <si>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</si>
  <si>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</si>
  <si>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</si>
  <si>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</si>
  <si>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</si>
  <si>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</si>
  <si>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</si>
  <si>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</si>
  <si>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</si>
  <si>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</si>
  <si>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</si>
  <si>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</si>
  <si>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</si>
  <si>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</si>
  <si>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</si>
  <si>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</si>
  <si>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</si>
  <si>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</si>
  <si>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</si>
  <si>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</si>
  <si>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</si>
  <si>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</si>
  <si>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</si>
  <si>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</si>
  <si>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</si>
  <si>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</si>
  <si>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</si>
  <si>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</si>
  <si>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</si>
  <si>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</si>
  <si>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</si>
  <si>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</si>
  <si>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</si>
  <si>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</si>
  <si>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</si>
  <si>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</si>
  <si>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</si>
  <si>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</si>
  <si>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</si>
  <si>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</si>
  <si>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</si>
  <si>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</si>
  <si>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</si>
  <si>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</si>
  <si>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</si>
  <si>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</si>
  <si>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</si>
  <si>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</si>
  <si>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</si>
  <si>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</si>
  <si>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</si>
  <si>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</si>
  <si>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</si>
  <si>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</si>
  <si>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</si>
  <si>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</si>
  <si>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</si>
  <si>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</si>
  <si>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</si>
  <si>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</si>
  <si>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</si>
  <si>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</si>
  <si>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</si>
  <si>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</si>
  <si>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</si>
  <si>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</si>
  <si>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</si>
  <si>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</si>
  <si>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</si>
  <si>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</si>
  <si>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</si>
  <si>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</si>
  <si>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</si>
  <si>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</si>
  <si>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</si>
  <si>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</si>
  <si>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</si>
  <si>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</si>
  <si>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</si>
  <si>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</si>
  <si>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</si>
  <si>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</si>
  <si>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</si>
  <si>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</si>
  <si>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</si>
  <si>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</si>
  <si>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</si>
  <si>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</si>
  <si>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</si>
  <si>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</si>
  <si>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</si>
  <si>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</si>
  <si>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</si>
  <si>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</si>
  <si>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</si>
  <si>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</si>
  <si>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</si>
  <si>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</si>
  <si>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</si>
  <si>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</si>
  <si>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</si>
  <si>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</si>
  <si>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</si>
  <si>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</si>
  <si>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</si>
  <si>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</si>
  <si>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</si>
  <si>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</si>
  <si>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</si>
  <si>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</si>
  <si>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</si>
  <si>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</si>
  <si>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</si>
  <si>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</si>
  <si>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</si>
  <si>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</si>
  <si>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</si>
  <si>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</si>
  <si>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</si>
  <si>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</si>
  <si>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</si>
  <si>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</si>
  <si>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</si>
  <si>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</si>
  <si>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</si>
  <si>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</si>
  <si>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</si>
  <si>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</si>
  <si>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</si>
  <si>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</si>
  <si>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</si>
  <si>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</si>
  <si>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</si>
  <si>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</si>
  <si>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</si>
  <si>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</si>
  <si>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</si>
  <si>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</si>
  <si>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</si>
  <si>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</si>
  <si>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</si>
  <si>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</si>
  <si>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</si>
  <si>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</si>
  <si>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</si>
  <si>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</si>
  <si>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</si>
  <si>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</si>
  <si>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</si>
  <si>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</si>
  <si>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</si>
  <si>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</si>
  <si>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</si>
  <si>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</si>
  <si>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</si>
  <si>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</si>
  <si>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</si>
  <si>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</si>
  <si>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</si>
  <si>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</si>
  <si>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</si>
  <si>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</si>
  <si>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</si>
  <si>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</si>
  <si>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</si>
  <si>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</si>
  <si>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</si>
  <si>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</si>
  <si>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</si>
  <si>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</si>
  <si>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</si>
  <si>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</si>
  <si>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</si>
  <si>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</si>
  <si>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</si>
  <si>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</si>
  <si>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</si>
  <si>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</si>
  <si>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</si>
  <si>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</si>
  <si>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</si>
  <si>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</si>
  <si>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</si>
  <si>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</si>
  <si>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</si>
  <si>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</si>
  <si>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</si>
  <si>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</si>
  <si>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</si>
  <si>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</si>
  <si>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</si>
  <si>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</si>
  <si>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</si>
  <si>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</si>
  <si>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</si>
  <si>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</si>
  <si>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</si>
  <si>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</si>
  <si>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</si>
  <si>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</si>
  <si>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</si>
  <si>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</si>
  <si>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</si>
  <si>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</si>
  <si>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</si>
  <si>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</si>
  <si>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</si>
  <si>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</si>
  <si>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</si>
  <si>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</si>
  <si>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</si>
  <si>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</si>
  <si>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</si>
  <si>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</si>
  <si>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</si>
  <si>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</si>
  <si>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</si>
  <si>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</si>
  <si>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</si>
  <si>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</si>
  <si>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</si>
  <si>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</si>
  <si>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</si>
  <si>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</si>
  <si>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</si>
  <si>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</si>
  <si>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</si>
  <si>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</si>
  <si>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</si>
  <si>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</si>
  <si>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</si>
  <si>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</si>
  <si>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</si>
  <si>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</si>
  <si>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</si>
  <si>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</si>
  <si>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</si>
  <si>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077N</t>
  </si>
  <si>
    <t>COMPANY NAME    Marlin Electrical, Inc</t>
  </si>
  <si>
    <t>Misc</t>
  </si>
  <si>
    <t>Billngs in excess</t>
  </si>
  <si>
    <t>Reserve for doubtful accounts</t>
  </si>
  <si>
    <t>Depreciation Expense in Cost of Sales</t>
  </si>
  <si>
    <t>1150</t>
  </si>
  <si>
    <t>N/A</t>
  </si>
  <si>
    <t>Completed</t>
  </si>
  <si>
    <t>Marlin Payroll Taxes</t>
  </si>
  <si>
    <t>FOR THE 6 MONTHS ENDED 6-30-2001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</si>
  <si>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</si>
  <si>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</si>
  <si>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</si>
  <si>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</si>
  <si>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</si>
  <si>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</si>
  <si>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</si>
  <si>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</si>
  <si>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</si>
  <si>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</si>
  <si>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</si>
  <si>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</si>
  <si>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</si>
  <si>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</si>
  <si>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</si>
  <si>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</si>
  <si>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</si>
  <si>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</si>
  <si>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</si>
  <si>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</si>
  <si>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</si>
  <si>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</si>
  <si>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</si>
  <si>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</si>
  <si>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</si>
  <si>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</si>
  <si>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</si>
  <si>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</si>
  <si>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</si>
  <si>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</si>
  <si>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</si>
  <si>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</si>
  <si>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</si>
  <si>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</si>
  <si>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</si>
  <si>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</si>
  <si>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</si>
  <si>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</si>
  <si>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</si>
  <si>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</si>
  <si>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</si>
  <si>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</si>
  <si>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</si>
  <si>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</si>
  <si>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</si>
  <si>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</si>
  <si>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</si>
  <si>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</si>
  <si>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</si>
  <si>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</si>
  <si>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</si>
  <si>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</si>
  <si>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</si>
  <si>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</si>
  <si>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</si>
  <si>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77N</t>
  </si>
  <si>
    <t>COMPANY NAME  Marlin Electric, Inc</t>
  </si>
  <si>
    <t>GAIN/SALE F/A MARLIN</t>
  </si>
  <si>
    <t>MEP Services, Inc</t>
  </si>
  <si>
    <t>For the period ending: 06/30/2001</t>
  </si>
  <si>
    <t>Sonya City</t>
  </si>
  <si>
    <t>Felecia Fitzgerald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</si>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</sst>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7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applyNumberFormat="1" applyFont="1" applyBorder="1"/>
    <xf numFmtId="37" fontId="6" fillId="0" borderId="7" xfId="1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8" t="s">
        <v>497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077N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498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415</v>
      </c>
      <c r="H10" s="113"/>
      <c r="I10" s="114" t="s">
        <v>3</v>
      </c>
      <c r="J10" s="113"/>
      <c r="K10" s="305" t="s">
        <v>416</v>
      </c>
      <c r="L10" s="113"/>
      <c r="M10" s="114" t="s">
        <v>3</v>
      </c>
      <c r="N10" s="113"/>
      <c r="O10" s="305" t="s">
        <v>417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376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077N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15" sqref="A15"/>
    </sheetView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424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425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58" t="s">
        <v>434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077N</v>
      </c>
    </row>
    <row r="7" spans="1:15" s="282" customFormat="1" ht="10.5" customHeight="1" x14ac:dyDescent="0.2">
      <c r="A7" s="3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414</v>
      </c>
      <c r="D10" s="54"/>
      <c r="E10" s="54"/>
      <c r="F10" s="54"/>
      <c r="G10" s="55" t="s">
        <v>356</v>
      </c>
      <c r="H10" s="54"/>
      <c r="I10" s="612" t="s">
        <v>224</v>
      </c>
      <c r="J10" s="613"/>
      <c r="K10" s="613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367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377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238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433</v>
      </c>
      <c r="B21" s="281"/>
      <c r="C21" s="289">
        <v>0</v>
      </c>
      <c r="D21" s="291"/>
      <c r="E21" s="289"/>
      <c r="F21" s="65"/>
      <c r="G21" s="289">
        <v>187</v>
      </c>
      <c r="H21" s="291"/>
      <c r="I21" s="289"/>
      <c r="J21" s="291"/>
      <c r="K21" s="289"/>
      <c r="L21" s="291"/>
      <c r="M21" s="67">
        <f>SUM(C21:I21)</f>
        <v>187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187</v>
      </c>
      <c r="H40" s="378"/>
      <c r="I40" s="71">
        <f>SUM(I21:I39)</f>
        <v>0</v>
      </c>
      <c r="J40" s="378"/>
      <c r="K40" s="379"/>
      <c r="L40" s="378"/>
      <c r="M40" s="71">
        <f>SUM(M21:M39)</f>
        <v>187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077N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2" sqref="A2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424</v>
      </c>
      <c r="C2" s="4"/>
    </row>
    <row r="3" spans="1:13" ht="15" customHeight="1" x14ac:dyDescent="0.2">
      <c r="A3" s="3" t="s">
        <v>425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558" t="s">
        <v>434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077N</v>
      </c>
    </row>
    <row r="8" spans="1:13" ht="15" customHeight="1" thickBot="1" x14ac:dyDescent="0.25">
      <c r="A8" s="1" t="str">
        <f>'E1.XLS '!A8</f>
        <v>EXTENSION:  3 9690</v>
      </c>
      <c r="M8" s="6" t="s">
        <v>248</v>
      </c>
    </row>
    <row r="9" spans="1:13" ht="15" customHeight="1" thickTop="1" x14ac:dyDescent="0.2">
      <c r="A9" s="299"/>
      <c r="B9" s="7"/>
      <c r="C9" s="301"/>
      <c r="D9" s="7"/>
      <c r="E9" s="301" t="s">
        <v>414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077N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2" sqref="A22"/>
    </sheetView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424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">
        <v>425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413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58" t="s">
        <v>434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3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369</v>
      </c>
      <c r="C12" s="162"/>
      <c r="E12" s="163"/>
      <c r="G12" s="163"/>
      <c r="I12" s="163"/>
      <c r="O12" s="163"/>
      <c r="Q12" s="163"/>
      <c r="S12" s="163"/>
      <c r="W12" s="201" t="str">
        <f>A2</f>
        <v>COMPANY # 077N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6"/>
      <c r="K14" s="176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78" t="s">
        <v>327</v>
      </c>
      <c r="R14" s="536" t="s">
        <v>88</v>
      </c>
      <c r="S14" s="537" t="s">
        <v>328</v>
      </c>
      <c r="T14" s="173"/>
      <c r="U14" s="173"/>
      <c r="V14" s="534" t="s">
        <v>89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329</v>
      </c>
      <c r="T15" s="176"/>
      <c r="U15" s="176"/>
      <c r="V15" s="173"/>
      <c r="W15" s="178" t="s">
        <v>370</v>
      </c>
      <c r="X15" s="173"/>
      <c r="Y15" s="179"/>
    </row>
    <row r="16" spans="1:25" x14ac:dyDescent="0.2">
      <c r="A16" s="180"/>
      <c r="B16" s="181"/>
      <c r="C16" s="182" t="s">
        <v>72</v>
      </c>
      <c r="D16" s="181"/>
      <c r="E16" s="183"/>
      <c r="F16" s="181"/>
      <c r="G16" s="538" t="s">
        <v>330</v>
      </c>
      <c r="H16" s="181"/>
      <c r="I16" s="539" t="s">
        <v>331</v>
      </c>
      <c r="J16" s="539"/>
      <c r="K16" s="539"/>
      <c r="L16" s="181"/>
      <c r="M16" s="181"/>
      <c r="N16" s="181"/>
      <c r="O16" s="184" t="s">
        <v>275</v>
      </c>
      <c r="P16" s="181"/>
      <c r="Q16" s="184" t="s">
        <v>84</v>
      </c>
      <c r="R16" s="181"/>
      <c r="S16" s="184" t="s">
        <v>52</v>
      </c>
      <c r="T16" s="181"/>
      <c r="U16" s="184" t="s">
        <v>296</v>
      </c>
      <c r="V16" s="181"/>
      <c r="W16" s="184" t="s">
        <v>292</v>
      </c>
      <c r="X16" s="181"/>
      <c r="Y16" s="185"/>
    </row>
    <row r="17" spans="1:25" ht="13.5" thickBot="1" x14ac:dyDescent="0.2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332</v>
      </c>
      <c r="H17" s="541" t="s">
        <v>88</v>
      </c>
      <c r="I17" s="189" t="s">
        <v>52</v>
      </c>
      <c r="J17" s="187"/>
      <c r="K17" s="553" t="s">
        <v>333</v>
      </c>
      <c r="L17" s="541" t="s">
        <v>88</v>
      </c>
      <c r="M17" s="189" t="s">
        <v>334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335</v>
      </c>
      <c r="V17" s="542" t="s">
        <v>89</v>
      </c>
      <c r="W17" s="189" t="s">
        <v>92</v>
      </c>
      <c r="X17" s="187"/>
      <c r="Y17" s="190" t="s">
        <v>24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336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337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355</v>
      </c>
      <c r="Q50" s="30"/>
      <c r="S50" s="163"/>
      <c r="W50" s="161"/>
      <c r="Y50" s="163"/>
    </row>
    <row r="51" spans="1:25" x14ac:dyDescent="0.2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354</v>
      </c>
      <c r="S51" s="163"/>
      <c r="W51" s="199" t="s">
        <v>10</v>
      </c>
      <c r="Y51" s="163"/>
    </row>
    <row r="52" spans="1:25" x14ac:dyDescent="0.2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077N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3.5" thickTop="1" x14ac:dyDescent="0.2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2" sqref="A22"/>
    </sheetView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424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">
        <v>425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560" t="s">
        <v>434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3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077N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5" thickTop="1" x14ac:dyDescent="0.2">
      <c r="A10" s="215"/>
      <c r="B10" s="216"/>
      <c r="C10" s="310" t="s">
        <v>414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5" thickTop="1" x14ac:dyDescent="0.2"/>
    <row r="14" spans="1:15" x14ac:dyDescent="0.2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110</v>
      </c>
      <c r="B15" s="214"/>
      <c r="C15" s="232">
        <v>-236594</v>
      </c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-236594</v>
      </c>
      <c r="O15" s="234" t="s">
        <v>428</v>
      </c>
    </row>
    <row r="16" spans="1:15" ht="13.5" thickTop="1" x14ac:dyDescent="0.2">
      <c r="A16" s="30" t="s">
        <v>342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371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340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372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341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373</v>
      </c>
      <c r="B29" s="214"/>
      <c r="F29" s="231"/>
      <c r="H29" s="231"/>
      <c r="J29" s="231"/>
      <c r="L29" s="231"/>
    </row>
    <row r="30" spans="1:15" x14ac:dyDescent="0.2">
      <c r="A30" s="107" t="s">
        <v>233</v>
      </c>
      <c r="B30" s="214"/>
      <c r="F30" s="231"/>
      <c r="H30" s="231"/>
      <c r="J30" s="231"/>
      <c r="L30" s="231"/>
    </row>
    <row r="31" spans="1:15" x14ac:dyDescent="0.2">
      <c r="A31" s="107" t="s">
        <v>376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364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341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374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343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077N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5" sqref="A15"/>
    </sheetView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">
        <v>425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375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58" t="s">
        <v>434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8" spans="1:11" x14ac:dyDescent="0.2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077N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376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383" t="s">
        <v>492</v>
      </c>
      <c r="B16" s="250"/>
      <c r="C16" s="252"/>
      <c r="D16" s="238"/>
      <c r="E16" s="252">
        <v>5734</v>
      </c>
      <c r="F16" s="238" t="s">
        <v>10</v>
      </c>
      <c r="G16" s="252"/>
      <c r="H16" s="238"/>
      <c r="I16" s="252"/>
      <c r="J16" s="238"/>
      <c r="K16" s="252">
        <f>SUM(C16:I16)</f>
        <v>5734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122</v>
      </c>
      <c r="B41" s="238"/>
      <c r="C41" s="255">
        <f>SUM(C15:C38)</f>
        <v>0</v>
      </c>
      <c r="D41" s="247"/>
      <c r="E41" s="255">
        <f>SUM(E15:E38)</f>
        <v>5734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5734</v>
      </c>
    </row>
    <row r="42" spans="1:11" ht="13.5" thickTop="1" x14ac:dyDescent="0.2">
      <c r="A42" s="42" t="s">
        <v>346</v>
      </c>
    </row>
    <row r="43" spans="1:11" x14ac:dyDescent="0.2">
      <c r="A43" s="318" t="s">
        <v>345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376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347</v>
      </c>
    </row>
    <row r="71" spans="1:11" ht="13.5" customHeight="1" x14ac:dyDescent="0.2">
      <c r="A71" s="42"/>
    </row>
    <row r="72" spans="1:11" x14ac:dyDescent="0.2">
      <c r="K72" s="254" t="str">
        <f>A2</f>
        <v>COMPANY # 077N</v>
      </c>
    </row>
    <row r="73" spans="1:11" x14ac:dyDescent="0.2">
      <c r="K73" s="241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2" sqref="A22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424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">
        <v>425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58" t="s">
        <v>434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329" t="str">
        <f>E18YTD.XLS!A7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077N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419</v>
      </c>
      <c r="T17" s="486"/>
      <c r="U17" s="485" t="s">
        <v>420</v>
      </c>
      <c r="V17" s="486"/>
      <c r="W17" s="485" t="s">
        <v>421</v>
      </c>
      <c r="X17" s="486"/>
      <c r="Y17" s="485" t="s">
        <v>422</v>
      </c>
      <c r="Z17" s="487"/>
      <c r="AA17" s="488" t="s">
        <v>423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077N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65" customWidth="1"/>
    <col min="2" max="2" width="2.625" style="565" customWidth="1"/>
    <col min="3" max="3" width="13.5" style="565" customWidth="1"/>
    <col min="4" max="4" width="1.625" style="565" customWidth="1"/>
    <col min="5" max="5" width="15.625" style="565" customWidth="1"/>
    <col min="6" max="6" width="1.625" style="565" customWidth="1"/>
    <col min="7" max="7" width="15.625" style="565" customWidth="1"/>
    <col min="8" max="8" width="1.625" style="565" customWidth="1"/>
    <col min="9" max="9" width="15.625" style="565" customWidth="1"/>
    <col min="10" max="10" width="1.625" style="565" customWidth="1"/>
    <col min="11" max="11" width="15.625" style="565" customWidth="1"/>
    <col min="12" max="12" width="1.625" style="565" customWidth="1"/>
    <col min="13" max="13" width="15.625" style="565" customWidth="1"/>
    <col min="14" max="14" width="1.625" style="565" customWidth="1"/>
    <col min="15" max="15" width="15.625" style="565" customWidth="1"/>
    <col min="16" max="16" width="2" style="565" customWidth="1"/>
    <col min="17" max="17" width="25.75" style="565" customWidth="1"/>
    <col min="18" max="18" width="1.625" style="565" customWidth="1"/>
    <col min="19" max="19" width="15.625" style="565" customWidth="1"/>
    <col min="20" max="16384" width="23" style="565"/>
  </cols>
  <sheetData>
    <row r="1" spans="1:21" x14ac:dyDescent="0.2">
      <c r="A1" s="563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">
      <c r="A2" s="566" t="s">
        <v>490</v>
      </c>
      <c r="B2" s="564"/>
      <c r="C2" s="564"/>
      <c r="D2" s="564"/>
      <c r="E2" s="567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">
      <c r="A3" s="566" t="s">
        <v>491</v>
      </c>
      <c r="B3" s="564"/>
      <c r="C3" s="564"/>
      <c r="D3" s="564"/>
      <c r="E3" s="567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">
      <c r="A4" s="563" t="s">
        <v>437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">
      <c r="A5" s="558" t="s">
        <v>434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">
      <c r="A7" s="3" t="str">
        <f>'E1.XLS '!A7</f>
        <v>PREPARED BY: 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8" t="str">
        <f>+A2</f>
        <v>COMPANY 77N</v>
      </c>
    </row>
    <row r="8" spans="1:21" ht="13.5" thickBot="1" x14ac:dyDescent="0.25">
      <c r="A8" s="3" t="str">
        <f>'E1.XLS '!A8</f>
        <v>EXTENSION:  3 9690</v>
      </c>
      <c r="B8" s="564"/>
      <c r="C8" s="564"/>
      <c r="D8" s="564"/>
      <c r="E8" s="564"/>
      <c r="F8" s="569"/>
      <c r="G8" s="569"/>
      <c r="H8" s="569"/>
      <c r="I8" s="569"/>
      <c r="J8" s="569"/>
      <c r="K8" s="569"/>
      <c r="L8" s="564"/>
      <c r="M8" s="564"/>
      <c r="N8" s="569"/>
      <c r="O8" s="569"/>
      <c r="P8" s="564"/>
      <c r="Q8" s="564"/>
      <c r="R8" s="564"/>
      <c r="S8" s="570" t="s">
        <v>435</v>
      </c>
    </row>
    <row r="9" spans="1:21" ht="13.5" thickTop="1" x14ac:dyDescent="0.2">
      <c r="A9" s="571"/>
      <c r="B9" s="572"/>
      <c r="C9" s="572"/>
      <c r="D9" s="573"/>
      <c r="E9" s="574" t="s">
        <v>438</v>
      </c>
      <c r="F9" s="575"/>
      <c r="G9" s="576"/>
      <c r="H9" s="575"/>
      <c r="I9" s="576" t="s">
        <v>439</v>
      </c>
      <c r="J9" s="576"/>
      <c r="K9" s="616" t="s">
        <v>440</v>
      </c>
      <c r="L9" s="616"/>
      <c r="M9" s="616"/>
      <c r="N9" s="576"/>
      <c r="O9" s="616" t="s">
        <v>441</v>
      </c>
      <c r="P9" s="616"/>
      <c r="Q9" s="616"/>
      <c r="R9" s="573"/>
      <c r="S9" s="577"/>
      <c r="U9" s="578"/>
    </row>
    <row r="10" spans="1:21" x14ac:dyDescent="0.2">
      <c r="A10" s="579"/>
      <c r="B10" s="580"/>
      <c r="C10" s="581"/>
      <c r="D10" s="575"/>
      <c r="E10" s="582" t="s">
        <v>442</v>
      </c>
      <c r="F10" s="575"/>
      <c r="G10" s="583" t="s">
        <v>443</v>
      </c>
      <c r="H10" s="575"/>
      <c r="I10" s="582" t="s">
        <v>444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442</v>
      </c>
      <c r="U10" s="582"/>
    </row>
    <row r="11" spans="1:21" ht="13.5" thickBot="1" x14ac:dyDescent="0.25">
      <c r="A11" s="586"/>
      <c r="B11" s="587"/>
      <c r="C11" s="588" t="s">
        <v>445</v>
      </c>
      <c r="D11" s="569"/>
      <c r="E11" s="589" t="s">
        <v>446</v>
      </c>
      <c r="F11" s="569"/>
      <c r="G11" s="589" t="s">
        <v>447</v>
      </c>
      <c r="H11" s="569"/>
      <c r="I11" s="589" t="s">
        <v>448</v>
      </c>
      <c r="J11" s="569"/>
      <c r="K11" s="589" t="s">
        <v>449</v>
      </c>
      <c r="L11" s="569"/>
      <c r="M11" s="589" t="s">
        <v>450</v>
      </c>
      <c r="N11" s="569"/>
      <c r="O11" s="589" t="s">
        <v>91</v>
      </c>
      <c r="P11" s="569"/>
      <c r="Q11" s="589" t="s">
        <v>451</v>
      </c>
      <c r="R11" s="589"/>
      <c r="S11" s="590" t="s">
        <v>452</v>
      </c>
      <c r="U11" s="582"/>
    </row>
    <row r="12" spans="1:21" ht="12.75" customHeight="1" thickTop="1" x14ac:dyDescent="0.2">
      <c r="A12" s="564"/>
      <c r="B12" s="591"/>
      <c r="C12" s="567"/>
      <c r="D12" s="592"/>
      <c r="E12" s="564"/>
      <c r="F12" s="592"/>
      <c r="G12" s="564"/>
      <c r="H12" s="592"/>
      <c r="I12" s="564"/>
      <c r="J12" s="592"/>
      <c r="K12" s="564"/>
      <c r="L12" s="592"/>
      <c r="M12" s="564"/>
      <c r="N12" s="592"/>
      <c r="O12" s="564"/>
      <c r="P12" s="592"/>
      <c r="Q12" s="592"/>
      <c r="R12" s="592"/>
      <c r="S12" s="564"/>
      <c r="U12" s="578"/>
    </row>
    <row r="13" spans="1:21" ht="23.25" customHeight="1" x14ac:dyDescent="0.2">
      <c r="A13" s="593" t="s">
        <v>453</v>
      </c>
      <c r="B13" s="594"/>
      <c r="C13" s="318" t="s">
        <v>345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2">
      <c r="A14" s="593" t="s">
        <v>454</v>
      </c>
      <c r="B14" s="594"/>
      <c r="C14" s="597" t="s">
        <v>455</v>
      </c>
      <c r="D14" s="594"/>
      <c r="E14" s="593">
        <v>-1000</v>
      </c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-1000</v>
      </c>
      <c r="U14" s="578"/>
    </row>
    <row r="15" spans="1:21" ht="23.25" customHeight="1" x14ac:dyDescent="0.2">
      <c r="A15" s="593" t="s">
        <v>456</v>
      </c>
      <c r="B15" s="594"/>
      <c r="C15" s="597" t="s">
        <v>457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2">
      <c r="A16" s="593" t="s">
        <v>458</v>
      </c>
      <c r="B16" s="594"/>
      <c r="C16" s="597" t="s">
        <v>459</v>
      </c>
      <c r="D16" s="594"/>
      <c r="E16" s="593">
        <v>2871652</v>
      </c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2871652</v>
      </c>
      <c r="U16" s="578"/>
    </row>
    <row r="17" spans="1:21" ht="23.25" customHeight="1" x14ac:dyDescent="0.2">
      <c r="A17" s="593" t="s">
        <v>460</v>
      </c>
      <c r="B17" s="594"/>
      <c r="C17" s="597" t="s">
        <v>461</v>
      </c>
      <c r="D17" s="594"/>
      <c r="E17" s="593"/>
      <c r="F17" s="594"/>
      <c r="G17" s="593">
        <v>186749</v>
      </c>
      <c r="H17" s="594"/>
      <c r="I17" s="593"/>
      <c r="J17" s="594"/>
      <c r="K17" s="593"/>
      <c r="L17" s="594"/>
      <c r="M17" s="593"/>
      <c r="N17" s="594"/>
      <c r="O17" s="593"/>
      <c r="P17" s="594"/>
      <c r="Q17" s="593"/>
      <c r="R17" s="598"/>
      <c r="S17" s="599">
        <f t="shared" si="0"/>
        <v>186749</v>
      </c>
      <c r="U17" s="578"/>
    </row>
    <row r="18" spans="1:21" ht="23.25" customHeight="1" x14ac:dyDescent="0.2">
      <c r="A18" s="593" t="s">
        <v>462</v>
      </c>
      <c r="B18" s="594"/>
      <c r="C18" s="597" t="s">
        <v>463</v>
      </c>
      <c r="D18" s="594"/>
      <c r="E18" s="593">
        <v>186749</v>
      </c>
      <c r="F18" s="594"/>
      <c r="G18" s="593"/>
      <c r="H18" s="594"/>
      <c r="I18" s="593">
        <v>-758325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-571576</v>
      </c>
    </row>
    <row r="19" spans="1:21" ht="23.25" customHeight="1" x14ac:dyDescent="0.2">
      <c r="A19" s="593" t="s">
        <v>464</v>
      </c>
      <c r="B19" s="594"/>
      <c r="C19" s="597" t="s">
        <v>465</v>
      </c>
      <c r="D19" s="594"/>
      <c r="E19" s="593"/>
      <c r="F19" s="594"/>
      <c r="G19" s="593"/>
      <c r="H19" s="594"/>
      <c r="I19" s="593"/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0</v>
      </c>
    </row>
    <row r="20" spans="1:21" ht="23.25" customHeight="1" x14ac:dyDescent="0.2">
      <c r="A20" s="593" t="s">
        <v>466</v>
      </c>
      <c r="B20" s="594"/>
      <c r="C20" s="597" t="s">
        <v>467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2">
      <c r="A21" s="593" t="s">
        <v>468</v>
      </c>
      <c r="B21" s="594"/>
      <c r="C21" s="597" t="s">
        <v>469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2">
      <c r="A22" s="593" t="s">
        <v>470</v>
      </c>
      <c r="B22" s="594"/>
      <c r="C22" s="597" t="s">
        <v>471</v>
      </c>
      <c r="D22" s="594"/>
      <c r="E22" s="593"/>
      <c r="F22" s="594"/>
      <c r="G22" s="593"/>
      <c r="H22" s="594"/>
      <c r="I22" s="593">
        <v>1</v>
      </c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1</v>
      </c>
    </row>
    <row r="23" spans="1:21" ht="23.25" customHeight="1" thickBot="1" x14ac:dyDescent="0.25">
      <c r="A23" s="593" t="s">
        <v>472</v>
      </c>
      <c r="B23" s="594"/>
      <c r="C23" s="593" t="s">
        <v>473</v>
      </c>
      <c r="D23" s="594"/>
      <c r="E23" s="600">
        <f>SUM(E14:E22)</f>
        <v>3057401</v>
      </c>
      <c r="F23" s="594"/>
      <c r="G23" s="600">
        <f>SUM(G14:G22)</f>
        <v>186749</v>
      </c>
      <c r="H23" s="594"/>
      <c r="I23" s="600">
        <f>SUM(I14:I22)</f>
        <v>-758324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0</v>
      </c>
      <c r="P23" s="594"/>
      <c r="Q23" s="596"/>
      <c r="R23" s="598"/>
      <c r="S23" s="600">
        <f>SUM(S14:S22)</f>
        <v>2485826</v>
      </c>
    </row>
    <row r="24" spans="1:21" s="578" customFormat="1" ht="12.75" customHeight="1" thickTop="1" x14ac:dyDescent="0.2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25">
      <c r="A25" s="596" t="s">
        <v>474</v>
      </c>
      <c r="B25" s="594"/>
      <c r="C25" s="593" t="s">
        <v>475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2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">
      <c r="A28" s="564" t="s">
        <v>476</v>
      </c>
      <c r="B28" s="591"/>
      <c r="C28" s="602"/>
      <c r="D28" s="592"/>
      <c r="E28" s="564"/>
      <c r="F28" s="592"/>
      <c r="G28" s="564"/>
      <c r="H28" s="592"/>
      <c r="I28" s="564"/>
      <c r="J28" s="592"/>
      <c r="K28" s="564"/>
      <c r="L28" s="592"/>
      <c r="M28" s="564"/>
      <c r="N28" s="592"/>
      <c r="O28" s="564"/>
      <c r="P28" s="592"/>
      <c r="Q28" s="592"/>
      <c r="R28" s="592"/>
      <c r="S28" s="564"/>
      <c r="U28" s="578"/>
    </row>
    <row r="29" spans="1:21" s="578" customFormat="1" ht="23.25" customHeight="1" x14ac:dyDescent="0.2">
      <c r="A29" s="603" t="s">
        <v>477</v>
      </c>
      <c r="B29" s="595"/>
      <c r="C29" s="596"/>
      <c r="D29" s="595"/>
      <c r="E29" s="604" t="s">
        <v>347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2">
      <c r="A30" s="593" t="s">
        <v>478</v>
      </c>
      <c r="B30" s="594"/>
      <c r="C30" s="597" t="s">
        <v>479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2">
      <c r="A31" s="593" t="s">
        <v>480</v>
      </c>
      <c r="B31" s="594"/>
      <c r="C31" s="597" t="s">
        <v>481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2">
      <c r="A32" s="593" t="s">
        <v>482</v>
      </c>
      <c r="B32" s="594"/>
      <c r="C32" s="597" t="s">
        <v>483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25">
      <c r="A33" s="605" t="s">
        <v>484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2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25">
      <c r="A35" s="593" t="s">
        <v>485</v>
      </c>
      <c r="B35" s="594"/>
      <c r="C35" s="597" t="s">
        <v>486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2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2">
      <c r="A37" s="596" t="s">
        <v>487</v>
      </c>
      <c r="B37" s="594"/>
      <c r="C37" s="596"/>
      <c r="D37" s="594"/>
      <c r="E37" s="593">
        <f>+E23+E33</f>
        <v>3057401</v>
      </c>
      <c r="F37" s="594"/>
      <c r="G37" s="593">
        <f>+G23+G33</f>
        <v>186749</v>
      </c>
      <c r="H37" s="594"/>
      <c r="I37" s="593">
        <f>+I23+I33</f>
        <v>-758324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0</v>
      </c>
      <c r="P37" s="594"/>
      <c r="Q37" s="596"/>
      <c r="R37" s="598"/>
      <c r="S37" s="593">
        <f>+S23+S33</f>
        <v>2485826</v>
      </c>
    </row>
    <row r="38" spans="1:19" s="578" customFormat="1" ht="13.5" customHeight="1" x14ac:dyDescent="0.2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2">
      <c r="A39" s="593" t="s">
        <v>488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2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2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2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x14ac:dyDescent="0.2">
      <c r="A43" s="564"/>
      <c r="B43" s="564"/>
      <c r="C43" s="567"/>
      <c r="D43" s="564"/>
      <c r="E43" s="598"/>
      <c r="F43" s="592"/>
      <c r="G43" s="598"/>
      <c r="H43" s="592"/>
      <c r="I43" s="598"/>
      <c r="J43" s="592"/>
      <c r="K43" s="564"/>
      <c r="L43" s="592"/>
      <c r="M43" s="564"/>
      <c r="N43" s="592"/>
      <c r="O43" s="564"/>
      <c r="P43" s="592"/>
      <c r="Q43" s="564"/>
      <c r="R43" s="598"/>
      <c r="S43" s="598"/>
    </row>
    <row r="44" spans="1:19" x14ac:dyDescent="0.2">
      <c r="A44" s="564"/>
      <c r="B44" s="564"/>
      <c r="C44" s="567"/>
      <c r="D44" s="564"/>
      <c r="E44" s="568"/>
      <c r="F44" s="592"/>
      <c r="G44" s="568"/>
      <c r="H44" s="592"/>
      <c r="I44" s="568"/>
      <c r="J44" s="592"/>
      <c r="K44" s="564"/>
      <c r="L44" s="592"/>
      <c r="M44" s="564"/>
      <c r="N44" s="592"/>
      <c r="O44" s="564"/>
      <c r="P44" s="592"/>
      <c r="Q44" s="564"/>
      <c r="R44" s="598"/>
      <c r="S44" s="568"/>
    </row>
    <row r="45" spans="1:19" ht="13.5" thickBot="1" x14ac:dyDescent="0.25">
      <c r="A45" s="568"/>
      <c r="B45" s="564"/>
      <c r="C45" s="567"/>
      <c r="D45" s="564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3.5" thickTop="1" x14ac:dyDescent="0.2">
      <c r="A46" s="607"/>
      <c r="B46" s="564"/>
      <c r="C46" s="567"/>
      <c r="D46" s="564"/>
      <c r="E46" s="564"/>
      <c r="F46" s="592"/>
      <c r="G46" s="564"/>
      <c r="H46" s="592"/>
      <c r="I46" s="564"/>
      <c r="J46" s="592"/>
      <c r="K46" s="564"/>
      <c r="L46" s="592"/>
      <c r="M46" s="564"/>
      <c r="N46" s="592"/>
      <c r="O46" s="564"/>
      <c r="P46" s="592"/>
      <c r="Q46" s="564"/>
      <c r="R46" s="598"/>
      <c r="S46" s="564"/>
    </row>
    <row r="47" spans="1:19" x14ac:dyDescent="0.2">
      <c r="A47" s="564"/>
      <c r="B47" s="564"/>
      <c r="C47" s="567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8"/>
      <c r="S47" s="564"/>
    </row>
    <row r="48" spans="1:19" x14ac:dyDescent="0.2">
      <c r="A48" s="570" t="s">
        <v>489</v>
      </c>
      <c r="B48" s="564"/>
      <c r="C48" s="567"/>
      <c r="D48" s="570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8"/>
      <c r="S48" s="568" t="str">
        <f>+A2</f>
        <v>COMPANY 77N</v>
      </c>
    </row>
    <row r="49" spans="1:19" x14ac:dyDescent="0.2">
      <c r="A49" s="608"/>
      <c r="B49" s="564"/>
      <c r="C49" s="567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8"/>
      <c r="S49" s="570" t="s">
        <v>435</v>
      </c>
    </row>
    <row r="50" spans="1:19" x14ac:dyDescent="0.2">
      <c r="A50" s="570"/>
      <c r="B50" s="564"/>
      <c r="C50" s="567"/>
      <c r="D50" s="570"/>
      <c r="E50" s="564"/>
      <c r="F50" s="564"/>
      <c r="G50" s="609"/>
      <c r="H50" s="564"/>
      <c r="I50" s="609"/>
      <c r="J50" s="564"/>
      <c r="K50" s="564"/>
      <c r="L50" s="564"/>
      <c r="M50" s="564"/>
      <c r="N50" s="564"/>
      <c r="O50" s="564"/>
      <c r="P50" s="564"/>
      <c r="Q50" s="564"/>
      <c r="R50" s="598"/>
      <c r="S50" s="564"/>
    </row>
    <row r="51" spans="1:19" x14ac:dyDescent="0.2">
      <c r="A51" s="564"/>
      <c r="B51" s="564"/>
      <c r="C51" s="567"/>
      <c r="D51" s="564"/>
      <c r="E51" s="564"/>
      <c r="F51" s="564"/>
      <c r="G51" s="609"/>
      <c r="H51" s="564"/>
      <c r="I51" s="609"/>
      <c r="J51" s="564"/>
      <c r="K51" s="564"/>
      <c r="L51" s="564"/>
      <c r="M51" s="564"/>
      <c r="N51" s="564"/>
      <c r="O51" s="564"/>
      <c r="P51" s="564"/>
      <c r="Q51" s="564"/>
      <c r="R51" s="598"/>
      <c r="S51" s="564"/>
    </row>
    <row r="52" spans="1:19" x14ac:dyDescent="0.2">
      <c r="A52" s="564"/>
      <c r="B52" s="564"/>
      <c r="C52" s="567"/>
      <c r="D52" s="564"/>
      <c r="E52" s="564"/>
      <c r="F52" s="564"/>
      <c r="G52" s="609"/>
      <c r="H52" s="564"/>
      <c r="I52" s="609"/>
      <c r="J52" s="564"/>
      <c r="K52" s="564"/>
      <c r="L52" s="564"/>
      <c r="M52" s="564"/>
      <c r="N52" s="564"/>
      <c r="O52" s="564"/>
      <c r="P52" s="564"/>
      <c r="Q52" s="564"/>
      <c r="R52" s="598"/>
      <c r="S52" s="564"/>
    </row>
    <row r="53" spans="1:19" x14ac:dyDescent="0.2">
      <c r="A53" s="564"/>
      <c r="B53" s="564"/>
      <c r="C53" s="567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8"/>
      <c r="S53" s="564"/>
    </row>
    <row r="54" spans="1:19" x14ac:dyDescent="0.2">
      <c r="A54" s="564"/>
      <c r="B54" s="564"/>
      <c r="C54" s="567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8"/>
      <c r="S54" s="564"/>
    </row>
    <row r="55" spans="1:19" x14ac:dyDescent="0.2">
      <c r="A55" s="564"/>
      <c r="B55" s="564"/>
      <c r="C55" s="567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8"/>
      <c r="S55" s="564"/>
    </row>
    <row r="56" spans="1:19" x14ac:dyDescent="0.2">
      <c r="A56" s="564"/>
      <c r="B56" s="564"/>
      <c r="C56" s="567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8"/>
      <c r="S56" s="564"/>
    </row>
    <row r="57" spans="1:19" x14ac:dyDescent="0.2">
      <c r="A57" s="564"/>
      <c r="B57" s="564"/>
      <c r="C57" s="567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8"/>
      <c r="S57" s="564"/>
    </row>
    <row r="58" spans="1:19" x14ac:dyDescent="0.2">
      <c r="A58" s="564"/>
      <c r="B58" s="564"/>
      <c r="C58" s="567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8"/>
      <c r="S58" s="564"/>
    </row>
    <row r="59" spans="1:19" x14ac:dyDescent="0.2">
      <c r="A59" s="564"/>
      <c r="B59" s="564"/>
      <c r="C59" s="567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8"/>
      <c r="S59" s="564"/>
    </row>
    <row r="60" spans="1:19" x14ac:dyDescent="0.2">
      <c r="R60" s="598"/>
    </row>
    <row r="61" spans="1:19" x14ac:dyDescent="0.2">
      <c r="R61" s="598"/>
    </row>
    <row r="62" spans="1:19" x14ac:dyDescent="0.2">
      <c r="R62" s="598"/>
    </row>
    <row r="63" spans="1:19" x14ac:dyDescent="0.2">
      <c r="R63" s="598"/>
    </row>
    <row r="64" spans="1:19" x14ac:dyDescent="0.2">
      <c r="R64" s="598"/>
    </row>
    <row r="65" spans="18:18" x14ac:dyDescent="0.2">
      <c r="R65" s="598"/>
    </row>
    <row r="66" spans="18:18" x14ac:dyDescent="0.2">
      <c r="R66" s="598"/>
    </row>
    <row r="67" spans="18:18" x14ac:dyDescent="0.2">
      <c r="R67" s="598"/>
    </row>
  </sheetData>
  <mergeCells count="2">
    <mergeCell ref="K9:M9"/>
    <mergeCell ref="O9:Q9"/>
  </mergeCells>
  <pageMargins left="0.2" right="0.22" top="0.22" bottom="0.2" header="0.17" footer="0.19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424</v>
      </c>
      <c r="B2" s="27"/>
      <c r="C2" s="24"/>
      <c r="D2" s="24"/>
      <c r="E2" s="24"/>
    </row>
    <row r="3" spans="1:5" x14ac:dyDescent="0.2">
      <c r="A3" s="3" t="s">
        <v>425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559" t="s">
        <v>434</v>
      </c>
      <c r="B5" s="29"/>
      <c r="C5" s="24"/>
      <c r="D5" s="24"/>
      <c r="E5" s="24"/>
    </row>
    <row r="7" spans="1:5" x14ac:dyDescent="0.2">
      <c r="A7" s="29" t="str">
        <f>E18YTD.XLS!A7</f>
        <v>PREPARED BY:  Sonya City</v>
      </c>
      <c r="B7" s="29"/>
      <c r="C7" s="24"/>
      <c r="D7" s="24"/>
      <c r="E7" s="24"/>
    </row>
    <row r="8" spans="1:5" x14ac:dyDescent="0.2">
      <c r="A8" s="23" t="str">
        <f>E18YTD.XLS!A8</f>
        <v>EXTENSION:  3 9690</v>
      </c>
      <c r="B8" s="23"/>
      <c r="C8" s="24"/>
      <c r="D8" s="24"/>
      <c r="E8" s="256" t="str">
        <f>A2</f>
        <v>COMPANY # 077N</v>
      </c>
    </row>
    <row r="9" spans="1:5" x14ac:dyDescent="0.2">
      <c r="A9" s="24"/>
      <c r="B9" s="24"/>
      <c r="C9" s="24"/>
      <c r="D9" s="24"/>
      <c r="E9" s="256" t="s">
        <v>221</v>
      </c>
    </row>
    <row r="11" spans="1:5" x14ac:dyDescent="0.2">
      <c r="A11" s="257" t="s">
        <v>154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386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349</v>
      </c>
      <c r="B20" s="370"/>
    </row>
    <row r="21" spans="1:5" ht="14.1" customHeight="1" x14ac:dyDescent="0.25">
      <c r="A21" s="370" t="s">
        <v>350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351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8" t="s">
        <v>165</v>
      </c>
      <c r="B29" s="33"/>
      <c r="C29" s="24"/>
      <c r="D29" s="24"/>
      <c r="E29" s="258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156</v>
      </c>
      <c r="B56" s="33"/>
      <c r="C56" s="24"/>
      <c r="D56" s="24"/>
      <c r="E56" s="258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2" t="s">
        <v>346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077N</v>
      </c>
    </row>
    <row r="81" spans="1:5" x14ac:dyDescent="0.2">
      <c r="A81" s="24"/>
      <c r="B81" s="24"/>
      <c r="C81" s="24"/>
      <c r="D81" s="24"/>
      <c r="E81" s="256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F16" sqref="F16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424</v>
      </c>
      <c r="B2" s="261"/>
      <c r="C2" s="262" t="s">
        <v>183</v>
      </c>
      <c r="D2" s="382" t="s">
        <v>495</v>
      </c>
    </row>
    <row r="3" spans="1:4" x14ac:dyDescent="0.2">
      <c r="A3" s="3" t="s">
        <v>425</v>
      </c>
      <c r="B3" s="261"/>
      <c r="C3" s="262"/>
      <c r="D3" s="388"/>
    </row>
    <row r="4" spans="1:4" x14ac:dyDescent="0.2">
      <c r="A4" s="259" t="s">
        <v>184</v>
      </c>
      <c r="B4" s="259"/>
    </row>
    <row r="5" spans="1:4" x14ac:dyDescent="0.2">
      <c r="A5" s="261" t="s">
        <v>494</v>
      </c>
      <c r="B5" s="261"/>
      <c r="C5" s="262" t="s">
        <v>185</v>
      </c>
      <c r="D5" s="383" t="s">
        <v>496</v>
      </c>
    </row>
    <row r="6" spans="1:4" x14ac:dyDescent="0.2">
      <c r="A6" s="261"/>
      <c r="B6" s="261"/>
      <c r="D6"/>
    </row>
    <row r="7" spans="1:4" x14ac:dyDescent="0.2">
      <c r="A7" s="260" t="s">
        <v>186</v>
      </c>
      <c r="B7" s="261"/>
      <c r="D7" s="319" t="str">
        <f>A2</f>
        <v>COMPANY # 077N</v>
      </c>
    </row>
    <row r="8" spans="1:4" x14ac:dyDescent="0.2">
      <c r="A8" s="264"/>
      <c r="B8" s="261"/>
      <c r="D8" s="263"/>
    </row>
    <row r="9" spans="1:4" x14ac:dyDescent="0.2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">
      <c r="C10" s="269"/>
      <c r="D10" s="269"/>
    </row>
    <row r="11" spans="1:4" x14ac:dyDescent="0.2">
      <c r="A11" s="259" t="s">
        <v>191</v>
      </c>
      <c r="B11" s="270" t="s">
        <v>192</v>
      </c>
      <c r="C11" s="259" t="s">
        <v>193</v>
      </c>
      <c r="D11" s="271" t="s">
        <v>431</v>
      </c>
    </row>
    <row r="12" spans="1:4" ht="6.75" customHeight="1" x14ac:dyDescent="0.2">
      <c r="C12" s="269"/>
      <c r="D12" s="269"/>
    </row>
    <row r="13" spans="1:4" x14ac:dyDescent="0.2">
      <c r="A13" s="259" t="s">
        <v>194</v>
      </c>
      <c r="B13" s="270" t="s">
        <v>195</v>
      </c>
      <c r="C13" s="259" t="s">
        <v>196</v>
      </c>
      <c r="D13" s="271" t="s">
        <v>432</v>
      </c>
    </row>
    <row r="14" spans="1:4" ht="7.5" customHeight="1" x14ac:dyDescent="0.2"/>
    <row r="15" spans="1:4" x14ac:dyDescent="0.2">
      <c r="A15" s="259" t="s">
        <v>197</v>
      </c>
      <c r="B15" s="260" t="s">
        <v>198</v>
      </c>
      <c r="C15" s="259" t="s">
        <v>199</v>
      </c>
    </row>
    <row r="16" spans="1:4" x14ac:dyDescent="0.2">
      <c r="A16"/>
      <c r="B16" s="259" t="s">
        <v>200</v>
      </c>
      <c r="C16" s="259" t="s">
        <v>387</v>
      </c>
      <c r="D16" s="271" t="s">
        <v>431</v>
      </c>
    </row>
    <row r="17" spans="1:4" ht="7.5" customHeight="1" x14ac:dyDescent="0.2">
      <c r="D17"/>
    </row>
    <row r="18" spans="1:4" x14ac:dyDescent="0.2">
      <c r="A18" s="259" t="s">
        <v>339</v>
      </c>
      <c r="B18" s="259" t="s">
        <v>359</v>
      </c>
      <c r="C18" s="259" t="s">
        <v>388</v>
      </c>
      <c r="D18" s="271" t="s">
        <v>431</v>
      </c>
    </row>
    <row r="19" spans="1:4" ht="7.5" customHeight="1" x14ac:dyDescent="0.2"/>
    <row r="20" spans="1:4" x14ac:dyDescent="0.2">
      <c r="A20" s="259" t="s">
        <v>239</v>
      </c>
      <c r="B20" s="259">
        <v>344</v>
      </c>
      <c r="C20" s="259" t="s">
        <v>254</v>
      </c>
      <c r="D20" s="271" t="s">
        <v>431</v>
      </c>
    </row>
    <row r="21" spans="1:4" ht="7.5" customHeight="1" x14ac:dyDescent="0.2"/>
    <row r="22" spans="1:4" x14ac:dyDescent="0.2">
      <c r="A22" s="259" t="s">
        <v>201</v>
      </c>
      <c r="B22" s="259" t="s">
        <v>49</v>
      </c>
      <c r="C22" s="259" t="s">
        <v>202</v>
      </c>
      <c r="D22" s="271" t="s">
        <v>432</v>
      </c>
    </row>
    <row r="23" spans="1:4" x14ac:dyDescent="0.2">
      <c r="A23" s="259"/>
      <c r="B23" s="259" t="s">
        <v>285</v>
      </c>
      <c r="C23" s="259" t="s">
        <v>203</v>
      </c>
      <c r="D23" s="272"/>
    </row>
    <row r="24" spans="1:4" ht="7.5" customHeight="1" x14ac:dyDescent="0.2"/>
    <row r="25" spans="1:4" x14ac:dyDescent="0.2">
      <c r="A25" s="259" t="s">
        <v>204</v>
      </c>
      <c r="B25" s="270" t="s">
        <v>255</v>
      </c>
      <c r="C25" s="259" t="s">
        <v>205</v>
      </c>
      <c r="D25" s="271" t="s">
        <v>431</v>
      </c>
    </row>
    <row r="26" spans="1:4" ht="7.5" customHeight="1" x14ac:dyDescent="0.2"/>
    <row r="27" spans="1:4" x14ac:dyDescent="0.2">
      <c r="A27" s="259" t="s">
        <v>206</v>
      </c>
      <c r="B27" s="270" t="s">
        <v>207</v>
      </c>
      <c r="C27" s="259" t="s">
        <v>389</v>
      </c>
      <c r="D27" s="271" t="s">
        <v>432</v>
      </c>
    </row>
    <row r="28" spans="1:4" ht="7.5" customHeight="1" x14ac:dyDescent="0.2"/>
    <row r="29" spans="1:4" x14ac:dyDescent="0.2">
      <c r="A29" s="259" t="s">
        <v>208</v>
      </c>
      <c r="B29" s="259" t="s">
        <v>358</v>
      </c>
      <c r="C29" s="259" t="s">
        <v>257</v>
      </c>
      <c r="D29" s="271" t="s">
        <v>431</v>
      </c>
    </row>
    <row r="30" spans="1:4" x14ac:dyDescent="0.2">
      <c r="A30" s="259"/>
      <c r="B30" s="259" t="s">
        <v>256</v>
      </c>
      <c r="C30" s="259"/>
      <c r="D30" s="272"/>
    </row>
    <row r="31" spans="1:4" ht="7.5" customHeight="1" x14ac:dyDescent="0.2"/>
    <row r="32" spans="1:4" x14ac:dyDescent="0.2">
      <c r="A32" s="259" t="s">
        <v>209</v>
      </c>
      <c r="B32" s="270" t="s">
        <v>210</v>
      </c>
      <c r="C32" s="259" t="s">
        <v>211</v>
      </c>
      <c r="D32" s="271" t="s">
        <v>432</v>
      </c>
    </row>
    <row r="33" spans="1:33" ht="7.5" customHeight="1" x14ac:dyDescent="0.2"/>
    <row r="34" spans="1:33" x14ac:dyDescent="0.2">
      <c r="A34" s="259" t="s">
        <v>248</v>
      </c>
      <c r="B34" s="270">
        <v>855</v>
      </c>
      <c r="C34" s="259" t="s">
        <v>258</v>
      </c>
      <c r="D34" s="271" t="s">
        <v>431</v>
      </c>
    </row>
    <row r="35" spans="1:33" ht="7.5" customHeight="1" x14ac:dyDescent="0.2"/>
    <row r="36" spans="1:33" x14ac:dyDescent="0.2">
      <c r="A36" s="259" t="s">
        <v>212</v>
      </c>
      <c r="B36" s="270" t="s">
        <v>213</v>
      </c>
      <c r="C36" s="259" t="s">
        <v>390</v>
      </c>
      <c r="D36" s="271" t="s">
        <v>431</v>
      </c>
    </row>
    <row r="37" spans="1:33" ht="7.5" customHeight="1" x14ac:dyDescent="0.2"/>
    <row r="38" spans="1:33" x14ac:dyDescent="0.2">
      <c r="A38" s="259" t="s">
        <v>214</v>
      </c>
      <c r="B38" s="270" t="s">
        <v>215</v>
      </c>
      <c r="C38" s="259" t="s">
        <v>216</v>
      </c>
      <c r="D38" s="271" t="s">
        <v>432</v>
      </c>
    </row>
    <row r="39" spans="1:33" ht="7.5" customHeight="1" x14ac:dyDescent="0.2"/>
    <row r="40" spans="1:33" x14ac:dyDescent="0.2">
      <c r="A40" s="259" t="s">
        <v>128</v>
      </c>
      <c r="B40" s="259"/>
      <c r="C40" s="259" t="s">
        <v>217</v>
      </c>
      <c r="D40" s="271" t="s">
        <v>432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435</v>
      </c>
      <c r="B42" s="259" t="s">
        <v>499</v>
      </c>
      <c r="C42" s="259" t="s">
        <v>436</v>
      </c>
      <c r="D42" s="271" t="s">
        <v>432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221</v>
      </c>
      <c r="B44" s="259" t="s">
        <v>198</v>
      </c>
      <c r="C44" s="259" t="s">
        <v>222</v>
      </c>
      <c r="D44" s="271" t="s">
        <v>431</v>
      </c>
      <c r="AG44"/>
    </row>
    <row r="45" spans="1:33" x14ac:dyDescent="0.2">
      <c r="B45" s="259" t="s">
        <v>200</v>
      </c>
      <c r="C45" s="260" t="s">
        <v>10</v>
      </c>
    </row>
    <row r="47" spans="1:33" x14ac:dyDescent="0.2">
      <c r="A47" s="273"/>
      <c r="B47" s="274"/>
      <c r="C47" s="267" t="s">
        <v>218</v>
      </c>
      <c r="D47" s="275"/>
    </row>
    <row r="48" spans="1:33" x14ac:dyDescent="0.2">
      <c r="C48" s="269"/>
    </row>
    <row r="49" spans="1:4" x14ac:dyDescent="0.2">
      <c r="A49" s="259" t="s">
        <v>219</v>
      </c>
      <c r="B49" s="270" t="s">
        <v>360</v>
      </c>
      <c r="C49" s="259" t="s">
        <v>220</v>
      </c>
      <c r="D49" s="271" t="s">
        <v>431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077N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15" sqref="A1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424</v>
      </c>
      <c r="C2" s="4"/>
    </row>
    <row r="3" spans="1:19" ht="15" customHeight="1" x14ac:dyDescent="0.2">
      <c r="A3" s="3" t="s">
        <v>425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558" t="s">
        <v>434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077N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415</v>
      </c>
      <c r="H10" s="9"/>
      <c r="I10" s="10" t="s">
        <v>3</v>
      </c>
      <c r="J10" s="9"/>
      <c r="K10" s="297" t="s">
        <v>416</v>
      </c>
      <c r="L10" s="9"/>
      <c r="M10" s="10" t="s">
        <v>3</v>
      </c>
      <c r="N10" s="9"/>
      <c r="O10" s="297" t="s">
        <v>417</v>
      </c>
      <c r="P10" s="9"/>
      <c r="Q10" s="10" t="s">
        <v>3</v>
      </c>
      <c r="R10" s="9"/>
      <c r="S10" s="298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426</v>
      </c>
      <c r="C16" s="18">
        <v>2385</v>
      </c>
      <c r="D16" s="19"/>
      <c r="E16" s="18">
        <v>-2385</v>
      </c>
      <c r="F16" s="19"/>
      <c r="G16" s="18">
        <f t="shared" ref="G16:G32" si="0">SUM(C16:E16)</f>
        <v>0</v>
      </c>
      <c r="H16" s="19"/>
      <c r="I16" s="18">
        <v>0</v>
      </c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2385</v>
      </c>
      <c r="D34" s="19"/>
      <c r="E34" s="21">
        <f>SUM(E15:E32)</f>
        <v>-2385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077N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O41" sqref="O41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59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077N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418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077N</v>
      </c>
    </row>
    <row r="44" spans="1:21" x14ac:dyDescent="0.2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O41" sqref="O41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424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425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2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077N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414</v>
      </c>
      <c r="D10" s="54"/>
      <c r="E10" s="612" t="s">
        <v>397</v>
      </c>
      <c r="F10" s="612"/>
      <c r="G10" s="612"/>
      <c r="H10" s="612"/>
      <c r="I10" s="612"/>
      <c r="J10" s="54"/>
      <c r="K10" s="612" t="s">
        <v>400</v>
      </c>
      <c r="L10" s="613"/>
      <c r="M10" s="613"/>
      <c r="N10" s="54"/>
      <c r="O10" s="612" t="s">
        <v>224</v>
      </c>
      <c r="P10" s="613"/>
      <c r="Q10" s="613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396</v>
      </c>
      <c r="F11" s="59"/>
      <c r="G11" s="59" t="s">
        <v>399</v>
      </c>
      <c r="H11" s="59"/>
      <c r="I11" s="59" t="s">
        <v>398</v>
      </c>
      <c r="J11" s="385"/>
      <c r="K11" s="59" t="s">
        <v>401</v>
      </c>
      <c r="L11" s="58"/>
      <c r="M11" s="59" t="s">
        <v>406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405</v>
      </c>
      <c r="F12" s="63"/>
      <c r="G12" s="63" t="s">
        <v>403</v>
      </c>
      <c r="H12" s="63"/>
      <c r="I12" s="63" t="s">
        <v>404</v>
      </c>
      <c r="J12" s="63"/>
      <c r="K12" s="63" t="s">
        <v>402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376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394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235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361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362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236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077N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O41" sqref="O4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424</v>
      </c>
      <c r="C2" s="4"/>
    </row>
    <row r="3" spans="1:15" ht="15" customHeight="1" x14ac:dyDescent="0.2">
      <c r="A3" s="3" t="s">
        <v>425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558" t="s">
        <v>434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077N</v>
      </c>
    </row>
    <row r="8" spans="1:15" ht="15" customHeight="1" thickBot="1" x14ac:dyDescent="0.25">
      <c r="A8" s="1" t="str">
        <f>'E1.XLS '!A8</f>
        <v>EXTENSION:  3 9690</v>
      </c>
      <c r="O8" s="6" t="s">
        <v>239</v>
      </c>
    </row>
    <row r="9" spans="1:15" ht="15" customHeight="1" thickTop="1" x14ac:dyDescent="0.2">
      <c r="A9" s="299"/>
      <c r="B9" s="7"/>
      <c r="C9" s="301"/>
      <c r="D9" s="7"/>
      <c r="E9" s="301" t="s">
        <v>414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18" t="s">
        <v>347</v>
      </c>
    </row>
    <row r="37" spans="1:16" ht="15.75" customHeight="1" x14ac:dyDescent="0.2">
      <c r="A37" s="22" t="s">
        <v>247</v>
      </c>
      <c r="B37" s="318" t="s">
        <v>345</v>
      </c>
      <c r="O37" s="20" t="str">
        <f>O7</f>
        <v>COMPANY # 077N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A15" sqref="A15"/>
    </sheetView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424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425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561" t="s">
        <v>434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077N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3" t="s">
        <v>414</v>
      </c>
      <c r="D9" s="80"/>
      <c r="E9" s="79"/>
      <c r="F9" s="80"/>
      <c r="G9" s="79"/>
      <c r="H9" s="80"/>
      <c r="I9" s="614" t="s">
        <v>259</v>
      </c>
      <c r="J9" s="614"/>
      <c r="K9" s="614"/>
      <c r="L9" s="614"/>
      <c r="M9" s="614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260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261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262</v>
      </c>
      <c r="J11" s="85"/>
      <c r="K11" s="84" t="s">
        <v>263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264</v>
      </c>
      <c r="F12" s="91"/>
      <c r="G12" s="90" t="s">
        <v>264</v>
      </c>
      <c r="H12" s="91"/>
      <c r="I12" s="397" t="s">
        <v>265</v>
      </c>
      <c r="J12" s="91"/>
      <c r="K12" s="397" t="s">
        <v>266</v>
      </c>
      <c r="L12" s="91"/>
      <c r="M12" s="90" t="s">
        <v>267</v>
      </c>
      <c r="N12" s="90"/>
      <c r="O12" s="90" t="s">
        <v>268</v>
      </c>
      <c r="P12" s="91"/>
      <c r="Q12" s="92" t="s">
        <v>264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407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408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409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410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411</v>
      </c>
      <c r="B18" s="93"/>
      <c r="C18" s="94">
        <v>873555</v>
      </c>
      <c r="E18" s="95"/>
      <c r="G18" s="95">
        <f>-16052-74509</f>
        <v>-90561</v>
      </c>
      <c r="I18" s="95"/>
      <c r="K18" s="95"/>
      <c r="M18" s="95"/>
      <c r="N18" s="398"/>
      <c r="O18" s="95">
        <v>107321</v>
      </c>
      <c r="Q18" s="94">
        <f t="shared" si="0"/>
        <v>890315</v>
      </c>
      <c r="R18" s="83"/>
    </row>
    <row r="19" spans="1:18" ht="18.75" customHeight="1" x14ac:dyDescent="0.2">
      <c r="A19" s="93" t="s">
        <v>269</v>
      </c>
      <c r="B19" s="93"/>
      <c r="C19" s="94">
        <f>SUM(C14:C18)</f>
        <v>873555</v>
      </c>
      <c r="E19" s="94"/>
      <c r="G19" s="94">
        <f>SUM(G14:G18)</f>
        <v>-90561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107321</v>
      </c>
      <c r="Q19" s="94">
        <f t="shared" si="0"/>
        <v>890315</v>
      </c>
      <c r="R19" s="83"/>
    </row>
    <row r="20" spans="1:18" ht="18.75" customHeight="1" x14ac:dyDescent="0.2">
      <c r="A20" s="93" t="s">
        <v>270</v>
      </c>
      <c r="B20" s="93"/>
      <c r="C20" s="94">
        <v>-355446</v>
      </c>
      <c r="E20" s="95"/>
      <c r="G20" s="95">
        <v>5827</v>
      </c>
      <c r="I20" s="95">
        <v>-44414</v>
      </c>
      <c r="K20" s="95"/>
      <c r="M20" s="95">
        <v>-13038</v>
      </c>
      <c r="N20" s="398"/>
      <c r="O20" s="95">
        <v>-44745</v>
      </c>
      <c r="Q20" s="94">
        <f t="shared" si="0"/>
        <v>-451816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271</v>
      </c>
      <c r="B23" s="99"/>
      <c r="C23" s="89">
        <f>SUM(C19:C21)</f>
        <v>518109</v>
      </c>
      <c r="D23" s="399" t="s">
        <v>17</v>
      </c>
      <c r="E23" s="89">
        <f>SUM(E19:E21)</f>
        <v>0</v>
      </c>
      <c r="F23" s="399" t="s">
        <v>25</v>
      </c>
      <c r="G23" s="89">
        <f>SUM(G19:G21)</f>
        <v>-84734</v>
      </c>
      <c r="H23" s="399" t="s">
        <v>25</v>
      </c>
      <c r="I23" s="89">
        <f>SUM(I19:I21)</f>
        <v>-44414</v>
      </c>
      <c r="K23" s="89">
        <f>SUM(K19:K21)</f>
        <v>0</v>
      </c>
      <c r="M23" s="89">
        <f>SUM(M19:M21)</f>
        <v>-13038</v>
      </c>
      <c r="N23" s="83"/>
      <c r="O23" s="89">
        <f>SUM(O19:O21)</f>
        <v>62576</v>
      </c>
      <c r="Q23" s="89">
        <f>SUM(Q19:Q21)</f>
        <v>438499</v>
      </c>
      <c r="R23" s="400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363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5" t="s">
        <v>357</v>
      </c>
      <c r="I29" s="615"/>
      <c r="J29" s="615"/>
      <c r="K29" s="615"/>
      <c r="L29" s="615"/>
      <c r="M29" s="615"/>
      <c r="N29" s="615"/>
      <c r="O29" s="615"/>
      <c r="P29" s="615"/>
      <c r="Q29" s="615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274</v>
      </c>
      <c r="N30" s="80"/>
      <c r="O30" s="408" t="s">
        <v>275</v>
      </c>
      <c r="P30" s="408"/>
      <c r="Q30" s="409" t="s">
        <v>276</v>
      </c>
      <c r="R30" s="73"/>
    </row>
    <row r="31" spans="1:18" ht="13.5" thickBot="1" x14ac:dyDescent="0.25">
      <c r="A31" s="615" t="s">
        <v>272</v>
      </c>
      <c r="B31" s="615"/>
      <c r="C31" s="615"/>
      <c r="D31" s="615"/>
      <c r="E31" s="615"/>
      <c r="G31" s="402"/>
      <c r="H31" s="410" t="s">
        <v>53</v>
      </c>
      <c r="I31" s="411"/>
      <c r="J31" s="91"/>
      <c r="K31" s="91"/>
      <c r="L31" s="91"/>
      <c r="M31" s="90" t="s">
        <v>264</v>
      </c>
      <c r="N31" s="91"/>
      <c r="O31" s="90" t="s">
        <v>264</v>
      </c>
      <c r="P31" s="90"/>
      <c r="Q31" s="92" t="s">
        <v>264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273</v>
      </c>
      <c r="D33" s="404"/>
      <c r="E33" s="406" t="s">
        <v>264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376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611" t="s">
        <v>429</v>
      </c>
      <c r="B36" s="74"/>
      <c r="C36" s="557" t="s">
        <v>430</v>
      </c>
      <c r="E36" s="104">
        <v>13038</v>
      </c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277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278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610" t="s">
        <v>493</v>
      </c>
      <c r="J41" s="104"/>
      <c r="K41" s="104"/>
      <c r="L41" s="85"/>
      <c r="M41" s="104">
        <v>107321</v>
      </c>
      <c r="N41" s="74"/>
      <c r="O41" s="104">
        <v>-44745</v>
      </c>
      <c r="P41" s="85"/>
      <c r="Q41" s="104">
        <f>+M41+O41</f>
        <v>62576</v>
      </c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71</v>
      </c>
      <c r="E46" s="415">
        <f>SUM(E36:E44)</f>
        <v>13038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279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280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281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282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283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284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107321</v>
      </c>
      <c r="N62" s="74"/>
      <c r="O62" s="89">
        <f>SUM(O36:O61)</f>
        <v>-44745</v>
      </c>
      <c r="P62" s="85"/>
      <c r="Q62" s="89">
        <f>SUM(Q36:Q61)</f>
        <v>62576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077N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077N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414</v>
      </c>
      <c r="D10" s="54"/>
      <c r="E10" s="54"/>
      <c r="F10" s="54"/>
      <c r="G10" s="55" t="s">
        <v>356</v>
      </c>
      <c r="H10" s="54"/>
      <c r="I10" s="612" t="s">
        <v>224</v>
      </c>
      <c r="J10" s="613"/>
      <c r="K10" s="613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367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376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237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077N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15" sqref="A15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424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">
        <v>425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58" t="s">
        <v>434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077N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">
      <c r="A9" s="299"/>
      <c r="B9" s="7"/>
      <c r="C9" s="301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415</v>
      </c>
      <c r="H10" s="9"/>
      <c r="I10" s="10" t="s">
        <v>3</v>
      </c>
      <c r="J10" s="9"/>
      <c r="K10" s="297" t="s">
        <v>416</v>
      </c>
      <c r="L10" s="9"/>
      <c r="M10" s="10" t="s">
        <v>3</v>
      </c>
      <c r="N10" s="9"/>
      <c r="O10" s="297" t="s">
        <v>417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427</v>
      </c>
      <c r="B15" s="133"/>
      <c r="C15" s="134">
        <v>1724976</v>
      </c>
      <c r="D15" s="135"/>
      <c r="E15" s="132">
        <v>-306624</v>
      </c>
      <c r="F15" s="135"/>
      <c r="G15" s="132">
        <f t="shared" ref="G15:G28" si="0">SUM(C15:E15)</f>
        <v>1418352</v>
      </c>
      <c r="H15" s="135"/>
      <c r="I15" s="132">
        <v>538070</v>
      </c>
      <c r="J15" s="135"/>
      <c r="K15" s="132">
        <f t="shared" ref="K15:K28" si="1">SUM(G15:I15)</f>
        <v>1956422</v>
      </c>
      <c r="L15" s="135"/>
      <c r="M15" s="132"/>
      <c r="N15" s="135"/>
      <c r="O15" s="132">
        <f t="shared" ref="O15:O28" si="2">SUM(K15:M15)</f>
        <v>1956422</v>
      </c>
      <c r="P15" s="135"/>
      <c r="Q15" s="132"/>
      <c r="R15" s="135"/>
      <c r="S15" s="132">
        <f t="shared" ref="S15:S28" si="3">SUM(O15:Q15)</f>
        <v>1956422</v>
      </c>
      <c r="T15" s="127"/>
    </row>
    <row r="16" spans="1:20" ht="24.95" customHeight="1" x14ac:dyDescent="0.2">
      <c r="A16" s="132" t="s">
        <v>411</v>
      </c>
      <c r="B16" s="133"/>
      <c r="C16" s="134">
        <v>-15000</v>
      </c>
      <c r="D16" s="135"/>
      <c r="E16" s="132">
        <v>15000</v>
      </c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66</v>
      </c>
      <c r="B31" s="137" t="s">
        <v>17</v>
      </c>
      <c r="C31" s="139">
        <f>SUM(C15:C28)</f>
        <v>1709976</v>
      </c>
      <c r="D31" s="127"/>
      <c r="E31" s="139">
        <f>SUM(E15:E28)</f>
        <v>-291624</v>
      </c>
      <c r="F31" s="127"/>
      <c r="G31" s="139">
        <f>SUM(G15:G28)</f>
        <v>1418352</v>
      </c>
      <c r="H31" s="127"/>
      <c r="I31" s="139">
        <f>SUM(I15:I28)</f>
        <v>538070</v>
      </c>
      <c r="J31" s="127"/>
      <c r="K31" s="139">
        <f>SUM(K15:K28)</f>
        <v>1956422</v>
      </c>
      <c r="L31" s="127"/>
      <c r="M31" s="139">
        <f>SUM(M15:M28)</f>
        <v>0</v>
      </c>
      <c r="N31" s="127"/>
      <c r="O31" s="139">
        <f>SUM(O15:O28)</f>
        <v>1956422</v>
      </c>
      <c r="P31" s="127"/>
      <c r="Q31" s="139">
        <f>SUM(Q15:Q28)</f>
        <v>0</v>
      </c>
      <c r="R31" s="127"/>
      <c r="S31" s="139">
        <f>SUM(S15:S28)</f>
        <v>1956422</v>
      </c>
      <c r="T31" s="137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077N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424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">
        <v>425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58" t="s">
        <v>434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3" t="str">
        <f>'E1.XLS '!A7</f>
        <v>PREPARED BY:  Sonya City</v>
      </c>
      <c r="C7" s="141"/>
      <c r="E7" s="509"/>
      <c r="G7" s="511"/>
      <c r="I7" s="141"/>
      <c r="K7" s="141"/>
      <c r="M7" s="507" t="s">
        <v>307</v>
      </c>
      <c r="O7" s="141"/>
      <c r="Q7" s="141"/>
      <c r="S7" s="141"/>
      <c r="U7" s="141"/>
      <c r="W7" s="141"/>
      <c r="Y7" s="141"/>
      <c r="AA7" s="141"/>
      <c r="AC7" s="157" t="str">
        <f>A2</f>
        <v>COMPANY # 077N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310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304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25">
      <c r="A10" s="148" t="s">
        <v>69</v>
      </c>
      <c r="B10" s="498"/>
      <c r="C10" s="149" t="s">
        <v>296</v>
      </c>
      <c r="D10" s="498"/>
      <c r="E10" s="517" t="s">
        <v>311</v>
      </c>
      <c r="F10" s="518"/>
      <c r="G10" s="519" t="s">
        <v>312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5" thickBot="1" x14ac:dyDescent="0.3">
      <c r="A11" s="150"/>
      <c r="B11" s="499"/>
      <c r="C11" s="151" t="s">
        <v>297</v>
      </c>
      <c r="D11" s="499"/>
      <c r="E11" s="520" t="s">
        <v>72</v>
      </c>
      <c r="F11" s="521"/>
      <c r="G11" s="522" t="s">
        <v>313</v>
      </c>
      <c r="H11" s="521"/>
      <c r="I11" s="151" t="s">
        <v>314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5" thickTop="1" x14ac:dyDescent="0.25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376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308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299</v>
      </c>
      <c r="C18" s="495" t="s">
        <v>300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305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309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317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319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318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321</v>
      </c>
      <c r="C38" s="495" t="s">
        <v>301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302</v>
      </c>
      <c r="C40" s="495" t="s">
        <v>303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306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353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322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077N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315</v>
      </c>
      <c r="G72" s="511"/>
      <c r="I72" s="143"/>
    </row>
    <row r="73" spans="5:10" x14ac:dyDescent="0.25">
      <c r="E73" s="509"/>
      <c r="G73" s="511"/>
      <c r="H73" s="30" t="s">
        <v>316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2001-07-18T20:53:42Z</cp:lastPrinted>
  <dcterms:created xsi:type="dcterms:W3CDTF">1998-03-02T21:51:31Z</dcterms:created>
  <dcterms:modified xsi:type="dcterms:W3CDTF">2023-09-17T12:17:53Z</dcterms:modified>
</cp:coreProperties>
</file>