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D3A332-7B19-4D63-8E0A-B699CE98066B}" xr6:coauthVersionLast="47" xr6:coauthVersionMax="47" xr10:uidLastSave="{00000000-0000-0000-0000-000000000000}"/>
  <bookViews>
    <workbookView xWindow="-120" yWindow="-120" windowWidth="38640" windowHeight="15720" tabRatio="70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Q19" i="21"/>
  <c r="I20" i="21"/>
  <c r="M20" i="21"/>
  <c r="Q20" i="21"/>
  <c r="C23" i="21"/>
  <c r="E23" i="21"/>
  <c r="G23" i="21"/>
  <c r="I23" i="21"/>
  <c r="K23" i="21"/>
  <c r="M23" i="21"/>
  <c r="O23" i="21"/>
  <c r="Q23" i="21"/>
  <c r="E36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<sst xmlns="http://schemas.openxmlformats.org/spreadsheetml/2006/main" count="985" uniqueCount="500">
  <si>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</si>
  <si>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</si>
  <si>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</si>
  <si>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</si>
  <si>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</si>
  <si>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</si>
  <si>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</si>
  <si>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</si>
  <si>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</si>
  <si>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</si>
  <si>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</si>
  <si>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</si>
  <si>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</si>
  <si>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</si>
  <si>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</si>
  <si>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</si>
  <si>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</si>
  <si>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</si>
  <si>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</si>
  <si>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</si>
  <si>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</si>
  <si>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</si>
  <si>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</si>
  <si>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</si>
  <si>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</si>
  <si>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</si>
  <si>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</si>
  <si>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</si>
  <si>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</si>
  <si>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</si>
  <si>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</si>
  <si>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</si>
  <si>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</si>
  <si>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</si>
  <si>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</si>
  <si>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</si>
  <si>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</si>
  <si>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</si>
  <si>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</si>
  <si>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</si>
  <si>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</si>
  <si>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</si>
  <si>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</si>
  <si>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</si>
  <si>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</si>
  <si>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</si>
  <si>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</si>
  <si>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</si>
  <si>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</si>
  <si>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</si>
  <si>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</si>
  <si>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</si>
  <si>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</si>
  <si>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</si>
  <si>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</si>
  <si>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</si>
  <si>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</si>
  <si>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</si>
  <si>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</si>
  <si>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</si>
  <si>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</si>
  <si>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</si>
  <si>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</si>
  <si>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</si>
  <si>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</si>
  <si>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</si>
  <si>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</si>
  <si>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</si>
  <si>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</si>
  <si>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</si>
  <si>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</si>
  <si>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</si>
  <si>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</si>
  <si>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</si>
  <si>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</si>
  <si>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</si>
  <si>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</si>
  <si>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</si>
  <si>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</si>
  <si>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</si>
  <si>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</si>
  <si>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</si>
  <si>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</si>
  <si>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</si>
  <si>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</si>
  <si>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</si>
  <si>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</si>
  <si>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</si>
  <si>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</si>
  <si>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</si>
  <si>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</si>
  <si>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</si>
  <si>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</si>
  <si>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</si>
  <si>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</si>
  <si>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</si>
  <si>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</si>
  <si>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</si>
  <si>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</si>
  <si>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</si>
  <si>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</si>
  <si>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</si>
  <si>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</si>
  <si>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</si>
  <si>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</si>
  <si>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</si>
  <si>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</si>
  <si>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</si>
  <si>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</si>
  <si>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</si>
  <si>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</si>
  <si>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</si>
  <si>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</si>
  <si>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</si>
  <si>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</si>
  <si>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</si>
  <si>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</si>
  <si>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</si>
  <si>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</si>
  <si>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</si>
  <si>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</si>
  <si>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</si>
  <si>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</si>
  <si>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</si>
  <si>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</si>
  <si>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</si>
  <si>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</si>
  <si>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</si>
  <si>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</si>
  <si>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</si>
  <si>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</si>
  <si>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</si>
  <si>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</si>
  <si>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</si>
  <si>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</si>
  <si>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</si>
  <si>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</si>
  <si>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</si>
  <si>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</si>
  <si>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</si>
  <si>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</si>
  <si>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</si>
  <si>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</si>
  <si>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</si>
  <si>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</si>
  <si>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</si>
  <si>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</si>
  <si>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</si>
  <si>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</si>
  <si>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</si>
  <si>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</si>
  <si>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</si>
  <si>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</si>
  <si>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</si>
  <si>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</si>
  <si>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</si>
  <si>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</si>
  <si>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</si>
  <si>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</si>
  <si>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</si>
  <si>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</si>
  <si>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</si>
  <si>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</si>
  <si>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</si>
  <si>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</si>
  <si>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</si>
  <si>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</si>
  <si>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</si>
  <si>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</si>
  <si>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</si>
  <si>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</si>
  <si>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</si>
  <si>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</si>
  <si>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</si>
  <si>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</si>
  <si>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</si>
  <si>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</si>
  <si>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</si>
  <si>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</si>
  <si>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</si>
  <si>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</si>
  <si>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</si>
  <si>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</si>
  <si>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</si>
  <si>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</si>
  <si>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</si>
  <si>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</si>
  <si>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</si>
  <si>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</si>
  <si>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</si>
  <si>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</si>
  <si>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</si>
  <si>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</si>
  <si>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</si>
  <si>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</si>
  <si>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</si>
  <si>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</si>
  <si>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</si>
  <si>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</si>
  <si>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</si>
  <si>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</si>
  <si>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</si>
  <si>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</si>
  <si>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</si>
  <si>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</si>
  <si>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</si>
  <si>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</si>
  <si>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</si>
  <si>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</si>
  <si>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</si>
  <si>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</si>
  <si>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</si>
  <si>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</si>
  <si>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</si>
  <si>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</si>
  <si>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</si>
  <si>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</si>
  <si>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</si>
  <si>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</si>
  <si>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</si>
  <si>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</si>
  <si>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</si>
  <si>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</si>
  <si>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</si>
  <si>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</si>
  <si>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</si>
  <si>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</si>
  <si>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</si>
  <si>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</si>
  <si>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</si>
  <si>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</si>
  <si>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</si>
  <si>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</si>
  <si>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</si>
  <si>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</si>
  <si>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</si>
  <si>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</si>
  <si>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</si>
  <si>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</si>
  <si>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</si>
  <si>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</si>
  <si>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</si>
  <si>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</si>
  <si>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</si>
  <si>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</si>
  <si>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</si>
  <si>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</si>
  <si>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</si>
  <si>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</si>
  <si>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</si>
  <si>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</si>
  <si>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</si>
  <si>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</si>
  <si>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</si>
  <si>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</si>
  <si>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</si>
  <si>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</si>
  <si>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</si>
  <si>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</si>
  <si>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</si>
  <si>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</si>
  <si>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</si>
  <si>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</si>
  <si>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</si>
  <si>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</si>
  <si>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</si>
  <si>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</si>
  <si>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</si>
  <si>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</si>
  <si>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</si>
  <si>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</si>
  <si>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</si>
  <si>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</si>
  <si>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</si>
  <si>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</si>
  <si>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</si>
  <si>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</si>
  <si>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</si>
  <si>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</si>
  <si>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</si>
  <si>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</si>
  <si>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</si>
  <si>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</si>
  <si>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</si>
  <si>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</si>
  <si>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</si>
  <si>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</si>
  <si>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</si>
  <si>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</si>
  <si>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</si>
  <si>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</si>
  <si>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</si>
  <si>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</si>
  <si>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</si>
  <si>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</si>
  <si>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</si>
  <si>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</si>
  <si>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</si>
  <si>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</si>
  <si>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</si>
  <si>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</si>
  <si>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</si>
  <si>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</si>
  <si>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</si>
  <si>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</si>
  <si>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</si>
  <si>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</si>
  <si>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</si>
  <si>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</si>
  <si>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</si>
  <si>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</si>
  <si>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</si>
  <si>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</si>
  <si>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</si>
  <si>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</si>
  <si>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</si>
  <si>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</si>
  <si>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</si>
  <si>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</si>
  <si>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</si>
  <si>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</si>
  <si>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</si>
  <si>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</si>
  <si>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</si>
  <si>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</si>
  <si>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</si>
  <si>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</si>
  <si>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</si>
  <si>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</si>
  <si>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</si>
  <si>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</si>
  <si>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</si>
  <si>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</si>
  <si>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</si>
  <si>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</si>
  <si>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</si>
  <si>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</si>
  <si>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</si>
  <si>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</si>
  <si>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</si>
  <si>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</si>
  <si>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</si>
  <si>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</si>
  <si>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</si>
  <si>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</si>
  <si>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</si>
  <si>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</si>
  <si>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</si>
  <si>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</si>
  <si>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</si>
  <si>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</si>
  <si>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</si>
  <si>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</si>
  <si>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</si>
  <si>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</si>
  <si>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</si>
  <si>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</si>
  <si>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</si>
  <si>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</si>
  <si>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</si>
  <si>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</si>
  <si>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</si>
  <si>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</si>
  <si>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</si>
  <si>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</si>
  <si>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</si>
  <si>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</si>
  <si>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</si>
  <si>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</si>
  <si>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</si>
  <si>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</si>
  <si>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</si>
  <si>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</si>
  <si>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</si>
  <si>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</si>
  <si>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</si>
  <si>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</si>
  <si>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</si>
  <si>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</si>
  <si>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</si>
  <si>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</si>
  <si>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</si>
  <si>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</si>
  <si>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</si>
  <si>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</si>
  <si>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</si>
  <si>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</si>
  <si>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</si>
  <si>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</si>
  <si>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</si>
  <si>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</si>
  <si>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</si>
  <si>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</si>
  <si>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</si>
  <si>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</si>
  <si>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</si>
  <si>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</si>
  <si>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</si>
  <si>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</si>
  <si>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</si>
  <si>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</si>
  <si>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</si>
  <si>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</si>
  <si>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</si>
  <si>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</si>
  <si>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</si>
  <si>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</si>
  <si>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</si>
  <si>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</si>
  <si>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</si>
  <si>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</si>
  <si>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</si>
  <si>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</si>
  <si>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</si>
  <si>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</si>
  <si>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</si>
  <si>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</si>
  <si>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</si>
  <si>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</si>
  <si>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</si>
  <si>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</si>
  <si>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</si>
  <si>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</si>
  <si>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</si>
  <si>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</si>
  <si>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</si>
  <si>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</si>
  <si>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032B</t>
  </si>
  <si>
    <t>COMPANY NAME   The LINC Company</t>
  </si>
  <si>
    <t>Advance bills</t>
  </si>
  <si>
    <t>Other current liabilities</t>
  </si>
  <si>
    <t>Reserve for doubtful accounts</t>
  </si>
  <si>
    <t>1150</t>
  </si>
  <si>
    <t>N/A</t>
  </si>
  <si>
    <t>Completed</t>
  </si>
  <si>
    <t>Depreciation Expense in Cost of Sales</t>
  </si>
  <si>
    <t>Misc Payroll Liability</t>
  </si>
  <si>
    <t>Misc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</si>
  <si>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</si>
  <si>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</si>
  <si>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</si>
  <si>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</si>
  <si>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</si>
  <si>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</si>
  <si>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</si>
  <si>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</si>
  <si>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</si>
  <si>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</si>
  <si>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</si>
  <si>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</si>
  <si>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</si>
  <si>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</si>
  <si>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</si>
  <si>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</si>
  <si>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</si>
  <si>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</si>
  <si>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</si>
  <si>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</si>
  <si>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</si>
  <si>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</si>
  <si>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</si>
  <si>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</si>
  <si>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</si>
  <si>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</si>
  <si>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</si>
  <si>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</si>
  <si>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</si>
  <si>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</si>
  <si>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</si>
  <si>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</si>
  <si>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</si>
  <si>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</si>
  <si>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</si>
  <si>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</si>
  <si>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</si>
  <si>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</si>
  <si>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</si>
  <si>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</si>
  <si>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</si>
  <si>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</si>
  <si>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</si>
  <si>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</si>
  <si>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</si>
  <si>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</si>
  <si>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</si>
  <si>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</si>
  <si>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</si>
  <si>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</si>
  <si>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</si>
  <si>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</si>
  <si>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</si>
  <si>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</si>
  <si>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</si>
  <si>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</si>
  <si>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</si>
  <si>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Sonya City</t>
  </si>
  <si>
    <t>Felecia Fitzgerald</t>
  </si>
  <si>
    <t>PREPARED BY:  Sonya City</t>
  </si>
  <si>
    <t>EXTENSION: 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</si>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</sst>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438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9" t="s">
        <v>497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032B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0" t="s">
        <v>498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 032B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 032B</v>
      </c>
    </row>
    <row r="7" spans="1:15" s="283" customFormat="1" ht="10.5" customHeight="1" x14ac:dyDescent="0.2">
      <c r="A7" s="112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08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7" t="s">
        <v>224</v>
      </c>
      <c r="J10" s="608"/>
      <c r="K10" s="608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235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0</v>
      </c>
      <c r="J40" s="379"/>
      <c r="K40" s="380"/>
      <c r="L40" s="379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 032B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112" t="str">
        <f>'E1.XLS '!A7</f>
        <v>PREPARED BY:  Sonya City</v>
      </c>
      <c r="M7" s="20" t="str">
        <f>A2</f>
        <v>COMPANY #  032B</v>
      </c>
    </row>
    <row r="8" spans="1:13" ht="15" customHeight="1" thickBot="1" x14ac:dyDescent="0.25">
      <c r="A8" s="108" t="str">
        <f>'E1.XLS '!A8</f>
        <v>EXTENSION:  3 9690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252</v>
      </c>
      <c r="D12" s="15"/>
      <c r="E12" s="16" t="s">
        <v>7</v>
      </c>
      <c r="F12" s="15"/>
      <c r="G12" s="392" t="s">
        <v>253</v>
      </c>
      <c r="H12" s="15"/>
      <c r="I12" s="16" t="s">
        <v>52</v>
      </c>
      <c r="J12" s="15"/>
      <c r="K12" s="392" t="s">
        <v>245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 032B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427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428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tr">
        <f>'E1.XLS '!A7</f>
        <v>PREPARED BY: 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tr">
        <f>'E1.XLS '!A8</f>
        <v>EXTENSION:  3 9690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 032B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325</v>
      </c>
      <c r="J14" s="178"/>
      <c r="K14" s="178"/>
      <c r="L14" s="535" t="s">
        <v>88</v>
      </c>
      <c r="M14" s="536" t="s">
        <v>326</v>
      </c>
      <c r="N14" s="534" t="s">
        <v>88</v>
      </c>
      <c r="O14" s="533" t="s">
        <v>327</v>
      </c>
      <c r="P14" s="535" t="s">
        <v>88</v>
      </c>
      <c r="Q14" s="180" t="s">
        <v>328</v>
      </c>
      <c r="R14" s="537" t="s">
        <v>88</v>
      </c>
      <c r="S14" s="538" t="s">
        <v>329</v>
      </c>
      <c r="T14" s="175"/>
      <c r="U14" s="175"/>
      <c r="V14" s="535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9" t="s">
        <v>331</v>
      </c>
      <c r="H16" s="183"/>
      <c r="I16" s="540" t="s">
        <v>332</v>
      </c>
      <c r="J16" s="540"/>
      <c r="K16" s="540"/>
      <c r="L16" s="183"/>
      <c r="M16" s="183"/>
      <c r="N16" s="183"/>
      <c r="O16" s="186" t="s">
        <v>276</v>
      </c>
      <c r="P16" s="183"/>
      <c r="Q16" s="186" t="s">
        <v>84</v>
      </c>
      <c r="R16" s="183"/>
      <c r="S16" s="186" t="s">
        <v>52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1" t="s">
        <v>88</v>
      </c>
      <c r="G17" s="191" t="s">
        <v>333</v>
      </c>
      <c r="H17" s="542" t="s">
        <v>88</v>
      </c>
      <c r="I17" s="191" t="s">
        <v>52</v>
      </c>
      <c r="J17" s="189"/>
      <c r="K17" s="554" t="s">
        <v>334</v>
      </c>
      <c r="L17" s="542" t="s">
        <v>88</v>
      </c>
      <c r="M17" s="191" t="s">
        <v>335</v>
      </c>
      <c r="N17" s="543" t="s">
        <v>88</v>
      </c>
      <c r="O17" s="191" t="s">
        <v>57</v>
      </c>
      <c r="P17" s="543" t="s">
        <v>88</v>
      </c>
      <c r="Q17" s="191" t="s">
        <v>90</v>
      </c>
      <c r="R17" s="541" t="s">
        <v>88</v>
      </c>
      <c r="S17" s="191" t="s">
        <v>91</v>
      </c>
      <c r="T17" s="189"/>
      <c r="U17" s="191" t="s">
        <v>336</v>
      </c>
      <c r="V17" s="543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339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1" t="s">
        <v>356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 032B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50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427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428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tr">
        <f>'E1.XLS '!A7</f>
        <v>PREPARED BY: 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 032B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>
        <v>-17511</v>
      </c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-17511</v>
      </c>
      <c r="O15" s="236" t="s">
        <v>431</v>
      </c>
    </row>
    <row r="16" spans="1:15" ht="13.5" thickTop="1" x14ac:dyDescent="0.2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372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341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373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342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374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377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342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375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 032B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415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tr">
        <f>E18YTD.XLS!A7</f>
        <v>PREPARED BY:  Sonya City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 032B</v>
      </c>
    </row>
    <row r="9" spans="1:11" x14ac:dyDescent="0.2">
      <c r="A9" s="108" t="str">
        <f>E18YTD.XLS!A8</f>
        <v>EXTENSION:  3 9690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 032B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30" t="str">
        <f>E18YTD.XLS!A7</f>
        <v>PREPARED BY:  Sonya City</v>
      </c>
      <c r="B7" s="330"/>
      <c r="C7" s="324"/>
      <c r="D7" s="324"/>
      <c r="E7" s="331"/>
      <c r="F7" s="324"/>
      <c r="G7" s="324"/>
      <c r="H7" s="324"/>
      <c r="I7" s="357"/>
      <c r="J7" s="357"/>
      <c r="AA7" s="332" t="str">
        <f>A2</f>
        <v>COMPANY #  032B</v>
      </c>
      <c r="AB7" s="332"/>
    </row>
    <row r="8" spans="1:31" ht="20.100000000000001" customHeight="1" x14ac:dyDescent="0.25">
      <c r="A8" s="333" t="str">
        <f>E18YTD.XLS!A8</f>
        <v>EXTENSION:  3 9690</v>
      </c>
      <c r="B8" s="323"/>
      <c r="C8" s="324"/>
      <c r="D8" s="324"/>
      <c r="E8" s="324"/>
      <c r="F8" s="324"/>
      <c r="G8" s="324"/>
      <c r="H8" s="324"/>
      <c r="I8" s="357"/>
      <c r="J8" s="357"/>
      <c r="AA8" s="332" t="s">
        <v>128</v>
      </c>
      <c r="AB8" s="332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4"/>
      <c r="D14" s="352"/>
      <c r="E14" s="334"/>
      <c r="F14" s="334"/>
      <c r="G14" s="324"/>
      <c r="H14" s="324"/>
      <c r="I14" s="324"/>
      <c r="J14" s="324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295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296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366</v>
      </c>
      <c r="P17" s="487"/>
      <c r="Q17" s="486" t="s">
        <v>386</v>
      </c>
      <c r="R17" s="487"/>
      <c r="S17" s="486" t="s">
        <v>422</v>
      </c>
      <c r="T17" s="487"/>
      <c r="U17" s="486" t="s">
        <v>423</v>
      </c>
      <c r="V17" s="487"/>
      <c r="W17" s="486" t="s">
        <v>424</v>
      </c>
      <c r="X17" s="487"/>
      <c r="Y17" s="486" t="s">
        <v>425</v>
      </c>
      <c r="Z17" s="488"/>
      <c r="AA17" s="489" t="s">
        <v>426</v>
      </c>
      <c r="AB17" s="490"/>
      <c r="AC17" s="491" t="s">
        <v>150</v>
      </c>
      <c r="AE17" s="492" t="s">
        <v>324</v>
      </c>
    </row>
    <row r="18" spans="1:31" ht="20.100000000000001" customHeight="1" x14ac:dyDescent="0.25">
      <c r="A18"/>
      <c r="B18" s="338"/>
      <c r="C18" s="358"/>
      <c r="D18" s="331"/>
      <c r="E18" s="339"/>
      <c r="F18" s="331"/>
      <c r="G18" s="339"/>
      <c r="H18" s="331"/>
      <c r="I18" s="339"/>
      <c r="J18" s="331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2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4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4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4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4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4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4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4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4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4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4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4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4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4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4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8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8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4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4"/>
      <c r="D37" s="324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8"/>
      <c r="B41" s="328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8"/>
      <c r="B42" s="328"/>
      <c r="C42" s="338"/>
      <c r="D42" s="338"/>
      <c r="E42" s="338"/>
      <c r="F42" s="338"/>
      <c r="G42" s="338"/>
      <c r="H42" s="338"/>
      <c r="I42" s="338"/>
      <c r="J42" s="338"/>
      <c r="AA42" s="332" t="str">
        <f>A2</f>
        <v>COMPANY #  032B</v>
      </c>
    </row>
    <row r="43" spans="1:31" ht="24.95" customHeight="1" x14ac:dyDescent="0.25">
      <c r="A43" s="328"/>
      <c r="B43" s="328"/>
      <c r="C43" s="338"/>
      <c r="D43" s="338"/>
      <c r="E43" s="338"/>
      <c r="F43" s="338"/>
      <c r="G43" s="338"/>
      <c r="H43" s="338"/>
      <c r="I43" s="338"/>
      <c r="J43" s="338"/>
      <c r="AA43" s="332" t="s">
        <v>128</v>
      </c>
    </row>
    <row r="44" spans="1:31" ht="24.95" customHeight="1" x14ac:dyDescent="0.25">
      <c r="AB44" s="332"/>
      <c r="AC44" s="357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7"/>
      <c r="J45" s="357"/>
      <c r="AB45" s="332"/>
      <c r="AC45" s="357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ht="15.75" x14ac:dyDescent="0.25">
      <c r="A7" s="330" t="str">
        <f>E18YTD.XLS!A7</f>
        <v>PREPARED BY:  Sonya City</v>
      </c>
      <c r="B7" s="29"/>
      <c r="C7" s="24"/>
      <c r="D7" s="24"/>
      <c r="E7" s="24"/>
    </row>
    <row r="8" spans="1:5" ht="15.75" x14ac:dyDescent="0.25">
      <c r="A8" s="333" t="str">
        <f>E18YTD.XLS!A8</f>
        <v>EXTENSION:  3 9690</v>
      </c>
      <c r="B8" s="23"/>
      <c r="C8" s="24"/>
      <c r="D8" s="24"/>
      <c r="E8" s="257" t="str">
        <f>A2</f>
        <v>COMPANY #  032B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387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350</v>
      </c>
      <c r="B20" s="371"/>
    </row>
    <row r="21" spans="1:5" ht="14.1" customHeight="1" x14ac:dyDescent="0.25">
      <c r="A21" s="371" t="s">
        <v>351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352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 032B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D1" zoomScale="75" workbookViewId="0">
      <selection activeCell="I19" sqref="I19"/>
    </sheetView>
  </sheetViews>
  <sheetFormatPr defaultColWidth="23" defaultRowHeight="12.75" x14ac:dyDescent="0.2"/>
  <cols>
    <col min="1" max="1" width="32.25" style="563" customWidth="1"/>
    <col min="2" max="2" width="2.625" style="563" customWidth="1"/>
    <col min="3" max="3" width="13.5" style="563" customWidth="1"/>
    <col min="4" max="4" width="1.625" style="563" customWidth="1"/>
    <col min="5" max="5" width="15.625" style="563" customWidth="1"/>
    <col min="6" max="6" width="1.625" style="563" customWidth="1"/>
    <col min="7" max="7" width="15.625" style="563" customWidth="1"/>
    <col min="8" max="8" width="1.625" style="563" customWidth="1"/>
    <col min="9" max="9" width="15.625" style="563" customWidth="1"/>
    <col min="10" max="10" width="1.625" style="563" customWidth="1"/>
    <col min="11" max="11" width="15.625" style="563" customWidth="1"/>
    <col min="12" max="12" width="1.625" style="563" customWidth="1"/>
    <col min="13" max="13" width="15.625" style="563" customWidth="1"/>
    <col min="14" max="14" width="1.625" style="563" customWidth="1"/>
    <col min="15" max="15" width="15.625" style="563" customWidth="1"/>
    <col min="16" max="16" width="2" style="563" customWidth="1"/>
    <col min="17" max="17" width="25.75" style="563" customWidth="1"/>
    <col min="18" max="18" width="1.625" style="563" customWidth="1"/>
    <col min="19" max="19" width="15.625" style="563" customWidth="1"/>
    <col min="20" max="16384" width="23" style="563"/>
  </cols>
  <sheetData>
    <row r="1" spans="1:21" x14ac:dyDescent="0.2">
      <c r="A1" s="128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">
      <c r="A2" s="3" t="s">
        <v>427</v>
      </c>
      <c r="B2" s="562"/>
      <c r="C2" s="562"/>
      <c r="D2" s="562"/>
      <c r="E2" s="564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">
      <c r="A3" s="3" t="s">
        <v>428</v>
      </c>
      <c r="B3" s="562"/>
      <c r="C3" s="562"/>
      <c r="D3" s="562"/>
      <c r="E3" s="564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">
      <c r="A4" s="561" t="s">
        <v>440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">
      <c r="A5" s="112" t="str">
        <f>'E1.XLS '!A5</f>
        <v>FOR THE 6 MONTHS ENDED 6-30-2001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">
      <c r="A7" s="112" t="str">
        <f>'E1.XLS '!A7</f>
        <v>PREPARED BY:  Sonya City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5" t="str">
        <f>+A2</f>
        <v>COMPANY #  032B</v>
      </c>
    </row>
    <row r="8" spans="1:21" ht="13.5" thickBot="1" x14ac:dyDescent="0.25">
      <c r="A8" s="108" t="str">
        <f>'E1.XLS '!A8</f>
        <v>EXTENSION:  3 9690</v>
      </c>
      <c r="B8" s="562"/>
      <c r="C8" s="562"/>
      <c r="D8" s="562"/>
      <c r="E8" s="562"/>
      <c r="F8" s="566"/>
      <c r="G8" s="566"/>
      <c r="H8" s="566"/>
      <c r="I8" s="566"/>
      <c r="J8" s="566"/>
      <c r="K8" s="566"/>
      <c r="L8" s="562"/>
      <c r="M8" s="562"/>
      <c r="N8" s="566"/>
      <c r="O8" s="566"/>
      <c r="P8" s="562"/>
      <c r="Q8" s="562"/>
      <c r="R8" s="562"/>
      <c r="S8" s="567" t="s">
        <v>441</v>
      </c>
    </row>
    <row r="9" spans="1:21" ht="13.5" thickTop="1" x14ac:dyDescent="0.2">
      <c r="A9" s="568"/>
      <c r="B9" s="569"/>
      <c r="C9" s="569"/>
      <c r="D9" s="570"/>
      <c r="E9" s="571" t="s">
        <v>442</v>
      </c>
      <c r="F9" s="572"/>
      <c r="G9" s="573"/>
      <c r="H9" s="572"/>
      <c r="I9" s="573" t="s">
        <v>443</v>
      </c>
      <c r="J9" s="573"/>
      <c r="K9" s="611" t="s">
        <v>444</v>
      </c>
      <c r="L9" s="611"/>
      <c r="M9" s="611"/>
      <c r="N9" s="573"/>
      <c r="O9" s="611" t="s">
        <v>445</v>
      </c>
      <c r="P9" s="611"/>
      <c r="Q9" s="611"/>
      <c r="R9" s="570"/>
      <c r="S9" s="574"/>
      <c r="U9" s="575"/>
    </row>
    <row r="10" spans="1:21" x14ac:dyDescent="0.2">
      <c r="A10" s="576"/>
      <c r="B10" s="577"/>
      <c r="C10" s="578"/>
      <c r="D10" s="572"/>
      <c r="E10" s="579" t="s">
        <v>446</v>
      </c>
      <c r="F10" s="572"/>
      <c r="G10" s="580" t="s">
        <v>447</v>
      </c>
      <c r="H10" s="572"/>
      <c r="I10" s="579" t="s">
        <v>448</v>
      </c>
      <c r="J10" s="572"/>
      <c r="K10" s="581"/>
      <c r="L10" s="572"/>
      <c r="M10" s="579"/>
      <c r="N10" s="572"/>
      <c r="O10" s="579" t="s">
        <v>10</v>
      </c>
      <c r="P10" s="572"/>
      <c r="Q10" s="579"/>
      <c r="R10" s="579"/>
      <c r="S10" s="582" t="s">
        <v>446</v>
      </c>
      <c r="U10" s="579"/>
    </row>
    <row r="11" spans="1:21" ht="13.5" thickBot="1" x14ac:dyDescent="0.25">
      <c r="A11" s="583"/>
      <c r="B11" s="584"/>
      <c r="C11" s="585" t="s">
        <v>449</v>
      </c>
      <c r="D11" s="566"/>
      <c r="E11" s="586" t="s">
        <v>450</v>
      </c>
      <c r="F11" s="566"/>
      <c r="G11" s="586" t="s">
        <v>451</v>
      </c>
      <c r="H11" s="566"/>
      <c r="I11" s="586" t="s">
        <v>452</v>
      </c>
      <c r="J11" s="566"/>
      <c r="K11" s="586" t="s">
        <v>453</v>
      </c>
      <c r="L11" s="566"/>
      <c r="M11" s="586" t="s">
        <v>454</v>
      </c>
      <c r="N11" s="566"/>
      <c r="O11" s="586" t="s">
        <v>91</v>
      </c>
      <c r="P11" s="566"/>
      <c r="Q11" s="586" t="s">
        <v>455</v>
      </c>
      <c r="R11" s="586"/>
      <c r="S11" s="587" t="s">
        <v>456</v>
      </c>
      <c r="U11" s="579"/>
    </row>
    <row r="12" spans="1:21" ht="12.75" customHeight="1" thickTop="1" x14ac:dyDescent="0.2">
      <c r="A12" s="562"/>
      <c r="B12" s="588"/>
      <c r="C12" s="564"/>
      <c r="D12" s="589"/>
      <c r="E12" s="562"/>
      <c r="F12" s="589"/>
      <c r="G12" s="562"/>
      <c r="H12" s="589"/>
      <c r="I12" s="562"/>
      <c r="J12" s="589"/>
      <c r="K12" s="562"/>
      <c r="L12" s="589"/>
      <c r="M12" s="562"/>
      <c r="N12" s="589"/>
      <c r="O12" s="562"/>
      <c r="P12" s="589"/>
      <c r="Q12" s="589"/>
      <c r="R12" s="589"/>
      <c r="S12" s="562"/>
      <c r="U12" s="575"/>
    </row>
    <row r="13" spans="1:21" ht="23.25" customHeight="1" x14ac:dyDescent="0.2">
      <c r="A13" s="590" t="s">
        <v>457</v>
      </c>
      <c r="B13" s="591"/>
      <c r="C13" s="319" t="s">
        <v>346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2">
      <c r="A14" s="590" t="s">
        <v>458</v>
      </c>
      <c r="B14" s="591"/>
      <c r="C14" s="594" t="s">
        <v>459</v>
      </c>
      <c r="D14" s="591"/>
      <c r="E14" s="590">
        <v>-107764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-107764</v>
      </c>
      <c r="U14" s="575"/>
    </row>
    <row r="15" spans="1:21" ht="23.25" customHeight="1" x14ac:dyDescent="0.2">
      <c r="A15" s="590" t="s">
        <v>460</v>
      </c>
      <c r="B15" s="591"/>
      <c r="C15" s="594" t="s">
        <v>461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2">
      <c r="A16" s="590" t="s">
        <v>462</v>
      </c>
      <c r="B16" s="591"/>
      <c r="C16" s="594" t="s">
        <v>463</v>
      </c>
      <c r="D16" s="591"/>
      <c r="E16" s="590">
        <v>114220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114220</v>
      </c>
      <c r="U16" s="575"/>
    </row>
    <row r="17" spans="1:21" ht="23.25" customHeight="1" x14ac:dyDescent="0.2">
      <c r="A17" s="590" t="s">
        <v>464</v>
      </c>
      <c r="B17" s="591"/>
      <c r="C17" s="594" t="s">
        <v>465</v>
      </c>
      <c r="D17" s="591"/>
      <c r="E17" s="590">
        <v>-532325</v>
      </c>
      <c r="F17" s="591"/>
      <c r="G17" s="590"/>
      <c r="H17" s="591"/>
      <c r="I17" s="590"/>
      <c r="J17" s="591"/>
      <c r="K17" s="590"/>
      <c r="L17" s="591"/>
      <c r="M17" s="590"/>
      <c r="N17" s="591"/>
      <c r="O17" s="590"/>
      <c r="P17" s="591"/>
      <c r="Q17" s="590"/>
      <c r="R17" s="595"/>
      <c r="S17" s="596">
        <f t="shared" si="0"/>
        <v>-532325</v>
      </c>
      <c r="U17" s="575"/>
    </row>
    <row r="18" spans="1:21" ht="23.25" customHeight="1" x14ac:dyDescent="0.2">
      <c r="A18" s="590" t="s">
        <v>466</v>
      </c>
      <c r="B18" s="591"/>
      <c r="C18" s="594" t="s">
        <v>467</v>
      </c>
      <c r="D18" s="591"/>
      <c r="E18" s="590"/>
      <c r="F18" s="591"/>
      <c r="G18" s="590"/>
      <c r="H18" s="591"/>
      <c r="I18" s="590">
        <v>-51817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-51817</v>
      </c>
    </row>
    <row r="19" spans="1:21" ht="23.25" customHeight="1" x14ac:dyDescent="0.2">
      <c r="A19" s="590" t="s">
        <v>468</v>
      </c>
      <c r="B19" s="591"/>
      <c r="C19" s="594" t="s">
        <v>469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0</v>
      </c>
    </row>
    <row r="20" spans="1:21" ht="23.25" customHeight="1" x14ac:dyDescent="0.2">
      <c r="A20" s="590" t="s">
        <v>470</v>
      </c>
      <c r="B20" s="591"/>
      <c r="C20" s="594" t="s">
        <v>471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2">
      <c r="A21" s="590" t="s">
        <v>472</v>
      </c>
      <c r="B21" s="591"/>
      <c r="C21" s="594" t="s">
        <v>473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2">
      <c r="A22" s="590" t="s">
        <v>474</v>
      </c>
      <c r="B22" s="591"/>
      <c r="C22" s="594" t="s">
        <v>475</v>
      </c>
      <c r="D22" s="591"/>
      <c r="E22" s="590"/>
      <c r="F22" s="591"/>
      <c r="G22" s="590"/>
      <c r="H22" s="591"/>
      <c r="I22" s="590">
        <v>1</v>
      </c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1</v>
      </c>
    </row>
    <row r="23" spans="1:21" ht="23.25" customHeight="1" thickBot="1" x14ac:dyDescent="0.25">
      <c r="A23" s="590" t="s">
        <v>476</v>
      </c>
      <c r="B23" s="591"/>
      <c r="C23" s="590" t="s">
        <v>477</v>
      </c>
      <c r="D23" s="591"/>
      <c r="E23" s="597">
        <f>SUM(E14:E22)</f>
        <v>-525869</v>
      </c>
      <c r="F23" s="591"/>
      <c r="G23" s="597">
        <f>SUM(G14:G22)</f>
        <v>0</v>
      </c>
      <c r="H23" s="591"/>
      <c r="I23" s="597">
        <f>SUM(I14:I22)</f>
        <v>-51816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0</v>
      </c>
      <c r="P23" s="591"/>
      <c r="Q23" s="593"/>
      <c r="R23" s="595"/>
      <c r="S23" s="597">
        <f>SUM(S14:S22)</f>
        <v>-577685</v>
      </c>
    </row>
    <row r="24" spans="1:21" s="575" customFormat="1" ht="12.75" customHeight="1" thickTop="1" x14ac:dyDescent="0.2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25">
      <c r="A25" s="593" t="s">
        <v>478</v>
      </c>
      <c r="B25" s="591"/>
      <c r="C25" s="590" t="s">
        <v>479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2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">
      <c r="A28" s="562" t="s">
        <v>480</v>
      </c>
      <c r="B28" s="588"/>
      <c r="C28" s="599"/>
      <c r="D28" s="589"/>
      <c r="E28" s="562"/>
      <c r="F28" s="589"/>
      <c r="G28" s="562"/>
      <c r="H28" s="589"/>
      <c r="I28" s="562"/>
      <c r="J28" s="589"/>
      <c r="K28" s="562"/>
      <c r="L28" s="589"/>
      <c r="M28" s="562"/>
      <c r="N28" s="589"/>
      <c r="O28" s="562"/>
      <c r="P28" s="589"/>
      <c r="Q28" s="589"/>
      <c r="R28" s="589"/>
      <c r="S28" s="562"/>
      <c r="U28" s="575"/>
    </row>
    <row r="29" spans="1:21" s="575" customFormat="1" ht="23.25" customHeight="1" x14ac:dyDescent="0.2">
      <c r="A29" s="600" t="s">
        <v>481</v>
      </c>
      <c r="B29" s="592"/>
      <c r="C29" s="593"/>
      <c r="D29" s="592"/>
      <c r="E29" s="601" t="s">
        <v>348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2">
      <c r="A30" s="590" t="s">
        <v>482</v>
      </c>
      <c r="B30" s="591"/>
      <c r="C30" s="594" t="s">
        <v>483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2">
      <c r="A31" s="590" t="s">
        <v>484</v>
      </c>
      <c r="B31" s="591"/>
      <c r="C31" s="594" t="s">
        <v>485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2">
      <c r="A32" s="590" t="s">
        <v>486</v>
      </c>
      <c r="B32" s="591"/>
      <c r="C32" s="594" t="s">
        <v>487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25">
      <c r="A33" s="602" t="s">
        <v>488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2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25">
      <c r="A35" s="590" t="s">
        <v>489</v>
      </c>
      <c r="B35" s="591"/>
      <c r="C35" s="594" t="s">
        <v>490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2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2">
      <c r="A37" s="593" t="s">
        <v>491</v>
      </c>
      <c r="B37" s="591"/>
      <c r="C37" s="593"/>
      <c r="D37" s="591"/>
      <c r="E37" s="590">
        <f>+E23+E33</f>
        <v>-525869</v>
      </c>
      <c r="F37" s="591"/>
      <c r="G37" s="590">
        <f>+G23+G33</f>
        <v>0</v>
      </c>
      <c r="H37" s="591"/>
      <c r="I37" s="590">
        <f>+I23+I33</f>
        <v>-51816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0</v>
      </c>
      <c r="P37" s="591"/>
      <c r="Q37" s="593"/>
      <c r="R37" s="595"/>
      <c r="S37" s="590">
        <f>+S23+S33</f>
        <v>-577685</v>
      </c>
    </row>
    <row r="38" spans="1:19" s="575" customFormat="1" ht="13.5" customHeight="1" x14ac:dyDescent="0.2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2">
      <c r="A39" s="590" t="s">
        <v>492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2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2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2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x14ac:dyDescent="0.2">
      <c r="A43" s="562"/>
      <c r="B43" s="562"/>
      <c r="C43" s="564"/>
      <c r="D43" s="562"/>
      <c r="E43" s="595"/>
      <c r="F43" s="589"/>
      <c r="G43" s="595"/>
      <c r="H43" s="589"/>
      <c r="I43" s="595"/>
      <c r="J43" s="589"/>
      <c r="K43" s="562"/>
      <c r="L43" s="589"/>
      <c r="M43" s="562"/>
      <c r="N43" s="589"/>
      <c r="O43" s="562"/>
      <c r="P43" s="589"/>
      <c r="Q43" s="562"/>
      <c r="R43" s="595"/>
      <c r="S43" s="595"/>
    </row>
    <row r="44" spans="1:19" x14ac:dyDescent="0.2">
      <c r="A44" s="562"/>
      <c r="B44" s="562"/>
      <c r="C44" s="564"/>
      <c r="D44" s="562"/>
      <c r="E44" s="565"/>
      <c r="F44" s="589"/>
      <c r="G44" s="565"/>
      <c r="H44" s="589"/>
      <c r="I44" s="565"/>
      <c r="J44" s="589"/>
      <c r="K44" s="562"/>
      <c r="L44" s="589"/>
      <c r="M44" s="562"/>
      <c r="N44" s="589"/>
      <c r="O44" s="562"/>
      <c r="P44" s="589"/>
      <c r="Q44" s="562"/>
      <c r="R44" s="595"/>
      <c r="S44" s="565"/>
    </row>
    <row r="45" spans="1:19" ht="13.5" thickBot="1" x14ac:dyDescent="0.25">
      <c r="A45" s="565"/>
      <c r="B45" s="562"/>
      <c r="C45" s="564"/>
      <c r="D45" s="562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3.5" thickTop="1" x14ac:dyDescent="0.2">
      <c r="A46" s="604"/>
      <c r="B46" s="562"/>
      <c r="C46" s="564"/>
      <c r="D46" s="562"/>
      <c r="E46" s="562"/>
      <c r="F46" s="589"/>
      <c r="G46" s="562"/>
      <c r="H46" s="589"/>
      <c r="I46" s="562"/>
      <c r="J46" s="589"/>
      <c r="K46" s="562"/>
      <c r="L46" s="589"/>
      <c r="M46" s="562"/>
      <c r="N46" s="589"/>
      <c r="O46" s="562"/>
      <c r="P46" s="589"/>
      <c r="Q46" s="562"/>
      <c r="R46" s="595"/>
      <c r="S46" s="562"/>
    </row>
    <row r="47" spans="1:19" x14ac:dyDescent="0.2">
      <c r="A47" s="562"/>
      <c r="B47" s="562"/>
      <c r="C47" s="564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5"/>
      <c r="S47" s="562"/>
    </row>
    <row r="48" spans="1:19" x14ac:dyDescent="0.2">
      <c r="A48" s="567" t="s">
        <v>493</v>
      </c>
      <c r="B48" s="562"/>
      <c r="C48" s="564"/>
      <c r="D48" s="567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5"/>
      <c r="S48" s="565" t="str">
        <f>+A2</f>
        <v>COMPANY #  032B</v>
      </c>
    </row>
    <row r="49" spans="1:19" x14ac:dyDescent="0.2">
      <c r="A49" s="605"/>
      <c r="B49" s="562"/>
      <c r="C49" s="564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5"/>
      <c r="S49" s="567" t="s">
        <v>441</v>
      </c>
    </row>
    <row r="50" spans="1:19" x14ac:dyDescent="0.2">
      <c r="A50" s="567"/>
      <c r="B50" s="562"/>
      <c r="C50" s="564"/>
      <c r="D50" s="567"/>
      <c r="E50" s="562"/>
      <c r="F50" s="562"/>
      <c r="G50" s="606"/>
      <c r="H50" s="562"/>
      <c r="I50" s="606"/>
      <c r="J50" s="562"/>
      <c r="K50" s="562"/>
      <c r="L50" s="562"/>
      <c r="M50" s="562"/>
      <c r="N50" s="562"/>
      <c r="O50" s="562"/>
      <c r="P50" s="562"/>
      <c r="Q50" s="562"/>
      <c r="R50" s="595"/>
      <c r="S50" s="562"/>
    </row>
    <row r="51" spans="1:19" x14ac:dyDescent="0.2">
      <c r="A51" s="562"/>
      <c r="B51" s="562"/>
      <c r="C51" s="564"/>
      <c r="D51" s="562"/>
      <c r="E51" s="562"/>
      <c r="F51" s="562"/>
      <c r="G51" s="606"/>
      <c r="H51" s="562"/>
      <c r="I51" s="606"/>
      <c r="J51" s="562"/>
      <c r="K51" s="562"/>
      <c r="L51" s="562"/>
      <c r="M51" s="562"/>
      <c r="N51" s="562"/>
      <c r="O51" s="562"/>
      <c r="P51" s="562"/>
      <c r="Q51" s="562"/>
      <c r="R51" s="595"/>
      <c r="S51" s="562"/>
    </row>
    <row r="52" spans="1:19" x14ac:dyDescent="0.2">
      <c r="A52" s="562"/>
      <c r="B52" s="562"/>
      <c r="C52" s="564"/>
      <c r="D52" s="562"/>
      <c r="E52" s="562"/>
      <c r="F52" s="562"/>
      <c r="G52" s="606"/>
      <c r="H52" s="562"/>
      <c r="I52" s="606"/>
      <c r="J52" s="562"/>
      <c r="K52" s="562"/>
      <c r="L52" s="562"/>
      <c r="M52" s="562"/>
      <c r="N52" s="562"/>
      <c r="O52" s="562"/>
      <c r="P52" s="562"/>
      <c r="Q52" s="562"/>
      <c r="R52" s="595"/>
      <c r="S52" s="562"/>
    </row>
    <row r="53" spans="1:19" x14ac:dyDescent="0.2">
      <c r="A53" s="562"/>
      <c r="B53" s="562"/>
      <c r="C53" s="564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5"/>
      <c r="S53" s="562"/>
    </row>
    <row r="54" spans="1:19" x14ac:dyDescent="0.2">
      <c r="A54" s="562"/>
      <c r="B54" s="562"/>
      <c r="C54" s="564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5"/>
      <c r="S54" s="562"/>
    </row>
    <row r="55" spans="1:19" x14ac:dyDescent="0.2">
      <c r="A55" s="562"/>
      <c r="B55" s="562"/>
      <c r="C55" s="564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5"/>
      <c r="S55" s="562"/>
    </row>
    <row r="56" spans="1:19" x14ac:dyDescent="0.2">
      <c r="A56" s="562"/>
      <c r="B56" s="562"/>
      <c r="C56" s="564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5"/>
      <c r="S56" s="562"/>
    </row>
    <row r="57" spans="1:19" x14ac:dyDescent="0.2">
      <c r="A57" s="562"/>
      <c r="B57" s="562"/>
      <c r="C57" s="564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5"/>
      <c r="S57" s="562"/>
    </row>
    <row r="58" spans="1:19" x14ac:dyDescent="0.2">
      <c r="A58" s="562"/>
      <c r="B58" s="562"/>
      <c r="C58" s="564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5"/>
      <c r="S58" s="562"/>
    </row>
    <row r="59" spans="1:19" x14ac:dyDescent="0.2">
      <c r="A59" s="562"/>
      <c r="B59" s="562"/>
      <c r="C59" s="564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5"/>
      <c r="S59" s="562"/>
    </row>
    <row r="60" spans="1:19" x14ac:dyDescent="0.2">
      <c r="R60" s="595"/>
    </row>
    <row r="61" spans="1:19" x14ac:dyDescent="0.2">
      <c r="R61" s="595"/>
    </row>
    <row r="62" spans="1:19" x14ac:dyDescent="0.2">
      <c r="R62" s="595"/>
    </row>
    <row r="63" spans="1:19" x14ac:dyDescent="0.2">
      <c r="R63" s="595"/>
    </row>
    <row r="64" spans="1:19" x14ac:dyDescent="0.2">
      <c r="R64" s="595"/>
    </row>
    <row r="65" spans="18:18" x14ac:dyDescent="0.2">
      <c r="R65" s="595"/>
    </row>
    <row r="66" spans="18:18" x14ac:dyDescent="0.2">
      <c r="R66" s="595"/>
    </row>
    <row r="67" spans="18:18" x14ac:dyDescent="0.2">
      <c r="R67" s="595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E23" sqref="E23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427</v>
      </c>
      <c r="B2" s="262"/>
      <c r="C2" s="263" t="s">
        <v>183</v>
      </c>
      <c r="D2" s="383" t="s">
        <v>495</v>
      </c>
    </row>
    <row r="3" spans="1:4" x14ac:dyDescent="0.2">
      <c r="A3" s="3" t="s">
        <v>428</v>
      </c>
      <c r="B3" s="262"/>
      <c r="C3" s="263"/>
      <c r="D3" s="389"/>
    </row>
    <row r="4" spans="1:4" x14ac:dyDescent="0.2">
      <c r="A4" s="260" t="s">
        <v>184</v>
      </c>
      <c r="B4" s="260"/>
    </row>
    <row r="5" spans="1:4" x14ac:dyDescent="0.2">
      <c r="A5" s="262" t="s">
        <v>439</v>
      </c>
      <c r="B5" s="262"/>
      <c r="C5" s="263" t="s">
        <v>185</v>
      </c>
      <c r="D5" s="384" t="s">
        <v>496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 032B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433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434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388</v>
      </c>
      <c r="D16" s="272" t="s">
        <v>433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433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433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434</v>
      </c>
    </row>
    <row r="23" spans="1:4" x14ac:dyDescent="0.2">
      <c r="A23" s="260"/>
      <c r="B23" s="260" t="s">
        <v>286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256</v>
      </c>
      <c r="C25" s="260" t="s">
        <v>205</v>
      </c>
      <c r="D25" s="272" t="s">
        <v>433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390</v>
      </c>
      <c r="D27" s="272" t="s">
        <v>434</v>
      </c>
    </row>
    <row r="28" spans="1:4" ht="7.5" customHeight="1" x14ac:dyDescent="0.2"/>
    <row r="29" spans="1:4" x14ac:dyDescent="0.2">
      <c r="A29" s="260" t="s">
        <v>208</v>
      </c>
      <c r="B29" s="260" t="s">
        <v>359</v>
      </c>
      <c r="C29" s="260" t="s">
        <v>258</v>
      </c>
      <c r="D29" s="272" t="s">
        <v>433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433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433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391</v>
      </c>
      <c r="D36" s="272" t="s">
        <v>433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433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434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441</v>
      </c>
      <c r="B42" s="260" t="s">
        <v>499</v>
      </c>
      <c r="C42" s="260" t="s">
        <v>494</v>
      </c>
      <c r="D42" s="272" t="s">
        <v>434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 t="s">
        <v>198</v>
      </c>
      <c r="C44" s="260" t="s">
        <v>222</v>
      </c>
      <c r="D44" s="272" t="s">
        <v>433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361</v>
      </c>
      <c r="C49" s="260" t="s">
        <v>220</v>
      </c>
      <c r="D49" s="272" t="s">
        <v>433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 032B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112" t="str">
        <f>'E1.XLS '!A7</f>
        <v>PREPARED BY:  Sonya City</v>
      </c>
      <c r="S7" s="20" t="str">
        <f>A2</f>
        <v>COMPANY #  032B</v>
      </c>
    </row>
    <row r="8" spans="1:19" ht="15" customHeight="1" thickBot="1" x14ac:dyDescent="0.25">
      <c r="A8" s="108" t="str">
        <f>'E1.XLS '!A8</f>
        <v>EXTENSION:  3 9690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436</v>
      </c>
      <c r="C16" s="18">
        <v>-1172</v>
      </c>
      <c r="D16" s="19"/>
      <c r="E16" s="18">
        <v>1172</v>
      </c>
      <c r="F16" s="19"/>
      <c r="G16" s="18">
        <f t="shared" ref="G16:G32" si="0">SUM(C16:E16)</f>
        <v>0</v>
      </c>
      <c r="H16" s="19"/>
      <c r="I16" s="18"/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 t="s">
        <v>437</v>
      </c>
      <c r="C17" s="18">
        <v>-11605</v>
      </c>
      <c r="D17" s="19"/>
      <c r="E17" s="18">
        <v>11605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-12777</v>
      </c>
      <c r="D34" s="19"/>
      <c r="E34" s="21">
        <f>SUM(E15:E32)</f>
        <v>12777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 032B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032B</v>
      </c>
    </row>
    <row r="8" spans="1:21" ht="13.5" thickBot="1" x14ac:dyDescent="0.25">
      <c r="A8" s="108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287</v>
      </c>
      <c r="H9" s="430"/>
      <c r="I9" s="431" t="s">
        <v>288</v>
      </c>
      <c r="J9" s="432"/>
      <c r="K9" s="432"/>
      <c r="L9" s="432"/>
      <c r="M9" s="433"/>
      <c r="N9" s="32"/>
      <c r="O9" s="431" t="s">
        <v>289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228</v>
      </c>
      <c r="B10" s="426"/>
      <c r="C10" s="438" t="s">
        <v>290</v>
      </c>
      <c r="D10" s="428"/>
      <c r="E10" s="439" t="s">
        <v>384</v>
      </c>
      <c r="F10" s="428"/>
      <c r="G10" s="440" t="s">
        <v>291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420</v>
      </c>
      <c r="T10" s="32"/>
      <c r="U10" s="444"/>
    </row>
    <row r="11" spans="1:21" ht="13.5" thickBot="1" x14ac:dyDescent="0.25">
      <c r="A11" s="445" t="s">
        <v>230</v>
      </c>
      <c r="B11" s="426"/>
      <c r="C11" s="446" t="s">
        <v>292</v>
      </c>
      <c r="D11" s="428"/>
      <c r="E11" s="447" t="s">
        <v>293</v>
      </c>
      <c r="F11" s="428"/>
      <c r="G11" s="447" t="s">
        <v>294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293</v>
      </c>
      <c r="T11" s="32"/>
      <c r="U11" s="447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2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2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2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2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2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2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2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2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2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2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2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2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2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2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2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2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2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2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2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2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2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2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032B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032B</v>
      </c>
    </row>
    <row r="8" spans="1:21" x14ac:dyDescent="0.2">
      <c r="A8" s="108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07" t="s">
        <v>398</v>
      </c>
      <c r="F10" s="607"/>
      <c r="G10" s="607"/>
      <c r="H10" s="607"/>
      <c r="I10" s="607"/>
      <c r="J10" s="55"/>
      <c r="K10" s="607" t="s">
        <v>401</v>
      </c>
      <c r="L10" s="608"/>
      <c r="M10" s="608"/>
      <c r="N10" s="55"/>
      <c r="O10" s="607" t="s">
        <v>224</v>
      </c>
      <c r="P10" s="608"/>
      <c r="Q10" s="608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6"/>
      <c r="K11" s="60" t="s">
        <v>402</v>
      </c>
      <c r="L11" s="59"/>
      <c r="M11" s="60" t="s">
        <v>407</v>
      </c>
      <c r="N11" s="59"/>
      <c r="O11" s="60" t="s">
        <v>225</v>
      </c>
      <c r="P11" s="388"/>
      <c r="Q11" s="60" t="s">
        <v>234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6"/>
      <c r="G18" s="290" t="s">
        <v>10</v>
      </c>
      <c r="H18" s="376"/>
      <c r="I18" s="290" t="s">
        <v>10</v>
      </c>
      <c r="J18" s="376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6"/>
      <c r="G19" s="290"/>
      <c r="H19" s="376"/>
      <c r="I19" s="290"/>
      <c r="J19" s="376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6"/>
      <c r="G20" s="290"/>
      <c r="H20" s="376"/>
      <c r="I20" s="290"/>
      <c r="J20" s="376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6"/>
      <c r="G21" s="290"/>
      <c r="H21" s="376"/>
      <c r="I21" s="290"/>
      <c r="J21" s="376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6"/>
      <c r="G22" s="290"/>
      <c r="H22" s="376"/>
      <c r="I22" s="290"/>
      <c r="J22" s="376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6"/>
      <c r="G23" s="290"/>
      <c r="H23" s="376"/>
      <c r="I23" s="290"/>
      <c r="J23" s="376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6"/>
      <c r="G24" s="290"/>
      <c r="H24" s="376"/>
      <c r="I24" s="290"/>
      <c r="J24" s="376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6"/>
      <c r="G25" s="290"/>
      <c r="H25" s="376"/>
      <c r="I25" s="290"/>
      <c r="J25" s="376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6"/>
      <c r="G26" s="290"/>
      <c r="H26" s="376"/>
      <c r="I26" s="290"/>
      <c r="J26" s="376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6"/>
      <c r="G27" s="290"/>
      <c r="H27" s="376"/>
      <c r="I27" s="290"/>
      <c r="J27" s="376"/>
      <c r="K27" s="290"/>
      <c r="L27" s="66"/>
      <c r="M27" s="290"/>
      <c r="N27" s="292"/>
      <c r="O27" s="290"/>
      <c r="P27" s="292"/>
      <c r="Q27" s="396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5" t="s">
        <v>236</v>
      </c>
      <c r="B28" s="291"/>
      <c r="C28" s="382">
        <f>SUM(C18:C27)</f>
        <v>0</v>
      </c>
      <c r="D28" s="292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2"/>
      <c r="O28" s="382">
        <f>SUM(O18:O27)</f>
        <v>0</v>
      </c>
      <c r="P28" s="292"/>
      <c r="Q28" s="376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6"/>
      <c r="G32" s="290" t="s">
        <v>10</v>
      </c>
      <c r="H32" s="376"/>
      <c r="I32" s="290" t="s">
        <v>10</v>
      </c>
      <c r="J32" s="376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6"/>
      <c r="G33" s="290"/>
      <c r="H33" s="376"/>
      <c r="I33" s="290"/>
      <c r="J33" s="376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6"/>
      <c r="G34" s="290"/>
      <c r="H34" s="376"/>
      <c r="I34" s="290"/>
      <c r="J34" s="376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6"/>
      <c r="G35" s="290"/>
      <c r="H35" s="376"/>
      <c r="I35" s="290"/>
      <c r="J35" s="376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6"/>
      <c r="G36" s="290"/>
      <c r="H36" s="376"/>
      <c r="I36" s="290"/>
      <c r="J36" s="376"/>
      <c r="K36" s="290"/>
      <c r="L36" s="66"/>
      <c r="M36" s="290"/>
      <c r="N36" s="292"/>
      <c r="O36" s="290"/>
      <c r="P36" s="292"/>
      <c r="Q36" s="396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5" t="s">
        <v>363</v>
      </c>
      <c r="B37" s="291"/>
      <c r="C37" s="382">
        <f>SUM(C32:C36)</f>
        <v>0</v>
      </c>
      <c r="D37" s="292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2"/>
      <c r="O37" s="382">
        <f>SUM(O32:O36)</f>
        <v>0</v>
      </c>
      <c r="P37" s="292"/>
      <c r="Q37" s="376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396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6"/>
      <c r="G41" s="290" t="s">
        <v>10</v>
      </c>
      <c r="H41" s="376"/>
      <c r="I41" s="290" t="s">
        <v>10</v>
      </c>
      <c r="J41" s="376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6"/>
      <c r="G42" s="290"/>
      <c r="H42" s="376"/>
      <c r="I42" s="290"/>
      <c r="J42" s="376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6"/>
      <c r="G43" s="290"/>
      <c r="H43" s="376"/>
      <c r="I43" s="290"/>
      <c r="J43" s="376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6"/>
      <c r="G44" s="290"/>
      <c r="H44" s="376"/>
      <c r="I44" s="290"/>
      <c r="J44" s="376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6"/>
      <c r="G45" s="290"/>
      <c r="H45" s="376"/>
      <c r="I45" s="290"/>
      <c r="J45" s="376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6"/>
      <c r="G46" s="290"/>
      <c r="H46" s="376"/>
      <c r="I46" s="290"/>
      <c r="J46" s="376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6"/>
      <c r="G47" s="290"/>
      <c r="H47" s="376"/>
      <c r="I47" s="290"/>
      <c r="J47" s="376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 032B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415</v>
      </c>
    </row>
    <row r="6" spans="1:15" ht="15" customHeight="1" x14ac:dyDescent="0.2"/>
    <row r="7" spans="1:15" ht="15" customHeight="1" x14ac:dyDescent="0.2">
      <c r="A7" s="112" t="str">
        <f>'E1.XLS '!A7</f>
        <v>PREPARED BY:  Sonya City</v>
      </c>
      <c r="O7" s="20" t="str">
        <f>A2</f>
        <v>COMPANY #  032B</v>
      </c>
    </row>
    <row r="8" spans="1:15" ht="15" customHeight="1" thickBot="1" x14ac:dyDescent="0.25">
      <c r="A8" s="108" t="str">
        <f>'E1.XLS '!A8</f>
        <v>EXTENSION:  3 9690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2" t="s">
        <v>34</v>
      </c>
      <c r="H12" s="15"/>
      <c r="I12" s="16" t="s">
        <v>244</v>
      </c>
      <c r="J12" s="15"/>
      <c r="K12" s="16" t="s">
        <v>52</v>
      </c>
      <c r="L12" s="15"/>
      <c r="M12" s="392" t="s">
        <v>245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 032B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tr">
        <f>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032B</v>
      </c>
      <c r="R7" s="100"/>
    </row>
    <row r="8" spans="1:18" ht="13.5" thickBot="1" x14ac:dyDescent="0.25">
      <c r="A8" s="108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09" t="s">
        <v>260</v>
      </c>
      <c r="J9" s="609"/>
      <c r="K9" s="609"/>
      <c r="L9" s="609"/>
      <c r="M9" s="609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398" t="s">
        <v>266</v>
      </c>
      <c r="J12" s="92"/>
      <c r="K12" s="398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111603</v>
      </c>
      <c r="E18" s="96"/>
      <c r="G18" s="96"/>
      <c r="I18" s="96"/>
      <c r="K18" s="96"/>
      <c r="M18" s="96"/>
      <c r="N18" s="399"/>
      <c r="O18" s="96"/>
      <c r="Q18" s="95">
        <f t="shared" si="0"/>
        <v>111603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111603</v>
      </c>
      <c r="E19" s="95"/>
      <c r="G19" s="95"/>
      <c r="I19" s="95"/>
      <c r="K19" s="95"/>
      <c r="M19" s="95"/>
      <c r="N19" s="399"/>
      <c r="O19" s="95"/>
      <c r="Q19" s="95">
        <f t="shared" si="0"/>
        <v>111603</v>
      </c>
      <c r="R19" s="84"/>
    </row>
    <row r="20" spans="1:18" ht="18.75" customHeight="1" x14ac:dyDescent="0.2">
      <c r="A20" s="94" t="s">
        <v>271</v>
      </c>
      <c r="B20" s="94"/>
      <c r="C20" s="95">
        <v>-65470</v>
      </c>
      <c r="E20" s="96"/>
      <c r="G20" s="96"/>
      <c r="I20" s="96">
        <f>-463-463</f>
        <v>-926</v>
      </c>
      <c r="K20" s="96"/>
      <c r="M20" s="96">
        <f>-2561-2561</f>
        <v>-5122</v>
      </c>
      <c r="N20" s="399"/>
      <c r="O20" s="96"/>
      <c r="Q20" s="95">
        <f t="shared" si="0"/>
        <v>-71518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46133</v>
      </c>
      <c r="D23" s="400" t="s">
        <v>17</v>
      </c>
      <c r="E23" s="90">
        <f>SUM(E19:E21)</f>
        <v>0</v>
      </c>
      <c r="F23" s="400" t="s">
        <v>25</v>
      </c>
      <c r="G23" s="90">
        <f>SUM(G19:G21)</f>
        <v>0</v>
      </c>
      <c r="H23" s="400" t="s">
        <v>25</v>
      </c>
      <c r="I23" s="90">
        <f>SUM(I19:I21)</f>
        <v>-926</v>
      </c>
      <c r="K23" s="90">
        <f>SUM(K19:K21)</f>
        <v>0</v>
      </c>
      <c r="M23" s="90">
        <f>SUM(M19:M21)</f>
        <v>-5122</v>
      </c>
      <c r="N23" s="84"/>
      <c r="O23" s="90">
        <f>SUM(O19:O21)</f>
        <v>0</v>
      </c>
      <c r="Q23" s="90">
        <f>SUM(Q19:Q21)</f>
        <v>40085</v>
      </c>
      <c r="R23" s="401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0" t="s">
        <v>358</v>
      </c>
      <c r="I29" s="610"/>
      <c r="J29" s="610"/>
      <c r="K29" s="610"/>
      <c r="L29" s="610"/>
      <c r="M29" s="610"/>
      <c r="N29" s="610"/>
      <c r="O29" s="610"/>
      <c r="P29" s="610"/>
      <c r="Q29" s="610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275</v>
      </c>
      <c r="N30" s="81"/>
      <c r="O30" s="409" t="s">
        <v>276</v>
      </c>
      <c r="P30" s="409"/>
      <c r="Q30" s="410" t="s">
        <v>277</v>
      </c>
      <c r="R30" s="74"/>
    </row>
    <row r="31" spans="1:18" ht="13.5" thickBot="1" x14ac:dyDescent="0.25">
      <c r="A31" s="610" t="s">
        <v>273</v>
      </c>
      <c r="B31" s="610"/>
      <c r="C31" s="610"/>
      <c r="D31" s="610"/>
      <c r="E31" s="610"/>
      <c r="G31" s="403"/>
      <c r="H31" s="411" t="s">
        <v>53</v>
      </c>
      <c r="I31" s="412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274</v>
      </c>
      <c r="D33" s="405"/>
      <c r="E33" s="407" t="s">
        <v>265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435</v>
      </c>
      <c r="B36" s="75"/>
      <c r="C36" s="558" t="s">
        <v>432</v>
      </c>
      <c r="E36" s="105">
        <f>2561+2561</f>
        <v>5122</v>
      </c>
      <c r="H36" s="73" t="s">
        <v>54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71</v>
      </c>
      <c r="E46" s="416">
        <f>SUM(E36:E44)</f>
        <v>5122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283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285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56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0"/>
      <c r="B56" s="86"/>
      <c r="C56" s="420"/>
      <c r="D56" s="86"/>
      <c r="E56" s="417"/>
      <c r="H56" s="399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7"/>
      <c r="H57" s="419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032B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38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032B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7" t="s">
        <v>224</v>
      </c>
      <c r="J10" s="608"/>
      <c r="K10" s="60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368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6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238</v>
      </c>
      <c r="B30" s="291"/>
      <c r="C30" s="382">
        <f>SUM(C18:C29)</f>
        <v>0</v>
      </c>
      <c r="D30" s="292"/>
      <c r="E30" s="382">
        <f>SUM(E18:E29)</f>
        <v>0</v>
      </c>
      <c r="F30" s="66"/>
      <c r="G30" s="382">
        <f>SUM(G18:G29)</f>
        <v>0</v>
      </c>
      <c r="H30" s="292"/>
      <c r="I30" s="382">
        <f>SUM(I18:I29)</f>
        <v>0</v>
      </c>
      <c r="J30" s="292"/>
      <c r="K30" s="376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9"/>
      <c r="E47" s="72">
        <f>SUM(E34:E46)</f>
        <v>0</v>
      </c>
      <c r="F47" s="379"/>
      <c r="G47" s="72">
        <f>SUM(G34:G46)</f>
        <v>0</v>
      </c>
      <c r="H47" s="379"/>
      <c r="I47" s="72">
        <f>SUM(I34:I46)</f>
        <v>0</v>
      </c>
      <c r="J47" s="379"/>
      <c r="K47" s="380"/>
      <c r="L47" s="379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032B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tr">
        <f>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 032B</v>
      </c>
      <c r="T7" s="129"/>
    </row>
    <row r="8" spans="1:20" ht="15" customHeight="1" thickBot="1" x14ac:dyDescent="0.25">
      <c r="A8" s="108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429</v>
      </c>
      <c r="B15" s="135"/>
      <c r="C15" s="136">
        <v>-93544</v>
      </c>
      <c r="D15" s="137"/>
      <c r="E15" s="134">
        <v>86492</v>
      </c>
      <c r="F15" s="137"/>
      <c r="G15" s="134">
        <f t="shared" ref="G15:G28" si="0">SUM(C15:E15)</f>
        <v>-7052</v>
      </c>
      <c r="H15" s="137"/>
      <c r="I15" s="134">
        <v>785</v>
      </c>
      <c r="J15" s="137"/>
      <c r="K15" s="134">
        <f t="shared" ref="K15:K28" si="1">SUM(G15:I15)</f>
        <v>-6267</v>
      </c>
      <c r="L15" s="137"/>
      <c r="M15" s="134"/>
      <c r="N15" s="137"/>
      <c r="O15" s="134">
        <f t="shared" ref="O15:O28" si="2">SUM(K15:M15)</f>
        <v>-6267</v>
      </c>
      <c r="P15" s="137"/>
      <c r="Q15" s="134"/>
      <c r="R15" s="137"/>
      <c r="S15" s="134">
        <f t="shared" ref="S15:S28" si="3">SUM(O15:Q15)</f>
        <v>-6267</v>
      </c>
      <c r="T15" s="129"/>
    </row>
    <row r="16" spans="1:20" ht="24.95" customHeight="1" x14ac:dyDescent="0.2">
      <c r="A16" s="134" t="s">
        <v>430</v>
      </c>
      <c r="B16" s="135"/>
      <c r="C16" s="136">
        <v>-28050</v>
      </c>
      <c r="D16" s="137"/>
      <c r="E16" s="134">
        <v>28571</v>
      </c>
      <c r="F16" s="137"/>
      <c r="G16" s="134">
        <f t="shared" si="0"/>
        <v>521</v>
      </c>
      <c r="H16" s="137"/>
      <c r="I16" s="134">
        <v>0</v>
      </c>
      <c r="J16" s="137"/>
      <c r="K16" s="134">
        <f t="shared" si="1"/>
        <v>521</v>
      </c>
      <c r="L16" s="137"/>
      <c r="M16" s="134"/>
      <c r="N16" s="137"/>
      <c r="O16" s="134">
        <f t="shared" si="2"/>
        <v>521</v>
      </c>
      <c r="P16" s="137"/>
      <c r="Q16" s="134"/>
      <c r="R16" s="137"/>
      <c r="S16" s="134">
        <f t="shared" si="3"/>
        <v>521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-121594</v>
      </c>
      <c r="D31" s="129"/>
      <c r="E31" s="141">
        <f>SUM(E15:E28)</f>
        <v>115063</v>
      </c>
      <c r="F31" s="129"/>
      <c r="G31" s="141">
        <f>SUM(G15:G28)</f>
        <v>-6531</v>
      </c>
      <c r="H31" s="129"/>
      <c r="I31" s="141">
        <f>SUM(I15:I28)</f>
        <v>785</v>
      </c>
      <c r="J31" s="129"/>
      <c r="K31" s="141">
        <f>SUM(K15:K28)</f>
        <v>-5746</v>
      </c>
      <c r="L31" s="129"/>
      <c r="M31" s="141">
        <f>SUM(M15:M28)</f>
        <v>0</v>
      </c>
      <c r="N31" s="129"/>
      <c r="O31" s="141">
        <f>SUM(O15:O28)</f>
        <v>-5746</v>
      </c>
      <c r="P31" s="129"/>
      <c r="Q31" s="141">
        <f>SUM(Q15:Q28)</f>
        <v>0</v>
      </c>
      <c r="R31" s="129"/>
      <c r="S31" s="141">
        <f>SUM(S15:S28)</f>
        <v>-5746</v>
      </c>
      <c r="T31" s="139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 032B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427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428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415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tr">
        <f>'E1.XLS '!A7</f>
        <v>PREPARED BY:  Sonya City</v>
      </c>
      <c r="C7" s="143"/>
      <c r="E7" s="510"/>
      <c r="G7" s="512"/>
      <c r="I7" s="143"/>
      <c r="K7" s="143"/>
      <c r="M7" s="508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 032B</v>
      </c>
    </row>
    <row r="8" spans="1:29" ht="16.5" thickBot="1" x14ac:dyDescent="0.3">
      <c r="A8" s="108" t="str">
        <f>'E1.XLS '!A8</f>
        <v>EXTENSION:  3 9690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311</v>
      </c>
      <c r="J9" s="516"/>
      <c r="K9" s="148" t="s">
        <v>21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305</v>
      </c>
      <c r="V9" s="148"/>
      <c r="W9" s="148"/>
      <c r="X9" s="497"/>
      <c r="Y9" s="148" t="s">
        <v>23</v>
      </c>
      <c r="Z9" s="498"/>
      <c r="AA9" s="148"/>
      <c r="AB9" s="498"/>
      <c r="AC9" s="149"/>
    </row>
    <row r="10" spans="1:29" x14ac:dyDescent="0.25">
      <c r="A10" s="150" t="s">
        <v>69</v>
      </c>
      <c r="B10" s="499"/>
      <c r="C10" s="151" t="s">
        <v>297</v>
      </c>
      <c r="D10" s="499"/>
      <c r="E10" s="518" t="s">
        <v>312</v>
      </c>
      <c r="F10" s="519"/>
      <c r="G10" s="520" t="s">
        <v>313</v>
      </c>
      <c r="H10" s="519"/>
      <c r="I10" s="151" t="s">
        <v>52</v>
      </c>
      <c r="J10" s="519"/>
      <c r="K10" s="151" t="s">
        <v>20</v>
      </c>
      <c r="L10" s="499"/>
      <c r="M10" s="151" t="s">
        <v>70</v>
      </c>
      <c r="N10" s="499"/>
      <c r="O10" s="151"/>
      <c r="P10" s="499"/>
      <c r="Q10" s="151" t="s">
        <v>34</v>
      </c>
      <c r="R10" s="499"/>
      <c r="S10" s="151" t="s">
        <v>22</v>
      </c>
      <c r="T10" s="499"/>
      <c r="U10" s="151" t="s">
        <v>52</v>
      </c>
      <c r="V10" s="499"/>
      <c r="W10" s="151" t="s">
        <v>4</v>
      </c>
      <c r="X10" s="499"/>
      <c r="Y10" s="151" t="s">
        <v>20</v>
      </c>
      <c r="Z10" s="499"/>
      <c r="AA10" s="151" t="s">
        <v>70</v>
      </c>
      <c r="AB10" s="499"/>
      <c r="AC10" s="509"/>
    </row>
    <row r="11" spans="1:29" ht="16.5" thickBot="1" x14ac:dyDescent="0.3">
      <c r="A11" s="152"/>
      <c r="B11" s="500"/>
      <c r="C11" s="153" t="s">
        <v>298</v>
      </c>
      <c r="D11" s="500"/>
      <c r="E11" s="521" t="s">
        <v>72</v>
      </c>
      <c r="F11" s="522"/>
      <c r="G11" s="523" t="s">
        <v>314</v>
      </c>
      <c r="H11" s="522"/>
      <c r="I11" s="153" t="s">
        <v>315</v>
      </c>
      <c r="J11" s="522"/>
      <c r="K11" s="153" t="s">
        <v>73</v>
      </c>
      <c r="L11" s="500"/>
      <c r="M11" s="153" t="s">
        <v>73</v>
      </c>
      <c r="N11" s="500"/>
      <c r="O11" s="153" t="s">
        <v>71</v>
      </c>
      <c r="P11" s="500"/>
      <c r="Q11" s="153" t="s">
        <v>91</v>
      </c>
      <c r="R11" s="500"/>
      <c r="S11" s="153" t="s">
        <v>91</v>
      </c>
      <c r="T11" s="500"/>
      <c r="U11" s="153" t="s">
        <v>91</v>
      </c>
      <c r="V11" s="500"/>
      <c r="W11" s="153"/>
      <c r="X11" s="500"/>
      <c r="Y11" s="153" t="s">
        <v>73</v>
      </c>
      <c r="Z11" s="500"/>
      <c r="AA11" s="153" t="s">
        <v>73</v>
      </c>
      <c r="AB11" s="500"/>
      <c r="AC11" s="154" t="s">
        <v>71</v>
      </c>
    </row>
    <row r="12" spans="1:29" ht="16.5" thickTop="1" x14ac:dyDescent="0.25">
      <c r="A12" s="108" t="s">
        <v>233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377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309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321</v>
      </c>
      <c r="C16" s="496" t="s">
        <v>299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300</v>
      </c>
      <c r="C18" s="496" t="s">
        <v>301</v>
      </c>
      <c r="E18" s="524"/>
      <c r="G18" s="525"/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306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310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318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320</v>
      </c>
      <c r="E25" s="526"/>
      <c r="G25" s="155"/>
      <c r="H25" s="155"/>
      <c r="I25" s="155"/>
      <c r="AA25" s="143"/>
    </row>
    <row r="26" spans="1:29" ht="24.75" customHeight="1" x14ac:dyDescent="0.25">
      <c r="A26" s="156"/>
      <c r="C26" s="496"/>
      <c r="E26" s="524"/>
      <c r="G26" s="525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319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322</v>
      </c>
      <c r="C38" s="496" t="s">
        <v>302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303</v>
      </c>
      <c r="C40" s="496" t="s">
        <v>304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307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7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354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74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323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 032B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316</v>
      </c>
      <c r="G72" s="512"/>
      <c r="I72" s="145"/>
    </row>
    <row r="73" spans="5:10" x14ac:dyDescent="0.25">
      <c r="E73" s="510"/>
      <c r="G73" s="512"/>
      <c r="H73" s="30" t="s">
        <v>317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2001-07-18T20:49:38Z</cp:lastPrinted>
  <dcterms:created xsi:type="dcterms:W3CDTF">1998-03-02T21:51:31Z</dcterms:created>
  <dcterms:modified xsi:type="dcterms:W3CDTF">2023-09-17T12:18:45Z</dcterms:modified>
</cp:coreProperties>
</file>