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BAF3A7-24C6-4A05-9E91-E36DA72311EC}" xr6:coauthVersionLast="47" xr6:coauthVersionMax="47" xr10:uidLastSave="{00000000-0000-0000-0000-000000000000}"/>
  <bookViews>
    <workbookView xWindow="-120" yWindow="-120" windowWidth="38640" windowHeight="15720" tabRatio="948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G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bal: 16,624
03M01 Bal: 0
No acct on CosNet for 0053</t>
        </r>
      </text>
    </comment>
  </commentList>
</comments>
</file>

<file path=xl/sharedStrings.xml><?xml version="1.0" encoding="utf-8"?>
<sst xmlns="http://schemas.openxmlformats.org/spreadsheetml/2006/main" count="994" uniqueCount="504">
  <si>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</si>
  <si>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</si>
  <si>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</si>
  <si>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</si>
  <si>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</si>
  <si>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</si>
  <si>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</si>
  <si>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</si>
  <si>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</si>
  <si>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</si>
  <si>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</si>
  <si>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</si>
  <si>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</si>
  <si>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</si>
  <si>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</si>
  <si>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</si>
  <si>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</si>
  <si>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</si>
  <si>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</si>
  <si>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</si>
  <si>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</si>
  <si>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</si>
  <si>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</si>
  <si>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</si>
  <si>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</si>
  <si>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</si>
  <si>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</si>
  <si>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</si>
  <si>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</si>
  <si>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</si>
  <si>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</si>
  <si>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</si>
  <si>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</si>
  <si>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</si>
  <si>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</si>
  <si>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</si>
  <si>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</si>
  <si>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</si>
  <si>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</si>
  <si>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</si>
  <si>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</si>
  <si>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</si>
  <si>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</si>
  <si>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</si>
  <si>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</si>
  <si>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</si>
  <si>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</si>
  <si>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</si>
  <si>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</si>
  <si>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</si>
  <si>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</si>
  <si>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</si>
  <si>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</si>
  <si>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</si>
  <si>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</si>
  <si>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</si>
  <si>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</si>
  <si>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</si>
  <si>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</si>
  <si>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</si>
  <si>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</si>
  <si>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</si>
  <si>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</si>
  <si>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</si>
  <si>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</si>
  <si>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</si>
  <si>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</si>
  <si>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</si>
  <si>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</si>
  <si>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</si>
  <si>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</si>
  <si>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</si>
  <si>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</si>
  <si>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</si>
  <si>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</si>
  <si>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</si>
  <si>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</si>
  <si>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</si>
  <si>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</si>
  <si>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</si>
  <si>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</si>
  <si>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</si>
  <si>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</si>
  <si>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</si>
  <si>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</si>
  <si>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</si>
  <si>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</si>
  <si>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</si>
  <si>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</si>
  <si>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</si>
  <si>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</si>
  <si>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</si>
  <si>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</si>
  <si>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</si>
  <si>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</si>
  <si>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</si>
  <si>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</si>
  <si>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</si>
  <si>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</si>
  <si>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</si>
  <si>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</si>
  <si>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</si>
  <si>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</si>
  <si>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</si>
  <si>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</si>
  <si>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</si>
  <si>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</si>
  <si>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</si>
  <si>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</si>
  <si>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</si>
  <si>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</si>
  <si>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</si>
  <si>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</si>
  <si>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</si>
  <si>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</si>
  <si>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</si>
  <si>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</si>
  <si>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</si>
  <si>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</si>
  <si>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</si>
  <si>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</si>
  <si>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</si>
  <si>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</si>
  <si>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</si>
  <si>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</si>
  <si>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</si>
  <si>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</si>
  <si>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</si>
  <si>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</si>
  <si>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</si>
  <si>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</si>
  <si>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</si>
  <si>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</si>
  <si>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</si>
  <si>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</si>
  <si>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</si>
  <si>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</si>
  <si>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</si>
  <si>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</si>
  <si>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</si>
  <si>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</si>
  <si>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</si>
  <si>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</si>
  <si>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</si>
  <si>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</si>
  <si>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</si>
  <si>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</si>
  <si>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</si>
  <si>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</si>
  <si>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</si>
  <si>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</si>
  <si>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</si>
  <si>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</si>
  <si>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</si>
  <si>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</si>
  <si>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</si>
  <si>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</si>
  <si>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</si>
  <si>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</si>
  <si>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</si>
  <si>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</si>
  <si>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</si>
  <si>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</si>
  <si>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</si>
  <si>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</si>
  <si>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</si>
  <si>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</si>
  <si>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</si>
  <si>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</si>
  <si>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</si>
  <si>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</si>
  <si>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</si>
  <si>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</si>
  <si>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</si>
  <si>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</si>
  <si>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</si>
  <si>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</si>
  <si>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</si>
  <si>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</si>
  <si>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</si>
  <si>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</si>
  <si>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</si>
  <si>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</si>
  <si>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</si>
  <si>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</si>
  <si>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</si>
  <si>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</si>
  <si>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</si>
  <si>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</si>
  <si>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</si>
  <si>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</si>
  <si>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</si>
  <si>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</si>
  <si>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</si>
  <si>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</si>
  <si>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</si>
  <si>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</si>
  <si>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</si>
  <si>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</si>
  <si>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</si>
  <si>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</si>
  <si>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</si>
  <si>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</si>
  <si>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</si>
  <si>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</si>
  <si>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</si>
  <si>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</si>
  <si>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</si>
  <si>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</si>
  <si>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</si>
  <si>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</si>
  <si>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</si>
  <si>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</si>
  <si>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</si>
  <si>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</si>
  <si>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</si>
  <si>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</si>
  <si>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</si>
  <si>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</si>
  <si>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</si>
  <si>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</si>
  <si>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</si>
  <si>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</si>
  <si>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</si>
  <si>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</si>
  <si>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</si>
  <si>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</si>
  <si>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</si>
  <si>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</si>
  <si>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</si>
  <si>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</si>
  <si>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</si>
  <si>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</si>
  <si>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</si>
  <si>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</si>
  <si>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</si>
  <si>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</si>
  <si>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</si>
  <si>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</si>
  <si>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</si>
  <si>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</si>
  <si>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</si>
  <si>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</si>
  <si>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</si>
  <si>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</si>
  <si>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</si>
  <si>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</si>
  <si>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</si>
  <si>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</si>
  <si>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</si>
  <si>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</si>
  <si>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</si>
  <si>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</si>
  <si>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</si>
  <si>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</si>
  <si>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</si>
  <si>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</si>
  <si>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</si>
  <si>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</si>
  <si>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</si>
  <si>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</si>
  <si>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</si>
  <si>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</si>
  <si>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</si>
  <si>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</si>
  <si>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</si>
  <si>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</si>
  <si>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</si>
  <si>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</si>
  <si>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</si>
  <si>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</si>
  <si>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</si>
  <si>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</si>
  <si>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</si>
  <si>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</si>
  <si>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</si>
  <si>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</si>
  <si>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</si>
  <si>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</si>
  <si>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</si>
  <si>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</si>
  <si>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</si>
  <si>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</si>
  <si>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</si>
  <si>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</si>
  <si>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</si>
  <si>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</si>
  <si>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</si>
  <si>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</si>
  <si>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</si>
  <si>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</si>
  <si>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</si>
  <si>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</si>
  <si>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</si>
  <si>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</si>
  <si>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</si>
  <si>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</si>
  <si>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</si>
  <si>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</si>
  <si>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</si>
  <si>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</si>
  <si>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</si>
  <si>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</si>
  <si>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</si>
  <si>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</si>
  <si>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</si>
  <si>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</si>
  <si>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</si>
  <si>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</si>
  <si>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</si>
  <si>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</si>
  <si>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</si>
  <si>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</si>
  <si>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</si>
  <si>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</si>
  <si>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</si>
  <si>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</si>
  <si>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</si>
  <si>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</si>
  <si>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</si>
  <si>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</si>
  <si>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</si>
  <si>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</si>
  <si>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</si>
  <si>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</si>
  <si>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</si>
  <si>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</si>
  <si>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</si>
  <si>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</si>
  <si>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</si>
  <si>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</si>
  <si>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</si>
  <si>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</si>
  <si>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</si>
  <si>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</si>
  <si>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</si>
  <si>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</si>
  <si>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</si>
  <si>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</si>
  <si>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</si>
  <si>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</si>
  <si>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</si>
  <si>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</si>
  <si>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</si>
  <si>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</si>
  <si>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</si>
  <si>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</si>
  <si>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</si>
  <si>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</si>
  <si>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</si>
  <si>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</si>
  <si>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</si>
  <si>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</si>
  <si>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</si>
  <si>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</si>
  <si>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</si>
  <si>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</si>
  <si>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</si>
  <si>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</si>
  <si>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</si>
  <si>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</si>
  <si>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</si>
  <si>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</si>
  <si>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</si>
  <si>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</si>
  <si>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</si>
  <si>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</si>
  <si>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</si>
  <si>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</si>
  <si>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</si>
  <si>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</si>
  <si>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</si>
  <si>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</si>
  <si>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</si>
  <si>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</si>
  <si>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</si>
  <si>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</si>
  <si>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</si>
  <si>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</si>
  <si>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</si>
  <si>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</si>
  <si>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</si>
  <si>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</si>
  <si>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</si>
  <si>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</si>
  <si>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</si>
  <si>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</si>
  <si>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</si>
  <si>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</si>
  <si>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</si>
  <si>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</si>
  <si>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</si>
  <si>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</si>
  <si>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</si>
  <si>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</si>
  <si>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</si>
  <si>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</si>
  <si>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</si>
  <si>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</si>
  <si>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</si>
  <si>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</si>
  <si>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</si>
  <si>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</si>
  <si>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</si>
  <si>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</si>
  <si>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</si>
  <si>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</si>
  <si>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</si>
  <si>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</si>
  <si>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</si>
  <si>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</si>
  <si>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</si>
  <si>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</si>
  <si>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</si>
  <si>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</si>
  <si>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</si>
  <si>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</si>
  <si>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</si>
  <si>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</si>
  <si>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</si>
  <si>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</si>
  <si>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</si>
  <si>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</si>
  <si>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</si>
  <si>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</si>
  <si>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</si>
  <si>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</si>
  <si>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</si>
  <si>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1292</t>
  </si>
  <si>
    <t>COMPANY NAME    Marlin Fair Value Co.</t>
  </si>
  <si>
    <t>Loss on contracts associated w/purchase</t>
  </si>
  <si>
    <t>acct trx.  Offset is on Co. 77L.</t>
  </si>
  <si>
    <t>CURR DEF FED LIAB MARLIN</t>
  </si>
  <si>
    <t>COMPLETED</t>
  </si>
  <si>
    <t>N/A</t>
  </si>
  <si>
    <t>1</t>
  </si>
  <si>
    <t xml:space="preserve">Amt incorr mapped from </t>
  </si>
  <si>
    <t>Felecia Fitzgerald</t>
  </si>
  <si>
    <t>For the period ending: 06/30/2001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</si>
  <si>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</si>
  <si>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</si>
  <si>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</si>
  <si>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</si>
  <si>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</si>
  <si>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</si>
  <si>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</si>
  <si>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</si>
  <si>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</si>
  <si>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</si>
  <si>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</si>
  <si>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</si>
  <si>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</si>
  <si>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</si>
  <si>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</si>
  <si>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</si>
  <si>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</si>
  <si>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</si>
  <si>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</si>
  <si>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</si>
  <si>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</si>
  <si>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</si>
  <si>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</si>
  <si>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</si>
  <si>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</si>
  <si>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</si>
  <si>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</si>
  <si>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</si>
  <si>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</si>
  <si>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</si>
  <si>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</si>
  <si>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</si>
  <si>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</si>
  <si>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</si>
  <si>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</si>
  <si>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</si>
  <si>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</si>
  <si>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</si>
  <si>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</si>
  <si>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</si>
  <si>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</si>
  <si>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</si>
  <si>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</si>
  <si>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</si>
  <si>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</si>
  <si>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</si>
  <si>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</si>
  <si>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</si>
  <si>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</si>
  <si>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</si>
  <si>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</si>
  <si>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</si>
  <si>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</si>
  <si>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</si>
  <si>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</si>
  <si>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</si>
  <si>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1292</t>
  </si>
  <si>
    <t>COMPANY NAME  Marlin Fair Value Co(Actg. Ent of 77N)</t>
  </si>
  <si>
    <t>Taxes</t>
  </si>
  <si>
    <t>legacy system.  Corr in 3Q</t>
  </si>
  <si>
    <t>Monthly tax accrual incorrect mapping; reclassed in 3Q</t>
  </si>
  <si>
    <t>Sonya City</t>
  </si>
  <si>
    <t>PREPARED BY:  Sonya City</t>
  </si>
  <si>
    <t>EXTENSION:  3 9690</t>
  </si>
  <si>
    <t>Reclass to Deferred Charges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</si>
</sst>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4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  <font>
      <sz val="8"/>
      <color indexed="12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9" fillId="0" borderId="0" xfId="6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43" fillId="0" borderId="7" xfId="13" applyNumberFormat="1" applyFont="1" applyBorder="1" applyProtection="1">
      <protection locked="0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1292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3</v>
      </c>
      <c r="D10" s="115"/>
      <c r="E10" s="116" t="s">
        <v>4</v>
      </c>
      <c r="F10" s="115"/>
      <c r="G10" s="310" t="s">
        <v>418</v>
      </c>
      <c r="H10" s="115"/>
      <c r="I10" s="116" t="s">
        <v>4</v>
      </c>
      <c r="J10" s="115"/>
      <c r="K10" s="310" t="s">
        <v>419</v>
      </c>
      <c r="L10" s="115"/>
      <c r="M10" s="116" t="s">
        <v>4</v>
      </c>
      <c r="N10" s="115"/>
      <c r="O10" s="310" t="s">
        <v>420</v>
      </c>
      <c r="P10" s="115"/>
      <c r="Q10" s="116" t="s">
        <v>4</v>
      </c>
      <c r="R10" s="115"/>
      <c r="S10" s="311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615" t="s">
        <v>499</v>
      </c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>
        <v>16624</v>
      </c>
      <c r="J19" s="108"/>
      <c r="K19" s="122">
        <f>SUM(G19:I19)</f>
        <v>16624</v>
      </c>
      <c r="L19" s="108"/>
      <c r="M19" s="122"/>
      <c r="N19" s="108"/>
      <c r="O19" s="122">
        <f>SUM(K19:M19)</f>
        <v>16624</v>
      </c>
      <c r="P19" s="108"/>
      <c r="Q19" s="122"/>
      <c r="R19" s="108"/>
      <c r="S19" s="122">
        <f>SUM(O19:Q19)</f>
        <v>16624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16624</v>
      </c>
      <c r="K25" s="119">
        <f>SUM(K19:K23)</f>
        <v>16624</v>
      </c>
      <c r="M25" s="119">
        <f>SUM(M19:M23)</f>
        <v>0</v>
      </c>
      <c r="O25" s="119">
        <f>SUM(O19:O23)</f>
        <v>16624</v>
      </c>
      <c r="Q25" s="119">
        <f>SUM(Q19:Q23)</f>
        <v>0</v>
      </c>
      <c r="S25" s="119">
        <f>SUM(S19:S23)</f>
        <v>16624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13</v>
      </c>
    </row>
    <row r="42" spans="1:19" x14ac:dyDescent="0.2">
      <c r="E42" s="110" t="s">
        <v>11</v>
      </c>
    </row>
    <row r="44" spans="1:19" x14ac:dyDescent="0.2">
      <c r="A44" s="379"/>
    </row>
    <row r="45" spans="1:19" x14ac:dyDescent="0.2">
      <c r="A45" s="22" t="s">
        <v>16</v>
      </c>
      <c r="Q45" s="124" t="str">
        <f>A2</f>
        <v>COMPANY #  1292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428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429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77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416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 1292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78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379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79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80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240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81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38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32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 1292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78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 1292</v>
      </c>
    </row>
    <row r="8" spans="1:13" ht="15" customHeight="1" thickBot="1" x14ac:dyDescent="0.25">
      <c r="A8" s="1" t="str">
        <f>+'E1.XLS '!A8</f>
        <v>EXTENSION:  3 9690</v>
      </c>
      <c r="M8" s="6" t="s">
        <v>250</v>
      </c>
    </row>
    <row r="9" spans="1:13" ht="15" customHeight="1" thickTop="1" x14ac:dyDescent="0.2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3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25">
      <c r="A12" s="14"/>
      <c r="B12" s="15"/>
      <c r="C12" s="399" t="s">
        <v>253</v>
      </c>
      <c r="D12" s="15"/>
      <c r="E12" s="16" t="s">
        <v>8</v>
      </c>
      <c r="F12" s="15"/>
      <c r="G12" s="396" t="s">
        <v>254</v>
      </c>
      <c r="H12" s="15"/>
      <c r="I12" s="16" t="s">
        <v>54</v>
      </c>
      <c r="J12" s="15"/>
      <c r="K12" s="396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1292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428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429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416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1292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45</v>
      </c>
      <c r="F14" s="538" t="s">
        <v>90</v>
      </c>
      <c r="G14" s="537" t="s">
        <v>46</v>
      </c>
      <c r="H14" s="539" t="s">
        <v>90</v>
      </c>
      <c r="I14" s="537" t="s">
        <v>326</v>
      </c>
      <c r="J14" s="180"/>
      <c r="K14" s="180"/>
      <c r="L14" s="539" t="s">
        <v>90</v>
      </c>
      <c r="M14" s="540" t="s">
        <v>327</v>
      </c>
      <c r="N14" s="538" t="s">
        <v>90</v>
      </c>
      <c r="O14" s="537" t="s">
        <v>328</v>
      </c>
      <c r="P14" s="539" t="s">
        <v>90</v>
      </c>
      <c r="Q14" s="182" t="s">
        <v>329</v>
      </c>
      <c r="R14" s="541" t="s">
        <v>90</v>
      </c>
      <c r="S14" s="542" t="s">
        <v>330</v>
      </c>
      <c r="T14" s="177"/>
      <c r="U14" s="177"/>
      <c r="V14" s="539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3" t="s">
        <v>332</v>
      </c>
      <c r="H16" s="185"/>
      <c r="I16" s="544" t="s">
        <v>333</v>
      </c>
      <c r="J16" s="544"/>
      <c r="K16" s="544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5" t="s">
        <v>90</v>
      </c>
      <c r="G17" s="193" t="s">
        <v>334</v>
      </c>
      <c r="H17" s="546" t="s">
        <v>90</v>
      </c>
      <c r="I17" s="193" t="s">
        <v>54</v>
      </c>
      <c r="J17" s="191"/>
      <c r="K17" s="558" t="s">
        <v>335</v>
      </c>
      <c r="L17" s="546" t="s">
        <v>90</v>
      </c>
      <c r="M17" s="193" t="s">
        <v>336</v>
      </c>
      <c r="N17" s="547" t="s">
        <v>90</v>
      </c>
      <c r="O17" s="193" t="s">
        <v>59</v>
      </c>
      <c r="P17" s="547" t="s">
        <v>90</v>
      </c>
      <c r="Q17" s="193" t="s">
        <v>92</v>
      </c>
      <c r="R17" s="545" t="s">
        <v>90</v>
      </c>
      <c r="S17" s="193" t="s">
        <v>93</v>
      </c>
      <c r="T17" s="191"/>
      <c r="U17" s="193" t="s">
        <v>337</v>
      </c>
      <c r="V17" s="547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340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4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44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5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2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 1292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4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428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429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422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1292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5" t="s">
        <v>417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1292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416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 1292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115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116</v>
      </c>
      <c r="D11" s="248"/>
      <c r="E11" s="249" t="s">
        <v>117</v>
      </c>
      <c r="F11" s="248"/>
      <c r="G11" s="249" t="s">
        <v>118</v>
      </c>
      <c r="H11" s="248"/>
      <c r="I11" s="249" t="s">
        <v>119</v>
      </c>
      <c r="J11" s="248"/>
      <c r="K11" s="250" t="s">
        <v>120</v>
      </c>
    </row>
    <row r="12" spans="1:11" x14ac:dyDescent="0.2">
      <c r="A12" s="245" t="s">
        <v>121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235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378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 t="s">
        <v>430</v>
      </c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431</v>
      </c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122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124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3" t="s">
        <v>347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116</v>
      </c>
      <c r="D46" s="248"/>
      <c r="E46" s="249" t="s">
        <v>117</v>
      </c>
      <c r="F46" s="248"/>
      <c r="G46" s="249" t="s">
        <v>118</v>
      </c>
      <c r="H46" s="248"/>
      <c r="I46" s="249" t="s">
        <v>119</v>
      </c>
      <c r="J46" s="248"/>
      <c r="K46" s="250" t="s">
        <v>120</v>
      </c>
    </row>
    <row r="47" spans="1:11" x14ac:dyDescent="0.2">
      <c r="A47" s="245" t="s">
        <v>125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235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378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127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3" t="s">
        <v>349</v>
      </c>
    </row>
    <row r="71" spans="1:11" ht="13.5" customHeight="1" x14ac:dyDescent="0.2">
      <c r="A71" s="42"/>
    </row>
    <row r="72" spans="1:11" x14ac:dyDescent="0.2">
      <c r="K72" s="258" t="str">
        <f>A2</f>
        <v>COMPANY #  1292</v>
      </c>
    </row>
    <row r="73" spans="1:11" x14ac:dyDescent="0.2">
      <c r="K73" s="245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128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428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429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129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25">
      <c r="A5" s="112" t="s">
        <v>416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 1292</v>
      </c>
      <c r="AB7" s="336"/>
    </row>
    <row r="8" spans="1:31" ht="20.100000000000001" customHeight="1" x14ac:dyDescent="0.25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130</v>
      </c>
      <c r="AB8" s="336"/>
    </row>
    <row r="10" spans="1:31" s="364" customFormat="1" ht="20.100000000000001" customHeight="1" x14ac:dyDescent="0.35">
      <c r="A10" s="372" t="s">
        <v>131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132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133</v>
      </c>
      <c r="B15" s="458"/>
      <c r="C15" s="459"/>
      <c r="D15" s="460"/>
      <c r="E15" s="461" t="s">
        <v>134</v>
      </c>
      <c r="F15" s="462"/>
      <c r="G15" s="463"/>
      <c r="H15" s="463"/>
      <c r="I15" s="464"/>
      <c r="J15" s="462"/>
      <c r="K15" s="465" t="s">
        <v>135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296</v>
      </c>
    </row>
    <row r="16" spans="1:31" s="364" customFormat="1" ht="20.100000000000001" customHeight="1" x14ac:dyDescent="0.35">
      <c r="A16" s="468" t="s">
        <v>136</v>
      </c>
      <c r="B16" s="469"/>
      <c r="C16" s="470" t="s">
        <v>137</v>
      </c>
      <c r="D16" s="471"/>
      <c r="E16" s="472" t="s">
        <v>138</v>
      </c>
      <c r="F16" s="473"/>
      <c r="G16" s="474" t="s">
        <v>139</v>
      </c>
      <c r="H16" s="473"/>
      <c r="I16" s="474" t="s">
        <v>140</v>
      </c>
      <c r="J16" s="475"/>
      <c r="K16" s="476" t="s">
        <v>141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142</v>
      </c>
      <c r="V16" s="477"/>
      <c r="W16" s="477"/>
      <c r="X16" s="477"/>
      <c r="Y16" s="478"/>
      <c r="Z16" s="478"/>
      <c r="AA16" s="479" t="s">
        <v>143</v>
      </c>
      <c r="AB16" s="480"/>
      <c r="AC16" s="481" t="s">
        <v>44</v>
      </c>
      <c r="AE16" s="482" t="s">
        <v>297</v>
      </c>
    </row>
    <row r="17" spans="1:31" s="364" customFormat="1" ht="20.100000000000001" customHeight="1" thickBot="1" x14ac:dyDescent="0.4">
      <c r="A17" s="483" t="s">
        <v>144</v>
      </c>
      <c r="B17" s="484"/>
      <c r="C17" s="485" t="s">
        <v>145</v>
      </c>
      <c r="D17" s="486"/>
      <c r="E17" s="487" t="s">
        <v>146</v>
      </c>
      <c r="F17" s="488"/>
      <c r="G17" s="489" t="s">
        <v>147</v>
      </c>
      <c r="H17" s="488"/>
      <c r="I17" s="489" t="s">
        <v>148</v>
      </c>
      <c r="J17" s="488"/>
      <c r="K17" s="490" t="s">
        <v>150</v>
      </c>
      <c r="L17" s="491"/>
      <c r="M17" s="490" t="s">
        <v>151</v>
      </c>
      <c r="N17" s="491"/>
      <c r="O17" s="490" t="s">
        <v>367</v>
      </c>
      <c r="P17" s="491"/>
      <c r="Q17" s="490" t="s">
        <v>387</v>
      </c>
      <c r="R17" s="491"/>
      <c r="S17" s="490" t="s">
        <v>423</v>
      </c>
      <c r="T17" s="491"/>
      <c r="U17" s="490" t="s">
        <v>424</v>
      </c>
      <c r="V17" s="491"/>
      <c r="W17" s="490" t="s">
        <v>425</v>
      </c>
      <c r="X17" s="491"/>
      <c r="Y17" s="490" t="s">
        <v>426</v>
      </c>
      <c r="Z17" s="492"/>
      <c r="AA17" s="493" t="s">
        <v>427</v>
      </c>
      <c r="AB17" s="494"/>
      <c r="AC17" s="495" t="s">
        <v>152</v>
      </c>
      <c r="AE17" s="496" t="s">
        <v>325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153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154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44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 1292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130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 1292</v>
      </c>
    </row>
    <row r="9" spans="1:5" x14ac:dyDescent="0.2">
      <c r="A9" s="24"/>
      <c r="B9" s="24"/>
      <c r="C9" s="24"/>
      <c r="D9" s="24"/>
      <c r="E9" s="260" t="s">
        <v>223</v>
      </c>
    </row>
    <row r="11" spans="1:5" x14ac:dyDescent="0.2">
      <c r="A11" s="261" t="s">
        <v>156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162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388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163</v>
      </c>
      <c r="B18" s="375"/>
      <c r="C18" s="24"/>
      <c r="D18" s="24"/>
      <c r="E18" s="24"/>
    </row>
    <row r="19" spans="1:5" ht="14.1" customHeight="1" x14ac:dyDescent="0.25">
      <c r="A19" s="375" t="s">
        <v>164</v>
      </c>
      <c r="B19" s="375"/>
    </row>
    <row r="20" spans="1:5" ht="14.1" customHeight="1" x14ac:dyDescent="0.25">
      <c r="A20" s="375" t="s">
        <v>351</v>
      </c>
      <c r="B20" s="375"/>
    </row>
    <row r="21" spans="1:5" ht="14.1" customHeight="1" x14ac:dyDescent="0.25">
      <c r="A21" s="375" t="s">
        <v>352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353</v>
      </c>
      <c r="B23" s="375"/>
    </row>
    <row r="24" spans="1:5" ht="8.1" customHeight="1" x14ac:dyDescent="0.2"/>
    <row r="25" spans="1:5" ht="15.75" x14ac:dyDescent="0.25">
      <c r="A25" s="376" t="s">
        <v>157</v>
      </c>
      <c r="B25" s="376"/>
    </row>
    <row r="26" spans="1:5" ht="15.75" x14ac:dyDescent="0.25">
      <c r="A26" s="376" t="s">
        <v>165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2" t="s">
        <v>167</v>
      </c>
      <c r="B29" s="33"/>
      <c r="C29" s="24"/>
      <c r="D29" s="24"/>
      <c r="E29" s="262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7" t="s">
        <v>13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158</v>
      </c>
      <c r="B56" s="33"/>
      <c r="C56" s="24"/>
      <c r="D56" s="24"/>
      <c r="E56" s="262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7" t="s">
        <v>348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 1292</v>
      </c>
    </row>
    <row r="81" spans="1:5" x14ac:dyDescent="0.2">
      <c r="A81" s="24"/>
      <c r="B81" s="24"/>
      <c r="C81" s="24"/>
      <c r="D81" s="24"/>
      <c r="E81" s="260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5.625" style="570" customWidth="1"/>
    <col min="14" max="14" width="1.625" style="570" customWidth="1"/>
    <col min="15" max="15" width="15.625" style="570" customWidth="1"/>
    <col min="16" max="16" width="2" style="570" customWidth="1"/>
    <col min="17" max="17" width="25.7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495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">
        <v>496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442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439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'[1]31P'!A7:A8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1292</v>
      </c>
    </row>
    <row r="8" spans="1:21" ht="13.5" thickBot="1" x14ac:dyDescent="0.25">
      <c r="A8" s="3" t="str">
        <f>'[1]31P'!A8:A9</f>
        <v>EXTENSION: 3 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440</v>
      </c>
    </row>
    <row r="9" spans="1:21" ht="13.5" thickTop="1" x14ac:dyDescent="0.2">
      <c r="A9" s="576"/>
      <c r="B9" s="577"/>
      <c r="C9" s="577"/>
      <c r="D9" s="578"/>
      <c r="E9" s="579" t="s">
        <v>443</v>
      </c>
      <c r="F9" s="580"/>
      <c r="G9" s="581"/>
      <c r="H9" s="580"/>
      <c r="I9" s="581" t="s">
        <v>444</v>
      </c>
      <c r="J9" s="581"/>
      <c r="K9" s="621" t="s">
        <v>445</v>
      </c>
      <c r="L9" s="621"/>
      <c r="M9" s="621"/>
      <c r="N9" s="581"/>
      <c r="O9" s="621" t="s">
        <v>446</v>
      </c>
      <c r="P9" s="621"/>
      <c r="Q9" s="621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447</v>
      </c>
      <c r="F10" s="580"/>
      <c r="G10" s="588" t="s">
        <v>448</v>
      </c>
      <c r="H10" s="580"/>
      <c r="I10" s="587" t="s">
        <v>449</v>
      </c>
      <c r="J10" s="580"/>
      <c r="K10" s="589"/>
      <c r="L10" s="580"/>
      <c r="M10" s="587"/>
      <c r="N10" s="580"/>
      <c r="O10" s="587" t="s">
        <v>11</v>
      </c>
      <c r="P10" s="580"/>
      <c r="Q10" s="587"/>
      <c r="R10" s="587"/>
      <c r="S10" s="590" t="s">
        <v>447</v>
      </c>
      <c r="U10" s="587"/>
    </row>
    <row r="11" spans="1:21" ht="13.5" thickBot="1" x14ac:dyDescent="0.25">
      <c r="A11" s="591"/>
      <c r="B11" s="592"/>
      <c r="C11" s="593" t="s">
        <v>450</v>
      </c>
      <c r="D11" s="574"/>
      <c r="E11" s="594" t="s">
        <v>451</v>
      </c>
      <c r="F11" s="574"/>
      <c r="G11" s="594" t="s">
        <v>452</v>
      </c>
      <c r="H11" s="574"/>
      <c r="I11" s="594" t="s">
        <v>453</v>
      </c>
      <c r="J11" s="574"/>
      <c r="K11" s="594" t="s">
        <v>454</v>
      </c>
      <c r="L11" s="574"/>
      <c r="M11" s="594" t="s">
        <v>455</v>
      </c>
      <c r="N11" s="574"/>
      <c r="O11" s="594" t="s">
        <v>93</v>
      </c>
      <c r="P11" s="574"/>
      <c r="Q11" s="594" t="s">
        <v>456</v>
      </c>
      <c r="R11" s="594"/>
      <c r="S11" s="595" t="s">
        <v>457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458</v>
      </c>
      <c r="B13" s="599"/>
      <c r="C13" s="323" t="s">
        <v>347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459</v>
      </c>
      <c r="B14" s="599"/>
      <c r="C14" s="602" t="s">
        <v>460</v>
      </c>
      <c r="D14" s="599"/>
      <c r="E14" s="598"/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0</v>
      </c>
      <c r="U14" s="583"/>
    </row>
    <row r="15" spans="1:21" ht="23.25" customHeight="1" x14ac:dyDescent="0.2">
      <c r="A15" s="598" t="s">
        <v>461</v>
      </c>
      <c r="B15" s="599"/>
      <c r="C15" s="602" t="s">
        <v>462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463</v>
      </c>
      <c r="B16" s="599"/>
      <c r="C16" s="602" t="s">
        <v>464</v>
      </c>
      <c r="D16" s="599"/>
      <c r="E16" s="598"/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0</v>
      </c>
      <c r="U16" s="583"/>
    </row>
    <row r="17" spans="1:21" ht="23.25" customHeight="1" x14ac:dyDescent="0.2">
      <c r="A17" s="598" t="s">
        <v>465</v>
      </c>
      <c r="B17" s="599"/>
      <c r="C17" s="602" t="s">
        <v>466</v>
      </c>
      <c r="D17" s="599"/>
      <c r="E17" s="598"/>
      <c r="F17" s="599"/>
      <c r="G17" s="598">
        <v>-148437</v>
      </c>
      <c r="H17" s="599"/>
      <c r="I17" s="598"/>
      <c r="J17" s="599"/>
      <c r="K17" s="598"/>
      <c r="L17" s="599"/>
      <c r="M17" s="598"/>
      <c r="N17" s="599"/>
      <c r="O17" s="598">
        <v>58581</v>
      </c>
      <c r="P17" s="599"/>
      <c r="Q17" s="598" t="s">
        <v>497</v>
      </c>
      <c r="R17" s="603"/>
      <c r="S17" s="604">
        <f t="shared" si="0"/>
        <v>-89856</v>
      </c>
      <c r="U17" s="583"/>
    </row>
    <row r="18" spans="1:21" ht="23.25" customHeight="1" x14ac:dyDescent="0.2">
      <c r="A18" s="598" t="s">
        <v>467</v>
      </c>
      <c r="B18" s="599"/>
      <c r="C18" s="602" t="s">
        <v>468</v>
      </c>
      <c r="D18" s="599"/>
      <c r="E18" s="598">
        <v>-193000</v>
      </c>
      <c r="F18" s="599"/>
      <c r="G18" s="598"/>
      <c r="H18" s="599"/>
      <c r="I18" s="598">
        <v>163623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-29377</v>
      </c>
    </row>
    <row r="19" spans="1:21" ht="23.25" customHeight="1" x14ac:dyDescent="0.2">
      <c r="A19" s="598" t="s">
        <v>469</v>
      </c>
      <c r="B19" s="599"/>
      <c r="C19" s="602" t="s">
        <v>470</v>
      </c>
      <c r="D19" s="599"/>
      <c r="E19" s="598"/>
      <c r="F19" s="599"/>
      <c r="G19" s="598"/>
      <c r="H19" s="599"/>
      <c r="I19" s="598">
        <v>108581</v>
      </c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108581</v>
      </c>
    </row>
    <row r="20" spans="1:21" ht="23.25" customHeight="1" x14ac:dyDescent="0.2">
      <c r="A20" s="598" t="s">
        <v>471</v>
      </c>
      <c r="B20" s="599"/>
      <c r="C20" s="602" t="s">
        <v>472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473</v>
      </c>
      <c r="B21" s="599"/>
      <c r="C21" s="602" t="s">
        <v>474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475</v>
      </c>
      <c r="B22" s="599"/>
      <c r="C22" s="602" t="s">
        <v>476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25">
      <c r="A23" s="598" t="s">
        <v>477</v>
      </c>
      <c r="B23" s="599"/>
      <c r="C23" s="598" t="s">
        <v>478</v>
      </c>
      <c r="D23" s="599"/>
      <c r="E23" s="605">
        <f>SUM(E14:E22)</f>
        <v>-193000</v>
      </c>
      <c r="F23" s="599"/>
      <c r="G23" s="605">
        <f>SUM(G14:G22)</f>
        <v>-148437</v>
      </c>
      <c r="H23" s="599"/>
      <c r="I23" s="605">
        <f>SUM(I14:I22)</f>
        <v>272204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58581</v>
      </c>
      <c r="P23" s="599"/>
      <c r="Q23" s="601"/>
      <c r="R23" s="603"/>
      <c r="S23" s="605">
        <f>SUM(S14:S22)</f>
        <v>-10652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479</v>
      </c>
      <c r="B25" s="599"/>
      <c r="C25" s="598" t="s">
        <v>480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481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482</v>
      </c>
      <c r="B29" s="600"/>
      <c r="C29" s="601"/>
      <c r="D29" s="600"/>
      <c r="E29" s="609" t="s">
        <v>349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483</v>
      </c>
      <c r="B30" s="599"/>
      <c r="C30" s="602" t="s">
        <v>484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485</v>
      </c>
      <c r="B31" s="599"/>
      <c r="C31" s="602" t="s">
        <v>486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487</v>
      </c>
      <c r="B32" s="599"/>
      <c r="C32" s="602" t="s">
        <v>488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489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490</v>
      </c>
      <c r="B35" s="599"/>
      <c r="C35" s="602" t="s">
        <v>491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492</v>
      </c>
      <c r="B37" s="599"/>
      <c r="C37" s="601"/>
      <c r="D37" s="599"/>
      <c r="E37" s="598">
        <f>+E23+E33</f>
        <v>-193000</v>
      </c>
      <c r="F37" s="599"/>
      <c r="G37" s="598">
        <f>+G23+G33</f>
        <v>-148437</v>
      </c>
      <c r="H37" s="599"/>
      <c r="I37" s="598">
        <f>+I23+I33</f>
        <v>272204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58581</v>
      </c>
      <c r="P37" s="599"/>
      <c r="Q37" s="601"/>
      <c r="R37" s="603"/>
      <c r="S37" s="598">
        <f>+S23+S33</f>
        <v>-10652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493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494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1292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440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2" right="0.22" top="0.22" bottom="0.2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1" sqref="D11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428</v>
      </c>
      <c r="B2" s="265"/>
      <c r="C2" s="266" t="s">
        <v>185</v>
      </c>
      <c r="D2" s="387" t="s">
        <v>500</v>
      </c>
    </row>
    <row r="3" spans="1:4" x14ac:dyDescent="0.2">
      <c r="A3" s="3" t="s">
        <v>429</v>
      </c>
      <c r="B3" s="265"/>
      <c r="C3" s="266"/>
      <c r="D3" s="393"/>
    </row>
    <row r="4" spans="1:4" x14ac:dyDescent="0.2">
      <c r="A4" s="263" t="s">
        <v>186</v>
      </c>
      <c r="B4" s="263"/>
    </row>
    <row r="5" spans="1:4" x14ac:dyDescent="0.2">
      <c r="A5" s="566" t="s">
        <v>438</v>
      </c>
      <c r="B5" s="265"/>
      <c r="C5" s="266" t="s">
        <v>187</v>
      </c>
      <c r="D5" s="388" t="s">
        <v>437</v>
      </c>
    </row>
    <row r="6" spans="1:4" x14ac:dyDescent="0.2">
      <c r="A6" s="265"/>
      <c r="B6" s="265"/>
      <c r="D6"/>
    </row>
    <row r="7" spans="1:4" x14ac:dyDescent="0.2">
      <c r="A7" s="264" t="s">
        <v>188</v>
      </c>
      <c r="B7" s="265"/>
      <c r="D7" s="324" t="str">
        <f>A2</f>
        <v>COMPANY #  1292</v>
      </c>
    </row>
    <row r="8" spans="1:4" x14ac:dyDescent="0.2">
      <c r="A8" s="268"/>
      <c r="B8" s="265"/>
      <c r="D8" s="267"/>
    </row>
    <row r="9" spans="1:4" x14ac:dyDescent="0.2">
      <c r="A9" s="269" t="s">
        <v>189</v>
      </c>
      <c r="B9" s="270" t="s">
        <v>190</v>
      </c>
      <c r="C9" s="271" t="s">
        <v>191</v>
      </c>
      <c r="D9" s="272" t="s">
        <v>192</v>
      </c>
    </row>
    <row r="10" spans="1:4" x14ac:dyDescent="0.2">
      <c r="C10" s="273"/>
      <c r="D10" s="273"/>
    </row>
    <row r="11" spans="1:4" x14ac:dyDescent="0.2">
      <c r="A11" s="263" t="s">
        <v>193</v>
      </c>
      <c r="B11" s="274" t="s">
        <v>194</v>
      </c>
      <c r="C11" s="263" t="s">
        <v>195</v>
      </c>
      <c r="D11" s="275" t="s">
        <v>433</v>
      </c>
    </row>
    <row r="12" spans="1:4" ht="6.75" customHeight="1" x14ac:dyDescent="0.2">
      <c r="C12" s="273"/>
      <c r="D12" s="273"/>
    </row>
    <row r="13" spans="1:4" x14ac:dyDescent="0.2">
      <c r="A13" s="263" t="s">
        <v>196</v>
      </c>
      <c r="B13" s="274" t="s">
        <v>197</v>
      </c>
      <c r="C13" s="263" t="s">
        <v>198</v>
      </c>
      <c r="D13" s="275" t="s">
        <v>434</v>
      </c>
    </row>
    <row r="14" spans="1:4" ht="7.5" customHeight="1" x14ac:dyDescent="0.2"/>
    <row r="15" spans="1:4" x14ac:dyDescent="0.2">
      <c r="A15" s="263" t="s">
        <v>199</v>
      </c>
      <c r="B15" s="264" t="s">
        <v>200</v>
      </c>
      <c r="C15" s="263" t="s">
        <v>201</v>
      </c>
    </row>
    <row r="16" spans="1:4" x14ac:dyDescent="0.2">
      <c r="A16"/>
      <c r="B16" s="263" t="s">
        <v>202</v>
      </c>
      <c r="C16" s="263" t="s">
        <v>389</v>
      </c>
      <c r="D16" s="275" t="s">
        <v>434</v>
      </c>
    </row>
    <row r="17" spans="1:4" ht="7.5" customHeight="1" x14ac:dyDescent="0.2">
      <c r="D17"/>
    </row>
    <row r="18" spans="1:4" x14ac:dyDescent="0.2">
      <c r="A18" s="263" t="s">
        <v>341</v>
      </c>
      <c r="B18" s="263" t="s">
        <v>361</v>
      </c>
      <c r="C18" s="263" t="s">
        <v>390</v>
      </c>
      <c r="D18" s="275" t="s">
        <v>434</v>
      </c>
    </row>
    <row r="19" spans="1:4" ht="7.5" customHeight="1" x14ac:dyDescent="0.2"/>
    <row r="20" spans="1:4" x14ac:dyDescent="0.2">
      <c r="A20" s="263" t="s">
        <v>241</v>
      </c>
      <c r="B20" s="263">
        <v>344</v>
      </c>
      <c r="C20" s="263" t="s">
        <v>256</v>
      </c>
      <c r="D20" s="275" t="s">
        <v>433</v>
      </c>
    </row>
    <row r="21" spans="1:4" ht="7.5" customHeight="1" x14ac:dyDescent="0.2"/>
    <row r="22" spans="1:4" x14ac:dyDescent="0.2">
      <c r="A22" s="263" t="s">
        <v>203</v>
      </c>
      <c r="B22" s="263" t="s">
        <v>51</v>
      </c>
      <c r="C22" s="263" t="s">
        <v>204</v>
      </c>
      <c r="D22" s="275" t="s">
        <v>433</v>
      </c>
    </row>
    <row r="23" spans="1:4" x14ac:dyDescent="0.2">
      <c r="A23" s="263"/>
      <c r="B23" s="263" t="s">
        <v>287</v>
      </c>
      <c r="C23" s="263" t="s">
        <v>205</v>
      </c>
      <c r="D23" s="276"/>
    </row>
    <row r="24" spans="1:4" ht="7.5" customHeight="1" x14ac:dyDescent="0.2"/>
    <row r="25" spans="1:4" x14ac:dyDescent="0.2">
      <c r="A25" s="263" t="s">
        <v>206</v>
      </c>
      <c r="B25" s="274" t="s">
        <v>257</v>
      </c>
      <c r="C25" s="263" t="s">
        <v>207</v>
      </c>
      <c r="D25" s="275" t="s">
        <v>434</v>
      </c>
    </row>
    <row r="26" spans="1:4" ht="7.5" customHeight="1" x14ac:dyDescent="0.2"/>
    <row r="27" spans="1:4" x14ac:dyDescent="0.2">
      <c r="A27" s="263" t="s">
        <v>208</v>
      </c>
      <c r="B27" s="274" t="s">
        <v>209</v>
      </c>
      <c r="C27" s="263" t="s">
        <v>391</v>
      </c>
      <c r="D27" s="275" t="s">
        <v>433</v>
      </c>
    </row>
    <row r="28" spans="1:4" ht="7.5" customHeight="1" x14ac:dyDescent="0.2"/>
    <row r="29" spans="1:4" x14ac:dyDescent="0.2">
      <c r="A29" s="263" t="s">
        <v>210</v>
      </c>
      <c r="B29" s="263" t="s">
        <v>360</v>
      </c>
      <c r="C29" s="263" t="s">
        <v>259</v>
      </c>
      <c r="D29" s="275" t="s">
        <v>434</v>
      </c>
    </row>
    <row r="30" spans="1:4" x14ac:dyDescent="0.2">
      <c r="A30" s="263"/>
      <c r="B30" s="263" t="s">
        <v>258</v>
      </c>
      <c r="C30" s="263"/>
      <c r="D30" s="276"/>
    </row>
    <row r="31" spans="1:4" ht="7.5" customHeight="1" x14ac:dyDescent="0.2"/>
    <row r="32" spans="1:4" x14ac:dyDescent="0.2">
      <c r="A32" s="263" t="s">
        <v>211</v>
      </c>
      <c r="B32" s="274" t="s">
        <v>212</v>
      </c>
      <c r="C32" s="263" t="s">
        <v>213</v>
      </c>
      <c r="D32" s="275" t="s">
        <v>434</v>
      </c>
    </row>
    <row r="33" spans="1:33" ht="7.5" customHeight="1" x14ac:dyDescent="0.2"/>
    <row r="34" spans="1:33" x14ac:dyDescent="0.2">
      <c r="A34" s="263" t="s">
        <v>250</v>
      </c>
      <c r="B34" s="274">
        <v>855</v>
      </c>
      <c r="C34" s="263" t="s">
        <v>260</v>
      </c>
      <c r="D34" s="275" t="s">
        <v>434</v>
      </c>
    </row>
    <row r="35" spans="1:33" ht="7.5" customHeight="1" x14ac:dyDescent="0.2"/>
    <row r="36" spans="1:33" x14ac:dyDescent="0.2">
      <c r="A36" s="263" t="s">
        <v>214</v>
      </c>
      <c r="B36" s="274" t="s">
        <v>215</v>
      </c>
      <c r="C36" s="263" t="s">
        <v>392</v>
      </c>
      <c r="D36" s="275" t="s">
        <v>434</v>
      </c>
    </row>
    <row r="37" spans="1:33" ht="7.5" customHeight="1" x14ac:dyDescent="0.2"/>
    <row r="38" spans="1:33" x14ac:dyDescent="0.2">
      <c r="A38" s="263" t="s">
        <v>216</v>
      </c>
      <c r="B38" s="274" t="s">
        <v>217</v>
      </c>
      <c r="C38" s="263" t="s">
        <v>218</v>
      </c>
      <c r="D38" s="275" t="s">
        <v>434</v>
      </c>
    </row>
    <row r="39" spans="1:33" ht="7.5" customHeight="1" x14ac:dyDescent="0.2"/>
    <row r="40" spans="1:33" x14ac:dyDescent="0.2">
      <c r="A40" s="263" t="s">
        <v>130</v>
      </c>
      <c r="B40" s="263"/>
      <c r="C40" s="263" t="s">
        <v>219</v>
      </c>
      <c r="D40" s="275" t="s">
        <v>434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440</v>
      </c>
      <c r="B42" s="263"/>
      <c r="C42" s="263" t="s">
        <v>441</v>
      </c>
      <c r="D42" s="275" t="s">
        <v>433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223</v>
      </c>
      <c r="B44" s="263" t="s">
        <v>200</v>
      </c>
      <c r="C44" s="263" t="s">
        <v>224</v>
      </c>
      <c r="D44" s="275" t="s">
        <v>434</v>
      </c>
      <c r="AG44"/>
    </row>
    <row r="45" spans="1:33" x14ac:dyDescent="0.2">
      <c r="B45" s="263" t="s">
        <v>202</v>
      </c>
      <c r="C45" s="264" t="s">
        <v>11</v>
      </c>
    </row>
    <row r="47" spans="1:33" x14ac:dyDescent="0.2">
      <c r="A47" s="277"/>
      <c r="B47" s="278"/>
      <c r="C47" s="271" t="s">
        <v>220</v>
      </c>
      <c r="D47" s="279"/>
    </row>
    <row r="48" spans="1:33" x14ac:dyDescent="0.2">
      <c r="C48" s="273"/>
    </row>
    <row r="49" spans="1:4" x14ac:dyDescent="0.2">
      <c r="A49" s="263" t="s">
        <v>221</v>
      </c>
      <c r="B49" s="274" t="s">
        <v>362</v>
      </c>
      <c r="C49" s="263" t="s">
        <v>222</v>
      </c>
      <c r="D49" s="275" t="s">
        <v>434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 1292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 1292</v>
      </c>
    </row>
    <row r="8" spans="1:19" ht="15" customHeight="1" thickBot="1" x14ac:dyDescent="0.25">
      <c r="A8" s="1" t="str">
        <f>+'E1.XLS '!A8</f>
        <v>EXTENSION:  3 9690</v>
      </c>
      <c r="S8" s="6" t="s">
        <v>17</v>
      </c>
    </row>
    <row r="9" spans="1:19" ht="15" customHeight="1" thickTop="1" x14ac:dyDescent="0.2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1292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1292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9"/>
      <c r="B9" s="430"/>
      <c r="C9" s="431" t="s">
        <v>22</v>
      </c>
      <c r="D9" s="432"/>
      <c r="E9" s="433" t="s">
        <v>23</v>
      </c>
      <c r="F9" s="432"/>
      <c r="G9" s="433" t="s">
        <v>288</v>
      </c>
      <c r="H9" s="434"/>
      <c r="I9" s="435" t="s">
        <v>289</v>
      </c>
      <c r="J9" s="436"/>
      <c r="K9" s="436"/>
      <c r="L9" s="436"/>
      <c r="M9" s="437"/>
      <c r="N9" s="32"/>
      <c r="O9" s="435" t="s">
        <v>290</v>
      </c>
      <c r="P9" s="438"/>
      <c r="Q9" s="439"/>
      <c r="R9" s="32"/>
      <c r="S9" s="433" t="s">
        <v>25</v>
      </c>
      <c r="T9" s="32"/>
      <c r="U9" s="440"/>
    </row>
    <row r="10" spans="1:21" x14ac:dyDescent="0.2">
      <c r="A10" s="441" t="s">
        <v>230</v>
      </c>
      <c r="B10" s="430"/>
      <c r="C10" s="442" t="s">
        <v>291</v>
      </c>
      <c r="D10" s="432"/>
      <c r="E10" s="443" t="s">
        <v>385</v>
      </c>
      <c r="F10" s="432"/>
      <c r="G10" s="444" t="s">
        <v>292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421</v>
      </c>
      <c r="T10" s="32"/>
      <c r="U10" s="448"/>
    </row>
    <row r="11" spans="1:21" ht="13.5" thickBot="1" x14ac:dyDescent="0.25">
      <c r="A11" s="449" t="s">
        <v>232</v>
      </c>
      <c r="B11" s="430"/>
      <c r="C11" s="450" t="s">
        <v>293</v>
      </c>
      <c r="D11" s="432"/>
      <c r="E11" s="451" t="s">
        <v>294</v>
      </c>
      <c r="F11" s="432"/>
      <c r="G11" s="451" t="s">
        <v>295</v>
      </c>
      <c r="H11" s="32"/>
      <c r="I11" s="451" t="s">
        <v>233</v>
      </c>
      <c r="J11" s="452"/>
      <c r="K11" s="453" t="s">
        <v>231</v>
      </c>
      <c r="L11" s="452"/>
      <c r="M11" s="451" t="s">
        <v>24</v>
      </c>
      <c r="N11" s="32"/>
      <c r="O11" s="451" t="s">
        <v>54</v>
      </c>
      <c r="P11" s="454"/>
      <c r="Q11" s="455" t="s">
        <v>5</v>
      </c>
      <c r="R11" s="33"/>
      <c r="S11" s="451" t="s">
        <v>294</v>
      </c>
      <c r="T11" s="32"/>
      <c r="U11" s="451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8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1292</v>
      </c>
    </row>
    <row r="44" spans="1:21" x14ac:dyDescent="0.2">
      <c r="A44" s="24"/>
      <c r="B44" s="24"/>
      <c r="C44" s="37"/>
      <c r="D44" s="24"/>
      <c r="E44" s="24"/>
      <c r="F44" s="24"/>
      <c r="G44" s="318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1292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417</v>
      </c>
      <c r="D10" s="55"/>
      <c r="E10" s="617" t="s">
        <v>399</v>
      </c>
      <c r="F10" s="617"/>
      <c r="G10" s="617"/>
      <c r="H10" s="617"/>
      <c r="I10" s="617"/>
      <c r="J10" s="55"/>
      <c r="K10" s="617" t="s">
        <v>402</v>
      </c>
      <c r="L10" s="618"/>
      <c r="M10" s="618"/>
      <c r="N10" s="55"/>
      <c r="O10" s="617" t="s">
        <v>226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90"/>
      <c r="K11" s="60" t="s">
        <v>403</v>
      </c>
      <c r="L11" s="59"/>
      <c r="M11" s="60" t="s">
        <v>408</v>
      </c>
      <c r="N11" s="59"/>
      <c r="O11" s="60" t="s">
        <v>227</v>
      </c>
      <c r="P11" s="392"/>
      <c r="Q11" s="60" t="s">
        <v>236</v>
      </c>
      <c r="R11" s="390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237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38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364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38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397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38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1292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20.37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562" t="s">
        <v>439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 1292</v>
      </c>
    </row>
    <row r="8" spans="1:15" ht="15" customHeight="1" thickBot="1" x14ac:dyDescent="0.25">
      <c r="A8" s="1" t="str">
        <f>+'E1.XLS '!A8</f>
        <v>EXTENSION:  3 9690</v>
      </c>
      <c r="O8" s="6" t="s">
        <v>241</v>
      </c>
    </row>
    <row r="9" spans="1:15" ht="15" customHeight="1" thickTop="1" x14ac:dyDescent="0.2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6" t="s">
        <v>36</v>
      </c>
      <c r="H12" s="15"/>
      <c r="I12" s="16" t="s">
        <v>245</v>
      </c>
      <c r="J12" s="15"/>
      <c r="K12" s="16" t="s">
        <v>54</v>
      </c>
      <c r="L12" s="15"/>
      <c r="M12" s="396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256</v>
      </c>
      <c r="C15" s="18">
        <v>40</v>
      </c>
      <c r="D15" s="19"/>
      <c r="E15" s="18">
        <v>5906917</v>
      </c>
      <c r="F15" s="19"/>
      <c r="G15" s="18">
        <f>5660796-5956141+301142</f>
        <v>5797</v>
      </c>
      <c r="H15" s="564" t="s">
        <v>435</v>
      </c>
      <c r="I15" s="18">
        <v>-108581</v>
      </c>
      <c r="J15" s="19"/>
      <c r="K15" s="18"/>
      <c r="L15" s="564" t="s">
        <v>435</v>
      </c>
      <c r="M15" s="565" t="s">
        <v>436</v>
      </c>
      <c r="N15" s="19"/>
      <c r="O15" s="18">
        <f t="shared" ref="O15:O33" si="0">SUM(E15:K15)</f>
        <v>5804133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565" t="s">
        <v>498</v>
      </c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7"/>
      <c r="D35" s="19"/>
      <c r="E35" s="21">
        <f>SUM(E15:E33)</f>
        <v>5906917</v>
      </c>
      <c r="F35" s="19"/>
      <c r="G35" s="21">
        <f>SUM(G15:G33)</f>
        <v>5797</v>
      </c>
      <c r="H35" s="19"/>
      <c r="I35" s="21">
        <f>SUM(I15:I33)</f>
        <v>-108581</v>
      </c>
      <c r="J35" s="398" t="s">
        <v>27</v>
      </c>
      <c r="K35" s="21">
        <f>SUM(K15:K33)</f>
        <v>0</v>
      </c>
      <c r="L35" s="19"/>
      <c r="M35" s="19"/>
      <c r="N35" s="19"/>
      <c r="O35" s="21">
        <f>SUM(O15:O33)</f>
        <v>5804133</v>
      </c>
      <c r="P35" s="20" t="s">
        <v>19</v>
      </c>
    </row>
    <row r="36" spans="1:16" ht="24.95" customHeight="1" thickTop="1" x14ac:dyDescent="0.2">
      <c r="A36" s="22" t="s">
        <v>248</v>
      </c>
      <c r="B36" s="323" t="s">
        <v>349</v>
      </c>
    </row>
    <row r="37" spans="1:16" ht="15.75" customHeight="1" x14ac:dyDescent="0.2">
      <c r="A37" s="22" t="s">
        <v>249</v>
      </c>
      <c r="B37" s="323" t="s">
        <v>347</v>
      </c>
      <c r="O37" s="20" t="str">
        <f>O7</f>
        <v>COMPANY #  1292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7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1292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8" t="s">
        <v>417</v>
      </c>
      <c r="D9" s="81"/>
      <c r="E9" s="80"/>
      <c r="F9" s="81"/>
      <c r="G9" s="80"/>
      <c r="H9" s="81"/>
      <c r="I9" s="619" t="s">
        <v>261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2" t="s">
        <v>267</v>
      </c>
      <c r="J12" s="92"/>
      <c r="K12" s="402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>
        <v>0</v>
      </c>
      <c r="E18" s="96"/>
      <c r="G18" s="96"/>
      <c r="I18" s="96"/>
      <c r="K18" s="96"/>
      <c r="M18" s="96"/>
      <c r="N18" s="403"/>
      <c r="O18" s="96">
        <v>0</v>
      </c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>
        <v>-196897</v>
      </c>
      <c r="E20" s="96"/>
      <c r="G20" s="96"/>
      <c r="I20" s="96"/>
      <c r="K20" s="96"/>
      <c r="M20" s="96"/>
      <c r="N20" s="403"/>
      <c r="O20" s="96">
        <v>196897</v>
      </c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-196897</v>
      </c>
      <c r="D23" s="404" t="s">
        <v>19</v>
      </c>
      <c r="E23" s="90">
        <f>SUM(E19:E21)</f>
        <v>0</v>
      </c>
      <c r="F23" s="404" t="s">
        <v>27</v>
      </c>
      <c r="G23" s="90">
        <f>SUM(G19:G21)</f>
        <v>0</v>
      </c>
      <c r="H23" s="404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196897</v>
      </c>
      <c r="Q23" s="90">
        <f>SUM(Q19:Q21)</f>
        <v>0</v>
      </c>
      <c r="R23" s="405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300" t="s">
        <v>365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20" t="s">
        <v>359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276</v>
      </c>
      <c r="N30" s="81"/>
      <c r="O30" s="413" t="s">
        <v>277</v>
      </c>
      <c r="P30" s="413"/>
      <c r="Q30" s="414" t="s">
        <v>278</v>
      </c>
      <c r="R30" s="74"/>
    </row>
    <row r="31" spans="1:18" ht="13.5" thickBot="1" x14ac:dyDescent="0.25">
      <c r="A31" s="620" t="s">
        <v>274</v>
      </c>
      <c r="B31" s="620"/>
      <c r="C31" s="620"/>
      <c r="D31" s="620"/>
      <c r="E31" s="620"/>
      <c r="G31" s="407"/>
      <c r="H31" s="415" t="s">
        <v>55</v>
      </c>
      <c r="I31" s="416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5</v>
      </c>
      <c r="B33" s="409"/>
      <c r="C33" s="410" t="s">
        <v>275</v>
      </c>
      <c r="D33" s="409"/>
      <c r="E33" s="411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616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73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284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286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58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616" t="s">
        <v>503</v>
      </c>
      <c r="J55" s="105"/>
      <c r="K55" s="105"/>
      <c r="L55" s="86"/>
      <c r="M55" s="105"/>
      <c r="N55" s="75"/>
      <c r="O55" s="105">
        <v>196897</v>
      </c>
      <c r="P55" s="86"/>
      <c r="Q55" s="105">
        <v>196897</v>
      </c>
    </row>
    <row r="56" spans="1:18" x14ac:dyDescent="0.2">
      <c r="A56" s="424"/>
      <c r="B56" s="86"/>
      <c r="C56" s="424"/>
      <c r="D56" s="86"/>
      <c r="E56" s="421"/>
      <c r="H56" s="403"/>
      <c r="I56" s="616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73</v>
      </c>
      <c r="L62" s="86"/>
      <c r="M62" s="90">
        <f>SUM(M36:M61)</f>
        <v>0</v>
      </c>
      <c r="N62" s="75"/>
      <c r="O62" s="90">
        <f>SUM(O36:O61)</f>
        <v>196897</v>
      </c>
      <c r="P62" s="86"/>
      <c r="Q62" s="90">
        <f>SUM(Q36:Q61)</f>
        <v>196897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1292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40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1292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239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38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64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>
        <v>0</v>
      </c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38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1292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1292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388" t="s">
        <v>432</v>
      </c>
      <c r="B15" s="136"/>
      <c r="C15" s="137">
        <v>0</v>
      </c>
      <c r="D15" s="138"/>
      <c r="E15" s="135">
        <v>30931</v>
      </c>
      <c r="F15" s="138"/>
      <c r="G15" s="135">
        <f t="shared" ref="G15:G28" si="0">SUM(C15:E15)</f>
        <v>30931</v>
      </c>
      <c r="H15" s="138"/>
      <c r="I15" s="135">
        <v>-30931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30931</v>
      </c>
      <c r="F31" s="129"/>
      <c r="G31" s="142">
        <f>SUM(G15:G28)</f>
        <v>30931</v>
      </c>
      <c r="H31" s="129"/>
      <c r="I31" s="142">
        <f>SUM(I15:I28)</f>
        <v>-30931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9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11</v>
      </c>
    </row>
    <row r="35" spans="1:20" ht="14.25" customHeight="1" x14ac:dyDescent="0.2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1292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428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429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416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1292</v>
      </c>
    </row>
    <row r="8" spans="1:29" ht="16.5" thickBot="1" x14ac:dyDescent="0.3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312</v>
      </c>
      <c r="J9" s="520"/>
      <c r="K9" s="150" t="s">
        <v>23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306</v>
      </c>
      <c r="V9" s="150"/>
      <c r="W9" s="150"/>
      <c r="X9" s="501"/>
      <c r="Y9" s="150" t="s">
        <v>25</v>
      </c>
      <c r="Z9" s="502"/>
      <c r="AA9" s="150"/>
      <c r="AB9" s="502"/>
      <c r="AC9" s="151"/>
    </row>
    <row r="10" spans="1:29" x14ac:dyDescent="0.25">
      <c r="A10" s="152" t="s">
        <v>71</v>
      </c>
      <c r="B10" s="503"/>
      <c r="C10" s="153" t="s">
        <v>298</v>
      </c>
      <c r="D10" s="503"/>
      <c r="E10" s="522" t="s">
        <v>313</v>
      </c>
      <c r="F10" s="523"/>
      <c r="G10" s="524" t="s">
        <v>314</v>
      </c>
      <c r="H10" s="523"/>
      <c r="I10" s="153" t="s">
        <v>54</v>
      </c>
      <c r="J10" s="523"/>
      <c r="K10" s="153" t="s">
        <v>22</v>
      </c>
      <c r="L10" s="503"/>
      <c r="M10" s="153" t="s">
        <v>72</v>
      </c>
      <c r="N10" s="503"/>
      <c r="O10" s="153"/>
      <c r="P10" s="503"/>
      <c r="Q10" s="153" t="s">
        <v>36</v>
      </c>
      <c r="R10" s="503"/>
      <c r="S10" s="153" t="s">
        <v>24</v>
      </c>
      <c r="T10" s="503"/>
      <c r="U10" s="153" t="s">
        <v>54</v>
      </c>
      <c r="V10" s="503"/>
      <c r="W10" s="153" t="s">
        <v>5</v>
      </c>
      <c r="X10" s="503"/>
      <c r="Y10" s="153" t="s">
        <v>22</v>
      </c>
      <c r="Z10" s="503"/>
      <c r="AA10" s="153" t="s">
        <v>72</v>
      </c>
      <c r="AB10" s="503"/>
      <c r="AC10" s="513"/>
    </row>
    <row r="11" spans="1:29" ht="16.5" thickBot="1" x14ac:dyDescent="0.3">
      <c r="A11" s="154"/>
      <c r="B11" s="504"/>
      <c r="C11" s="155" t="s">
        <v>299</v>
      </c>
      <c r="D11" s="504"/>
      <c r="E11" s="525" t="s">
        <v>74</v>
      </c>
      <c r="F11" s="526"/>
      <c r="G11" s="527" t="s">
        <v>315</v>
      </c>
      <c r="H11" s="526"/>
      <c r="I11" s="155" t="s">
        <v>316</v>
      </c>
      <c r="J11" s="526"/>
      <c r="K11" s="155" t="s">
        <v>75</v>
      </c>
      <c r="L11" s="504"/>
      <c r="M11" s="155" t="s">
        <v>75</v>
      </c>
      <c r="N11" s="504"/>
      <c r="O11" s="155" t="s">
        <v>73</v>
      </c>
      <c r="P11" s="504"/>
      <c r="Q11" s="155" t="s">
        <v>93</v>
      </c>
      <c r="R11" s="504"/>
      <c r="S11" s="155" t="s">
        <v>93</v>
      </c>
      <c r="T11" s="504"/>
      <c r="U11" s="155" t="s">
        <v>93</v>
      </c>
      <c r="V11" s="504"/>
      <c r="W11" s="155"/>
      <c r="X11" s="504"/>
      <c r="Y11" s="155" t="s">
        <v>75</v>
      </c>
      <c r="Z11" s="504"/>
      <c r="AA11" s="155" t="s">
        <v>75</v>
      </c>
      <c r="AB11" s="504"/>
      <c r="AC11" s="156" t="s">
        <v>73</v>
      </c>
    </row>
    <row r="12" spans="1:29" ht="16.5" thickTop="1" x14ac:dyDescent="0.25">
      <c r="A12" s="108" t="s">
        <v>235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378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310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322</v>
      </c>
      <c r="C16" s="500" t="s">
        <v>300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500" t="s">
        <v>302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307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311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319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321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320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323</v>
      </c>
      <c r="C38" s="500" t="s">
        <v>303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304</v>
      </c>
      <c r="C40" s="500" t="s">
        <v>305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308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355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76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324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 1292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317</v>
      </c>
      <c r="G72" s="516"/>
      <c r="I72" s="147"/>
    </row>
    <row r="73" spans="5:10" x14ac:dyDescent="0.25">
      <c r="E73" s="514"/>
      <c r="G73" s="516"/>
      <c r="H73" s="30" t="s">
        <v>318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2001-07-18T20:32:33Z</cp:lastPrinted>
  <dcterms:created xsi:type="dcterms:W3CDTF">1998-03-02T21:51:31Z</dcterms:created>
  <dcterms:modified xsi:type="dcterms:W3CDTF">2023-09-17T12:21:51Z</dcterms:modified>
</cp:coreProperties>
</file>