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CA36D6-5B7E-4FC5-98FA-5B990E95858D}" xr6:coauthVersionLast="47" xr6:coauthVersionMax="47" xr10:uidLastSave="{00000000-0000-0000-0000-000000000000}"/>
  <bookViews>
    <workbookView xWindow="-120" yWindow="-120" windowWidth="38640" windowHeight="15720" tabRatio="901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<sst xmlns="http://schemas.openxmlformats.org/spreadsheetml/2006/main" count="1454" uniqueCount="656">
  <si>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</si>
  <si>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</si>
  <si>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</si>
  <si>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</si>
  <si>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</si>
  <si>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</si>
  <si>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</si>
  <si>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</si>
  <si>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</si>
  <si>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</si>
  <si>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</si>
  <si>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</si>
  <si>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</si>
  <si>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</si>
  <si>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</si>
  <si>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</si>
  <si>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</si>
  <si>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</si>
  <si>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</si>
  <si>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</si>
  <si>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</si>
  <si>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</si>
  <si>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</si>
  <si>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</si>
  <si>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</si>
  <si>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</si>
  <si>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</si>
  <si>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</si>
  <si>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</si>
  <si>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</si>
  <si>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</si>
  <si>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</si>
  <si>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</si>
  <si>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</si>
  <si>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</si>
  <si>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</si>
  <si>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</si>
  <si>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</si>
  <si>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</si>
  <si>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</si>
  <si>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</si>
  <si>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</si>
  <si>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</si>
  <si>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</si>
  <si>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</si>
  <si>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</si>
  <si>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</si>
  <si>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</si>
  <si>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</si>
  <si>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</si>
  <si>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</si>
  <si>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</si>
  <si>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</si>
  <si>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</si>
  <si>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</si>
  <si>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</si>
  <si>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</si>
  <si>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</si>
  <si>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</si>
  <si>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</si>
  <si>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</si>
  <si>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</si>
  <si>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</si>
  <si>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</si>
  <si>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</si>
  <si>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</si>
  <si>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</si>
  <si>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</si>
  <si>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</si>
  <si>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</si>
  <si>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</si>
  <si>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</si>
  <si>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</si>
  <si>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</si>
  <si>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</si>
  <si>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</si>
  <si>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</si>
  <si>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</si>
  <si>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</si>
  <si>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</si>
  <si>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</si>
  <si>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</si>
  <si>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</si>
  <si>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</si>
  <si>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</si>
  <si>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</si>
  <si>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</si>
  <si>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</si>
  <si>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</si>
  <si>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</si>
  <si>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</si>
  <si>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</si>
  <si>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</si>
  <si>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</si>
  <si>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</si>
  <si>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</si>
  <si>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</si>
  <si>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</si>
  <si>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</si>
  <si>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</si>
  <si>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</si>
  <si>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</si>
  <si>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</si>
  <si>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</si>
  <si>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</si>
  <si>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</si>
  <si>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</si>
  <si>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</si>
  <si>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</si>
  <si>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</si>
  <si>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</si>
  <si>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</si>
  <si>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</si>
  <si>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</si>
  <si>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</si>
  <si>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</si>
  <si>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</si>
  <si>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</si>
  <si>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</si>
  <si>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</si>
  <si>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</si>
  <si>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</si>
  <si>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</si>
  <si>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</si>
  <si>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</si>
  <si>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</si>
  <si>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</si>
  <si>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</si>
  <si>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</si>
  <si>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</si>
  <si>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</si>
  <si>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</si>
  <si>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</si>
  <si>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</si>
  <si>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</si>
  <si>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</si>
  <si>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</si>
  <si>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</si>
  <si>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</si>
  <si>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</si>
  <si>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</si>
  <si>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</si>
  <si>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</si>
  <si>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</si>
  <si>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</si>
  <si>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</si>
  <si>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</si>
  <si>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</si>
  <si>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</si>
  <si>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</si>
  <si>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</si>
  <si>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</si>
  <si>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</si>
  <si>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</si>
  <si>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</si>
  <si>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</si>
  <si>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</si>
  <si>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</si>
  <si>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</si>
  <si>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</si>
  <si>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</si>
  <si>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</si>
  <si>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</si>
  <si>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</si>
  <si>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</si>
  <si>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</si>
  <si>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</si>
  <si>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</si>
  <si>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</si>
  <si>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</si>
  <si>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</si>
  <si>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</si>
  <si>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</si>
  <si>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</si>
  <si>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</si>
  <si>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</si>
  <si>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</si>
  <si>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</si>
  <si>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</si>
  <si>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</si>
  <si>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</si>
  <si>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</si>
  <si>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</si>
  <si>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</si>
  <si>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</si>
  <si>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</si>
  <si>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</si>
  <si>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</si>
  <si>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</si>
  <si>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</si>
  <si>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</si>
  <si>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</si>
  <si>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</si>
  <si>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</si>
  <si>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</si>
  <si>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</si>
  <si>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</si>
  <si>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</si>
  <si>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</si>
  <si>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</si>
  <si>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</si>
  <si>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</si>
  <si>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</si>
  <si>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</si>
  <si>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</si>
  <si>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</si>
  <si>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</si>
  <si>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</si>
  <si>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</si>
  <si>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</si>
  <si>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</si>
  <si>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</si>
  <si>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</si>
  <si>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</si>
  <si>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</si>
  <si>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</si>
  <si>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</si>
  <si>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</si>
  <si>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</si>
  <si>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</si>
  <si>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</si>
  <si>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</si>
  <si>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</si>
  <si>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</si>
  <si>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</si>
  <si>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</si>
  <si>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</si>
  <si>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</si>
  <si>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</si>
  <si>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</si>
  <si>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</si>
  <si>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</si>
  <si>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</si>
  <si>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</si>
  <si>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</si>
  <si>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</si>
  <si>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</si>
  <si>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</si>
  <si>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</si>
  <si>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</si>
  <si>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</si>
  <si>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</si>
  <si>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</si>
  <si>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</si>
  <si>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</si>
  <si>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</si>
  <si>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</si>
  <si>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</si>
  <si>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</si>
  <si>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</si>
  <si>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</si>
  <si>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</si>
  <si>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</si>
  <si>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</si>
  <si>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</si>
  <si>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</si>
  <si>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</si>
  <si>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</si>
  <si>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</si>
  <si>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</si>
  <si>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</si>
  <si>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</si>
  <si>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</si>
  <si>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</si>
  <si>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</si>
  <si>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</si>
  <si>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</si>
  <si>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</si>
  <si>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</si>
  <si>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</si>
  <si>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</si>
  <si>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</si>
  <si>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</si>
  <si>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</si>
  <si>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</si>
  <si>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</si>
  <si>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</si>
  <si>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</si>
  <si>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</si>
  <si>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</si>
  <si>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</si>
  <si>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</si>
  <si>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</si>
  <si>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</si>
  <si>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</si>
  <si>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</si>
  <si>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</si>
  <si>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</si>
  <si>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</si>
  <si>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</si>
  <si>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</si>
  <si>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</si>
  <si>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</si>
  <si>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</si>
  <si>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</si>
  <si>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</si>
  <si>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</si>
  <si>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</si>
  <si>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</si>
  <si>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</si>
  <si>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</si>
  <si>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Fin Swap-Peak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</si>
  <si>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</si>
  <si>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</si>
  <si>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</si>
  <si>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</si>
  <si>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</si>
  <si>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</si>
  <si>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</si>
  <si>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</si>
  <si>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</si>
  <si>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</si>
  <si>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</si>
  <si>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</si>
  <si>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</si>
  <si>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</si>
  <si>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</si>
  <si>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</si>
  <si>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</si>
  <si>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</si>
  <si>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</si>
  <si>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</si>
  <si>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</si>
  <si>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</si>
  <si>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</si>
  <si>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</si>
  <si>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</si>
  <si>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</si>
  <si>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</si>
  <si>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</si>
  <si>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</si>
  <si>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</si>
  <si>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</si>
  <si>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</si>
  <si>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</si>
  <si>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</si>
  <si>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</si>
  <si>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</si>
  <si>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</si>
  <si>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</si>
  <si>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</si>
  <si>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</si>
  <si>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</si>
  <si>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</si>
  <si>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</si>
  <si>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</si>
  <si>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</si>
  <si>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</si>
  <si>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</si>
  <si>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</si>
  <si>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</si>
  <si>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</si>
  <si>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</si>
  <si>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</si>
  <si>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</si>
  <si>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</si>
  <si>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</si>
  <si>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</si>
  <si>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</si>
  <si>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</si>
  <si>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</si>
  <si>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</si>
  <si>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</si>
  <si>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</si>
  <si>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</si>
  <si>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</si>
  <si>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</si>
  <si>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</si>
  <si>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Panhandle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</si>
  <si>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</si>
  <si>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</si>
  <si>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</si>
  <si>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</si>
  <si>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</si>
  <si>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</si>
  <si>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</si>
  <si>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</si>
  <si>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SELL</t>
  </si>
  <si>
    <t>Custom</t>
  </si>
  <si>
    <t>    NG Firm Phys, ID, GDD - TCO - Next Day Gas</t>
  </si>
  <si>
    <t>    NG Firm Phys, ID, GDD - NGPL-Nicor - Next Day Gas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</si>
  <si>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</si>
  <si>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</si>
  <si>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</si>
  <si>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</si>
  <si>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</si>
  <si>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</si>
  <si>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</si>
  <si>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</si>
  <si>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    NG Fin BS, LD1 for IF - CNG-SP - May01</t>
  </si>
  <si>
    <t>NG Fin Sw Swap, IF for GDD</t>
  </si>
  <si>
    <t>Henry</t>
  </si>
  <si>
    <t>Arnold, J</t>
  </si>
  <si>
    <t>Carson , M</t>
  </si>
  <si>
    <t>Reliant Energy Services, Inc.</t>
  </si>
  <si>
    <t>DYNCMCG</t>
  </si>
  <si>
    <t>    Fin Swap-Peak - NYPOOL J - May01</t>
  </si>
  <si>
    <t>    Fin Swap-Peak - NYPOOL G - May01</t>
  </si>
  <si>
    <t>Bal Week</t>
  </si>
  <si>
    <t>    Firm-LD Peak - Cin - Jul01-Aug01</t>
  </si>
  <si>
    <t>    Firm-LD Peak - Cin - Sep01</t>
  </si>
  <si>
    <t>    Firm-LD Peak - Nepool - Next Week</t>
  </si>
  <si>
    <t>    NG Firm Phys, FP - PGLC - Next Day Gas</t>
  </si>
  <si>
    <t>    NG Firm Phys, ID, GDD - CNG-SP - Next Day Gas</t>
  </si>
  <si>
    <t>    NG Firm Phys, ID, GDD - Mich - Next Day Gas</t>
  </si>
  <si>
    <t>    NG Firm Phys, ID, GDD - Tran 65 - Next Day Gas</t>
  </si>
  <si>
    <t>Jun01-Oct01</t>
  </si>
  <si>
    <t>    NG Fin BS, LD1 for IF - Perm - May01</t>
  </si>
  <si>
    <t>Apr-30-01</t>
  </si>
  <si>
    <t>May-04-01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</si>
  <si>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</si>
  <si>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Next Week</t>
  </si>
  <si>
    <t>    Firm-LD Peak - Cin - Q4 01</t>
  </si>
  <si>
    <t>    Firm-LD Peak - Ent - May01</t>
  </si>
  <si>
    <t>    Firm-LD Peak - Ent - Q4 01</t>
  </si>
  <si>
    <t>    Firm-LD Peak - Nepool - Jul01-Aug01</t>
  </si>
  <si>
    <t>    Firm-LD Peak - Nepool - Sep01</t>
  </si>
  <si>
    <t>    Firm-LD Peak - Nepool - Q4 01</t>
  </si>
  <si>
    <t>    Firm-LD Peak - PJM-W - Q4 01</t>
  </si>
  <si>
    <t>    NG Firm Phys, FP - ANR-SE - Next Day Gas</t>
  </si>
  <si>
    <t>    NG Firm Phys, FP - Socal-Topock - Next Day Gas</t>
  </si>
  <si>
    <t>    NG Firm Phys, FP - TET M3 - Next Day Gas</t>
  </si>
  <si>
    <t>    NG Firm Phys, ID, GDD - CG-ML - Next Day Gas</t>
  </si>
  <si>
    <t>    NG Firm Phys, ID, GDD - EP-Keystone - Next Day Gas</t>
  </si>
  <si>
    <t>    NG Firm Phys, ID, IF - TCO - May01</t>
  </si>
  <si>
    <t>    NG Fin BS, LD1 for GDM - Mich - May01</t>
  </si>
  <si>
    <t>    NG Fin BS, LD1 for IF - Henry - May01</t>
  </si>
  <si>
    <t>    NG Fin BS, LD1 for NGI - Socal - Oct01</t>
  </si>
  <si>
    <t>Apr-25-01</t>
  </si>
  <si>
    <t>DYNSMCGI</t>
  </si>
  <si>
    <t>pwr.TVA</t>
  </si>
  <si>
    <t>    Firm-LD Peak - Ent - Jan02-Feb02</t>
  </si>
  <si>
    <t>    Firm-LD Peak - PJM-W - Custom</t>
  </si>
  <si>
    <t>    Firm-LD Peak - PJM-W - Next Week</t>
  </si>
  <si>
    <t>    Firm-LD Peak - Ercot UBU - Next Day</t>
  </si>
  <si>
    <t>    NG Firm Phys, FP - FGT-Z2 - Next Day Gas</t>
  </si>
  <si>
    <t>    NG Firm Phys, FP - Opal - May01</t>
  </si>
  <si>
    <t>    NG Firm Phys, FP - PG&amp;E-Topock - Next Day Gas</t>
  </si>
  <si>
    <t>    NG Firm Phys, ID, GDD - Henry - Next Day Gas</t>
  </si>
  <si>
    <t>    NG Firm Phys, ID, GDD - TET ELA - Next Day Gas</t>
  </si>
  <si>
    <t>    NG Firm Phys, ID, GDD - TET M3 - Next Day Gas</t>
  </si>
  <si>
    <t>    NG Firm Phys, ID, IF - Tenn-8L - May01</t>
  </si>
  <si>
    <t>    NG Firm Phys, ID, IF - TET WLA - May01</t>
  </si>
  <si>
    <t>NG Firm Phys, ID, NGI</t>
  </si>
  <si>
    <t>    NG Firm Phys, ID, NGI - Malin - May01</t>
  </si>
  <si>
    <t>    NG Fin BS, LD1 for GDM - Mich - Nov01-Mar02</t>
  </si>
  <si>
    <t>    NG Fin BS, LD1 for IF - HSC - Jun01</t>
  </si>
  <si>
    <t>    NG Fin BS, LD1 for IF - HSC - Jul01</t>
  </si>
  <si>
    <t>    NG Fin BS, LD1 for IF - TET M3 - May01</t>
  </si>
  <si>
    <t>    NG Fin Sw Swap, FP for GDD - Henry - May01</t>
  </si>
  <si>
    <t>El Paso Merchant Energy L.P.</t>
  </si>
  <si>
    <t>Oct-01-01</t>
  </si>
  <si>
    <t>Dec-31-01</t>
  </si>
  <si>
    <t>Herndon, R</t>
  </si>
  <si>
    <t>Note: COAL PRB8800 VOL is 1 Train (12,500 ST/Train/Mo)</t>
  </si>
  <si>
    <r>
      <t> Trade Dates:  </t>
    </r>
    <r>
      <rPr>
        <sz val="8"/>
        <color indexed="8"/>
        <rFont val="Verdana"/>
        <family val="2"/>
      </rPr>
      <t>Apr-25-01 thru Apr-25-01</t>
    </r>
  </si>
  <si>
    <t>Apr-25-01 12:40 GMT</t>
  </si>
  <si>
    <t>    Fin Swap-Peak - NYPOOL J - Jun01</t>
  </si>
  <si>
    <t>Apr-25-01 16:34 GMT</t>
  </si>
  <si>
    <t>    Fin Swap-Peak - NYPOOL J - Jul01-Aug01</t>
  </si>
  <si>
    <t>Apr-25-01 16:18 GMT</t>
  </si>
  <si>
    <t>Apr-25-01 12:46 GMT</t>
  </si>
  <si>
    <t>    Fin Swap-Peak - NYPOOL G - Jun01</t>
  </si>
  <si>
    <t>Apr-25-01 16:22 GMT</t>
  </si>
  <si>
    <t>    Fin Swap-Peak - NYPOOL G - Sep01</t>
  </si>
  <si>
    <t>Apr-25-01 12:23 GMT</t>
  </si>
  <si>
    <t>    Firm-LD Peak - Cin - Custom</t>
  </si>
  <si>
    <t>Apr-25-01 20:03 GMT</t>
  </si>
  <si>
    <t>Apr-25-01 14:23 GMT</t>
  </si>
  <si>
    <t>    Firm-LD Peak - Cin - Bal Week</t>
  </si>
  <si>
    <t>Apr-25-01 19:52 GMT</t>
  </si>
  <si>
    <t>Apr-25-01 19:53 GMT</t>
  </si>
  <si>
    <t>Apr-25-01 18:02 GMT</t>
  </si>
  <si>
    <t>Apr-25-01 19:04 GMT</t>
  </si>
  <si>
    <t>Apr-25-01 19:14 GMT</t>
  </si>
  <si>
    <t>Apr-25-01 19:59 GMT</t>
  </si>
  <si>
    <t>Apr-25-01 14:38 GMT</t>
  </si>
  <si>
    <t>Apr-25-01 13:45 GMT</t>
  </si>
  <si>
    <t>    Firm-LD Peak - Comed - May01</t>
  </si>
  <si>
    <t>Apr-25-01 14:52 GMT</t>
  </si>
  <si>
    <t>    Firm-LD Peak - Comed - Jul01-Aug01</t>
  </si>
  <si>
    <t>Apr-25-01 14:01 GMT</t>
  </si>
  <si>
    <t>Apr-25-01 13:29 GMT</t>
  </si>
  <si>
    <t>Apr-25-01 16:51 GMT</t>
  </si>
  <si>
    <t>Apr-25-01 18:01 GMT</t>
  </si>
  <si>
    <t>    Firm-LD Peak - Ent - Jun01</t>
  </si>
  <si>
    <t>Apr-25-01 19:43 GMT</t>
  </si>
  <si>
    <t>Apr-25-01 13:00 GMT</t>
  </si>
  <si>
    <t>Apr-25-01 13:58 GMT</t>
  </si>
  <si>
    <t>Apr-25-01 13:27 GMT</t>
  </si>
  <si>
    <t>Apr-25-01 13:38 GMT</t>
  </si>
  <si>
    <t>Apr-25-01 17:36 GMT</t>
  </si>
  <si>
    <t>Apr-25-01 15:28 GMT</t>
  </si>
  <si>
    <t>Apr-25-01 12:31 GMT</t>
  </si>
  <si>
    <t>Apr-25-01 18:27 GMT</t>
  </si>
  <si>
    <t>Apr-25-01 20:12 GMT</t>
  </si>
  <si>
    <t>Apr-25-01 20:36 GMT</t>
  </si>
  <si>
    <t>Apr-25-01 20:28 GMT</t>
  </si>
  <si>
    <t>Apr-25-01 17:48 GMT</t>
  </si>
  <si>
    <t>Apr-25-01 14:04 GMT</t>
  </si>
  <si>
    <t>    Firm-LD Peak - PJM-W - Sep01</t>
  </si>
  <si>
    <t>Apr-25-01 12:06 GMT</t>
  </si>
  <si>
    <t>Apr-25-01 15:27 GMT</t>
  </si>
  <si>
    <t>Apr-25-01 13:32 GMT</t>
  </si>
  <si>
    <t>Apr-25-01 13:11 GMT</t>
  </si>
  <si>
    <t>    Firm-LD Peak - TVA - Next Week</t>
  </si>
  <si>
    <t>    Firm-LD Peak - TVA - May01</t>
  </si>
  <si>
    <t>Apr-25-01 14:49 GMT</t>
  </si>
  <si>
    <t>    Firm-LD Peak - TVA - Q4 01</t>
  </si>
  <si>
    <t>Apr-25-01 13:54 GMT</t>
  </si>
  <si>
    <t>Apr-25-01 12:04 GMT</t>
  </si>
  <si>
    <t>Apr-25-01 14:10 GMT</t>
  </si>
  <si>
    <t>Apr-25-01 14:30 GMT</t>
  </si>
  <si>
    <t>    NG Firm Phys, FP - CG-ML - Next Day Gas</t>
  </si>
  <si>
    <t>Apr-25-01 15:20 GMT</t>
  </si>
  <si>
    <t>Apr-25-01 13:39 GMT</t>
  </si>
  <si>
    <t>Apr-25-01 14:02 GMT</t>
  </si>
  <si>
    <t>Apr-25-01 13:46 GMT</t>
  </si>
  <si>
    <t>Apr-25-01 14:37 GMT</t>
  </si>
  <si>
    <t>Apr-25-01 14:15 GMT</t>
  </si>
  <si>
    <t>Apr-25-01 20:14 GMT</t>
  </si>
  <si>
    <t>Apr-25-01 13:49 GMT</t>
  </si>
  <si>
    <t>Apr-25-01 14:16 GMT</t>
  </si>
  <si>
    <t>Apr-25-01 12:51 GMT</t>
  </si>
  <si>
    <t>Apr-25-01 14:26 GMT</t>
  </si>
  <si>
    <t>Apr-25-01 13:53 GMT</t>
  </si>
  <si>
    <t>Apr-25-01 13:20 GMT</t>
  </si>
  <si>
    <t>    NG Firm Phys, FP - PG&amp;E-Topock - May01</t>
  </si>
  <si>
    <t>Apr-25-01 21:26 GMT</t>
  </si>
  <si>
    <t>Apr-25-01 15:01 GMT</t>
  </si>
  <si>
    <t>Apr-25-01 14:14 GMT</t>
  </si>
  <si>
    <t>Apr-25-01 14:17 GMT</t>
  </si>
  <si>
    <t>Apr-25-01 13:18 GMT</t>
  </si>
  <si>
    <t>Apr-25-01 14:22 GMT</t>
  </si>
  <si>
    <t>Apr-25-01 14:31 GMT</t>
  </si>
  <si>
    <t>    NG Firm Phys, FP - TET ELA - Bal Month Gas</t>
  </si>
  <si>
    <t>Apr-25-01 15:45 GMT</t>
  </si>
  <si>
    <t>Apr-25-01 14:32 GMT</t>
  </si>
  <si>
    <t>Apr-25-01 14:36 GMT</t>
  </si>
  <si>
    <t>Apr-25-01 14:59 GMT</t>
  </si>
  <si>
    <t>Apr-25-01 14:53 GMT</t>
  </si>
  <si>
    <t>Apr-25-01 14:21 GMT</t>
  </si>
  <si>
    <t>Apr-25-01 13:59 GMT</t>
  </si>
  <si>
    <t>Apr-25-01 13:30 GMT</t>
  </si>
  <si>
    <t>Apr-25-01 12:30 GMT</t>
  </si>
  <si>
    <t>Apr-25-01 13:34 GMT</t>
  </si>
  <si>
    <t>Apr-25-01 12:54 GMT</t>
  </si>
  <si>
    <t>Apr-25-01 13:48 GMT</t>
  </si>
  <si>
    <t>    NG Firm Phys, ID, GDD - NGPL-LA - Next Day Gas</t>
  </si>
  <si>
    <t>Apr-25-01 13:01 GMT</t>
  </si>
  <si>
    <t>Apr-25-01 12:50 GMT</t>
  </si>
  <si>
    <t>    NG Firm Phys, ID, GDD - NGPL-Nipsco - Next Day Gas</t>
  </si>
  <si>
    <t>Apr-25-01 13:07 GMT</t>
  </si>
  <si>
    <t>Apr-25-01 12:09 GMT</t>
  </si>
  <si>
    <t>Apr-25-01 12:11 GMT</t>
  </si>
  <si>
    <t>Apr-25-01 13:36 GMT</t>
  </si>
  <si>
    <t>Apr-25-01 12:36 GMT</t>
  </si>
  <si>
    <t>Apr-25-01 13:16 GMT</t>
  </si>
  <si>
    <t>Apr-25-01 15:35 GMT</t>
  </si>
  <si>
    <t>    NG Firm Phys, ID, IF - Opal - May01</t>
  </si>
  <si>
    <t>Apr-25-01 15:08 GMT</t>
  </si>
  <si>
    <t>    NG Firm Phys, ID, IF - NGPL-LA - May01</t>
  </si>
  <si>
    <t>Apr-25-01 15:48 GMT</t>
  </si>
  <si>
    <t>    NG Firm Phys, ID, IF - Tenn-8L - May01-Oct01</t>
  </si>
  <si>
    <t>Apr-25-01 17:27 GMT</t>
  </si>
  <si>
    <t>    NG Firm Phys, ID, IF - TET-STX - May01</t>
  </si>
  <si>
    <t>Apr-25-01 16:26 GMT</t>
  </si>
  <si>
    <t>Apr-25-01 17:41 GMT</t>
  </si>
  <si>
    <t>    NG Firm Phys, ID, IF - TGT-SL - May01</t>
  </si>
  <si>
    <t>Apr-25-01 18:00 GMT</t>
  </si>
  <si>
    <t>    NG Firm Phys, ID, IF - Tran 30 - May01</t>
  </si>
  <si>
    <t>Apr-25-01 17:42 GMT</t>
  </si>
  <si>
    <t>    NG Firm Phys, ID, IF - Tran 65 - May01</t>
  </si>
  <si>
    <t>Apr-25-01 11:50 GMT</t>
  </si>
  <si>
    <t>    NG Firm Phys, ID, IF - Waha - May01</t>
  </si>
  <si>
    <t>Apr-25-01 18:30 GMT</t>
  </si>
  <si>
    <t>Apr-25-01 15:33 GMT</t>
  </si>
  <si>
    <t>    NG Firm Phys, ID, NGI - NGPL-Nicor - May01</t>
  </si>
  <si>
    <t>Apr-25-01 14:42 GMT</t>
  </si>
  <si>
    <t>    NG Firm Phys, ID, NGI - NGPL-Nipsco - May01</t>
  </si>
  <si>
    <t>Apr-25-01 17:26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</si>
  <si>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</si>
  <si>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Apr-25-01 18:18 GMT</t>
  </si>
  <si>
    <t>    NG Fin BS, LD1 for GDM - Mich - Jun01-Oct01</t>
  </si>
  <si>
    <t>Apr-25-01 17:46 GMT</t>
  </si>
  <si>
    <t>    NG Fin BS, LD1 for IF - ANR-SE - May01</t>
  </si>
  <si>
    <t>Apr-25-01 16:45 GMT</t>
  </si>
  <si>
    <t>Apr-25-01 15:37 GMT</t>
  </si>
  <si>
    <t>    NG Fin BS, LD1 for IF - HSC - May01</t>
  </si>
  <si>
    <t>Apr-25-01 15:53 GMT</t>
  </si>
  <si>
    <t>Apr-25-01 19:44 GMT</t>
  </si>
  <si>
    <t>    NG Fin BS, LD1 for IF - HSC - Aug01</t>
  </si>
  <si>
    <t>    NG Fin BS, LD1 for IF - HSC - Sep01</t>
  </si>
  <si>
    <t>    NG Fin BS, LD1 for IF - HSC - Oct01</t>
  </si>
  <si>
    <t>    NG Fin BS, LD1 for IF - NW-Rockies - May01</t>
  </si>
  <si>
    <t>Apr-25-01 14:58 GMT</t>
  </si>
  <si>
    <t>Apr-25-01 14:54 GMT</t>
  </si>
  <si>
    <t>    NG Fin BS, LD1 for IF - Tenn-Z0 - May01</t>
  </si>
  <si>
    <t>Apr-25-01 14:44 GMT</t>
  </si>
  <si>
    <t>Apr-25-01 19:50 GMT</t>
  </si>
  <si>
    <t>    NG Fin BS, LD1 for IF - TET WLA - May01</t>
  </si>
  <si>
    <t>Apr-25-01 17:39 GMT</t>
  </si>
  <si>
    <t>    NG Fin BS, LD1 for IF - Tran 65 - May01</t>
  </si>
  <si>
    <t>Apr-25-01 18:16 GMT</t>
  </si>
  <si>
    <t>    NG Fin BS, LD1 for IF - Transco Z6 (NY) - Nov01-Mar02</t>
  </si>
  <si>
    <t>Apr-25-01 18:49 GMT</t>
  </si>
  <si>
    <t>    NG Fin BS, LD1 for NGI - Chicago - Nov01-Mar02</t>
  </si>
  <si>
    <t>Apr-25-01 13:42 GMT</t>
  </si>
  <si>
    <t>Apr-25-01 20:22 GMT</t>
  </si>
  <si>
    <t>Apr-25-01 19:01 GMT</t>
  </si>
  <si>
    <t>    NG Fin Sw Swap, IF for GDD - ANR-SE - May01</t>
  </si>
  <si>
    <t>    NG Fin Sw Swap, IF for GDD - Waha - May01</t>
  </si>
  <si>
    <t>Apr-25-01 17:47 GMT</t>
  </si>
  <si>
    <t>Apr-25-01 21:33 GMT</t>
  </si>
  <si>
    <t>Apr-25-01 14:50 GMT</t>
  </si>
  <si>
    <t>Apr-25-01 18:35 GMT</t>
  </si>
  <si>
    <t>Apr-25-01 18:40 GMT</t>
  </si>
  <si>
    <t>Apr-25-01 20:44 GMT</t>
  </si>
  <si>
    <t> Trade Dates:  Apr-25-01 thru Apr-25-01</t>
  </si>
  <si>
    <t>Gasoline Crack</t>
  </si>
  <si>
    <t>USGC Conv Unl 87/WTI 1st line swap</t>
  </si>
  <si>
    <t>Valero Marketing &amp; Supply Co.</t>
  </si>
  <si>
    <t>USD / bbl</t>
  </si>
  <si>
    <t>Monthly</t>
  </si>
  <si>
    <t>Gagliardi, L</t>
  </si>
  <si>
    <t>Oct-31-01</t>
  </si>
  <si>
    <t>Bank of America, N.A.</t>
  </si>
  <si>
    <t>Apr-25-01  Deals</t>
  </si>
  <si>
    <t>Constellation Power Source Inc.</t>
  </si>
  <si>
    <t>Apr-26-01</t>
  </si>
  <si>
    <t>Jun-01-01</t>
  </si>
  <si>
    <t>Jun-30-01</t>
  </si>
  <si>
    <t>Duke Energy Trading and Marketing LLC</t>
  </si>
  <si>
    <t>TVA</t>
  </si>
  <si>
    <t>Apr-27-01</t>
  </si>
  <si>
    <t>Cinergy Services, Inc.</t>
  </si>
  <si>
    <t>08:34 A.M.</t>
  </si>
  <si>
    <t>08:39 A.M.</t>
  </si>
  <si>
    <t>DYNJSIZ</t>
  </si>
  <si>
    <t>ng.Northern Natural Demarc</t>
  </si>
  <si>
    <t>09:31 A.M.</t>
  </si>
  <si>
    <t>09:33 A.M.</t>
  </si>
  <si>
    <t>DYNATAY</t>
  </si>
  <si>
    <t>pwr.CE</t>
  </si>
  <si>
    <t>07:42 A.M.</t>
  </si>
  <si>
    <t>08:45 A.M.</t>
  </si>
  <si>
    <t>DYNEWAT</t>
  </si>
  <si>
    <t>pwr.East Coast Next Week Power</t>
  </si>
  <si>
    <t>08:26 A.M.</t>
  </si>
  <si>
    <t>09:58 A.M.</t>
  </si>
  <si>
    <t>11:37 A.M.</t>
  </si>
  <si>
    <t>11:52 A.M.</t>
  </si>
  <si>
    <t>07:14 A.M.</t>
  </si>
  <si>
    <t>08:03 A.M.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</si>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</sst>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7.353572222222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7.353517939817" createdVersion="1" recordCount="8">
  <cacheSource type="worksheet">
    <worksheetSource ref="A9:AB17" sheet="DD-EPM"/>
  </cacheSource>
  <cacheFields count="28">
    <cacheField name="Enron Trader" numFmtId="0">
      <sharedItems count="5">
        <s v="Jeff King"/>
        <s v="Mike Carson"/>
        <s v="Clint Dea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5" count="2">
        <n v="1"/>
        <n v="5"/>
      </sharedItems>
    </cacheField>
    <cacheField name="Total Volume" numFmtId="0">
      <sharedItems containsSemiMixedTypes="0" containsString="0" containsNumber="1" containsInteger="1" minValue="800" maxValue="4000" count="2">
        <n v="800"/>
        <n v="4000"/>
      </sharedItems>
    </cacheField>
    <cacheField name="Notional Value" numFmtId="0">
      <sharedItems containsSemiMixedTypes="0" containsString="0" containsNumber="1" containsInteger="1" minValue="26400" maxValue="256000" count="8">
        <n v="26600"/>
        <n v="26400"/>
        <n v="228000"/>
        <n v="252000"/>
        <n v="250000"/>
        <n v="256000"/>
        <n v="27400"/>
        <n v="27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3">
        <s v="DYNATAY"/>
        <s v="DYNEWAT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Spot Power"/>
        <s v="pwr.East Coast Next Week Power"/>
      </sharedItems>
    </cacheField>
    <cacheField name="Term Start Date " numFmtId="0">
      <sharedItems containsSemiMixedTypes="0" containsNonDate="0" containsDate="1" containsString="0" minDate="2001-04-26T00:00:00" maxDate="2001-05-01T00:00:00" count="2">
        <d v="2001-04-26T00:00:00"/>
        <d v="2001-04-30T00:00:00"/>
      </sharedItems>
    </cacheField>
    <cacheField name="Term End Date " numFmtId="0">
      <sharedItems containsSemiMixedTypes="0" containsNonDate="0" containsDate="1" containsString="0" minDate="2001-04-26T00:00:00" maxDate="2001-05-05T00:00:00" count="2">
        <d v="2001-04-26T00:00:00"/>
        <d v="2001-05-0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5T00:00:00" maxDate="2001-04-26T00:00:00" count="1">
        <d v="2001-04-25T00:00:00"/>
      </sharedItems>
    </cacheField>
    <cacheField name="Transaction Time " numFmtId="0">
      <sharedItems count="8">
        <s v="07:42 A.M."/>
        <s v="08:45 A.M."/>
        <s v="08:26 A.M."/>
        <s v="09:58 A.M."/>
        <s v="11:37 A.M."/>
        <s v="11:52 A.M."/>
        <s v="07:14 A.M."/>
        <s v="08:0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33" maxValue="64" count="8">
        <n v="33.25"/>
        <n v="33"/>
        <n v="57"/>
        <n v="63"/>
        <n v="62.5"/>
        <n v="64"/>
        <n v="34.25"/>
        <n v="34.5"/>
      </sharedItems>
    </cacheField>
    <cacheField name="Deal Number " numFmtId="0">
      <sharedItems containsSemiMixedTypes="0" containsString="0" containsNumber="1" containsInteger="1" minValue="26013" maxValue="26214" count="8">
        <n v="26020"/>
        <n v="26082"/>
        <n v="26041"/>
        <n v="26185"/>
        <n v="26209"/>
        <n v="26214"/>
        <n v="26013"/>
        <n v="260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7.353170254632" createdVersion="1" recordCount="17">
  <cacheSource type="worksheet">
    <worksheetSource ref="A15:T32" sheet="ICE-EPM"/>
  </cacheSource>
  <cacheFields count="20">
    <cacheField name="Trade Date" numFmtId="0">
      <sharedItems count="1">
        <s v="Apr-25-01"/>
      </sharedItems>
    </cacheField>
    <cacheField name="Deal ID" numFmtId="0">
      <sharedItems containsSemiMixedTypes="0" containsString="0" containsNumber="1" containsInteger="1" minValue="107455948" maxValue="885688632" count="17">
        <n v="373517373"/>
        <n v="145050565"/>
        <n v="230824500"/>
        <n v="739394030"/>
        <n v="678389406"/>
        <n v="166349697"/>
        <n v="591106270"/>
        <n v="123039183"/>
        <n v="216082409"/>
        <n v="139832253"/>
        <n v="195494831"/>
        <n v="151946799"/>
        <n v="170569484"/>
        <n v="885688632"/>
        <n v="128624218"/>
        <n v="174853238"/>
        <n v="107455948"/>
      </sharedItems>
    </cacheField>
    <cacheField name="Leg ID" numFmtId="0">
      <sharedItems containsString="0" containsBlank="1" containsNumber="1" containsInteger="1" minValue="45528354921" maxValue="46418734715" count="3">
        <m/>
        <n v="45528354921"/>
        <n v="46418734715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3">
        <s v="Cin"/>
        <s v="Ent"/>
        <s v="TVA"/>
      </sharedItems>
    </cacheField>
    <cacheField name="Strip" numFmtId="0">
      <sharedItems containsDate="1" containsMixedTypes="1" minDate="2001-05-01T00:00:00" maxDate="2001-06-02T00:00:00" count="6">
        <d v="2001-05-01T00:00:00"/>
        <s v="Next Day"/>
        <s v="Next Week"/>
        <s v="Q4 01"/>
        <d v="2001-06-01T00:00:00"/>
        <s v="Bal Week"/>
      </sharedItems>
    </cacheField>
    <cacheField name="START" numFmtId="0">
      <sharedItems count="6">
        <s v="May-01-01"/>
        <s v="Apr-26-01"/>
        <s v="Apr-30-01"/>
        <s v="Oct-01-01"/>
        <s v="Jun-01-01"/>
        <s v="Apr-27-01"/>
      </sharedItems>
    </cacheField>
    <cacheField name="END" numFmtId="0">
      <sharedItems count="6">
        <s v="May-31-01"/>
        <s v="Apr-26-01"/>
        <s v="May-04-01"/>
        <s v="Dec-31-01"/>
        <s v="Jun-30-01"/>
        <s v="Apr-27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7">
        <s v="Constellation Power Source Inc."/>
        <s v="American Electric Power Service Corp."/>
        <s v="Aquila Energy Marketing Corp"/>
        <s v="El Paso Merchant Energy L.P."/>
        <s v="Duke Energy Trading and Marketing LLC"/>
        <s v="Reliant Energy Services, Inc."/>
        <s v="Cinergy Services, Inc."/>
      </sharedItems>
    </cacheField>
    <cacheField name="Price" numFmtId="0">
      <sharedItems containsSemiMixedTypes="0" containsString="0" containsNumber="1" minValue="34.450000000000003" maxValue="86.75" count="15">
        <n v="55.75"/>
        <n v="35"/>
        <n v="66"/>
        <n v="45.75"/>
        <n v="63.5"/>
        <n v="86.75"/>
        <n v="34.450000000000003"/>
        <n v="62.25"/>
        <n v="61.75"/>
        <n v="55.25"/>
        <n v="64"/>
        <n v="85.85"/>
        <n v="85.75"/>
        <n v="39"/>
        <n v="63.1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100" count="2">
        <n v="50"/>
        <n v="1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7">
        <n v="17600"/>
        <n v="800"/>
        <n v="4000"/>
        <n v="51200"/>
        <n v="16800"/>
        <n v="8000"/>
        <n v="1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Carson , M"/>
        <s v="Herndon, R"/>
        <s v="Fischer, M" u="1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7.353391435186" createdVersion="1" recordCount="4">
  <cacheSource type="worksheet">
    <worksheetSource ref="A10:Y14" sheet="DD-ENA"/>
  </cacheSource>
  <cacheFields count="25">
    <cacheField name="Enron Trader" numFmtId="0">
      <sharedItems count="16">
        <s v="Chris Germany"/>
        <s v="Kelli Stevens"/>
        <s v="Dan Junek" u="1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10000" count="2">
        <n v="10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kelli"/>
      </sharedItems>
    </cacheField>
    <cacheField name="Dynegy User Name " numFmtId="0">
      <sharedItems count="2">
        <s v="DYNCMCG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ng.TETCO ELA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erm End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5T00:00:00" maxDate="2001-04-26T00:00:00" count="1">
        <d v="2001-04-25T00:00:00"/>
      </sharedItems>
    </cacheField>
    <cacheField name="Transaction Time " numFmtId="0">
      <sharedItems count="4">
        <s v="08:34 A.M."/>
        <s v="08:39 A.M."/>
        <s v="09:31 A.M."/>
        <s v="09:3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10000" count="2">
        <n v="10000"/>
        <n v="5000"/>
      </sharedItems>
    </cacheField>
    <cacheField name="Price " numFmtId="0">
      <sharedItems containsSemiMixedTypes="0" containsString="0" containsNumber="1" minValue="4.8650000000000002" maxValue="4.9400000000000004" count="3">
        <n v="4.9400000000000004"/>
        <n v="4.87"/>
        <n v="4.8650000000000002"/>
      </sharedItems>
    </cacheField>
    <cacheField name="Deal Number " numFmtId="0">
      <sharedItems containsSemiMixedTypes="0" containsString="0" containsNumber="1" containsInteger="1" minValue="26058" maxValue="26159" count="4">
        <n v="26058"/>
        <n v="26066"/>
        <n v="26154"/>
        <n v="261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7.352967476851" createdVersion="1" recordCount="2">
  <cacheSource type="worksheet">
    <worksheetSource ref="A15:T17" sheet="ICE-ENA"/>
  </cacheSource>
  <cacheFields count="20">
    <cacheField name="Trade Date" numFmtId="0">
      <sharedItems count="1">
        <s v="Apr-25-01"/>
      </sharedItems>
    </cacheField>
    <cacheField name="Deal ID" numFmtId="0">
      <sharedItems containsSemiMixedTypes="0" containsString="0" containsNumber="1" containsInteger="1" minValue="164456283" maxValue="644266825" count="2">
        <n v="644266825"/>
        <n v="164456283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8">
        <s v="Gasoline Crack"/>
        <s v="NG Fin, FP for LD1"/>
        <s v="Firm-LD Peak" u="1"/>
        <m u="1"/>
        <s v="NG Fin BS, LD1 for GDM" u="1"/>
        <s v="NG Fin BS, LD1 for IF" u="1"/>
        <s v="NG Fin Sw Swap, IF for GDD" u="1"/>
        <s v="NG Firm Phys, ID, GDD" u="1"/>
      </sharedItems>
    </cacheField>
    <cacheField name="Hub" numFmtId="0">
      <sharedItems count="2">
        <s v="USGC Conv Unl 87/WTI 1st line swap"/>
        <s v="Henry"/>
      </sharedItems>
    </cacheField>
    <cacheField name="Strip" numFmtId="0">
      <sharedItems containsDate="1" containsMixedTypes="1" minDate="2001-05-01T00:00:00" maxDate="2001-05-02T00:00:00" count="2">
        <d v="2001-05-01T00:00:00"/>
        <s v="May01-Oct01"/>
      </sharedItems>
    </cacheField>
    <cacheField name="START" numFmtId="0">
      <sharedItems count="1">
        <s v="May-01-01"/>
      </sharedItems>
    </cacheField>
    <cacheField name="END" numFmtId="0">
      <sharedItems count="2"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Valero Marketing &amp; Supply Co."/>
        <s v="Bank of America, N.A."/>
      </sharedItems>
    </cacheField>
    <cacheField name="Price" numFmtId="0">
      <sharedItems containsSemiMixedTypes="0" containsString="0" containsNumber="1" minValue="5.0999999999999996" maxValue="10.1" count="2">
        <n v="10.1"/>
        <n v="5.0999999999999996"/>
      </sharedItems>
    </cacheField>
    <cacheField name="Price Units" numFmtId="0">
      <sharedItems count="2">
        <s v="USD / bbl"/>
        <s v="USD / MMBtu"/>
      </sharedItems>
    </cacheField>
    <cacheField name="Qty Per Period" numFmtId="0">
      <sharedItems containsSemiMixedTypes="0" containsString="0" containsNumber="1" containsInteger="1" minValue="2500" maxValue="50000" count="2">
        <n v="50000"/>
        <n v="2500"/>
      </sharedItems>
    </cacheField>
    <cacheField name="Periods" numFmtId="0">
      <sharedItems count="2">
        <s v="Monthly"/>
        <s v="Daily"/>
      </sharedItems>
    </cacheField>
    <cacheField name="Total Quantity" numFmtId="0">
      <sharedItems containsSemiMixedTypes="0" containsString="0" containsNumber="1" containsInteger="1" minValue="50000" maxValue="460000" count="2">
        <n v="50000"/>
        <n v="460000"/>
      </sharedItems>
    </cacheField>
    <cacheField name="Qty Units" numFmtId="0">
      <sharedItems containsBlank="1" count="4">
        <s v="bbl"/>
        <s v="MMBtus"/>
        <s v="MWhs" u="1"/>
        <m u="1"/>
      </sharedItems>
    </cacheField>
    <cacheField name="Trader" numFmtId="0">
      <sharedItems containsBlank="1" count="12">
        <s v="Gagliardi, L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  <s v="Mckay, B" u="1"/>
        <s v="Quigley, 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0"/>
    <x v="0"/>
    <x v="0"/>
    <x v="1"/>
    <x v="1"/>
    <x v="2"/>
    <x v="0"/>
    <x v="0"/>
    <x v="0"/>
    <x v="0"/>
    <x v="1"/>
    <x v="0"/>
    <x v="0"/>
    <x v="0"/>
    <x v="0"/>
    <x v="0"/>
    <x v="0"/>
    <x v="1"/>
    <x v="1"/>
    <x v="1"/>
    <x v="0"/>
    <x v="0"/>
    <x v="0"/>
    <x v="2"/>
    <x v="0"/>
    <x v="0"/>
    <x v="2"/>
    <x v="2"/>
  </r>
  <r>
    <x v="1"/>
    <x v="0"/>
    <x v="0"/>
    <x v="1"/>
    <x v="1"/>
    <x v="3"/>
    <x v="0"/>
    <x v="0"/>
    <x v="0"/>
    <x v="1"/>
    <x v="2"/>
    <x v="0"/>
    <x v="0"/>
    <x v="0"/>
    <x v="1"/>
    <x v="0"/>
    <x v="0"/>
    <x v="1"/>
    <x v="1"/>
    <x v="1"/>
    <x v="0"/>
    <x v="0"/>
    <x v="0"/>
    <x v="3"/>
    <x v="1"/>
    <x v="0"/>
    <x v="3"/>
    <x v="3"/>
  </r>
  <r>
    <x v="1"/>
    <x v="0"/>
    <x v="0"/>
    <x v="1"/>
    <x v="1"/>
    <x v="4"/>
    <x v="0"/>
    <x v="0"/>
    <x v="0"/>
    <x v="1"/>
    <x v="2"/>
    <x v="0"/>
    <x v="0"/>
    <x v="0"/>
    <x v="1"/>
    <x v="0"/>
    <x v="0"/>
    <x v="1"/>
    <x v="1"/>
    <x v="1"/>
    <x v="0"/>
    <x v="0"/>
    <x v="0"/>
    <x v="4"/>
    <x v="0"/>
    <x v="0"/>
    <x v="4"/>
    <x v="4"/>
  </r>
  <r>
    <x v="1"/>
    <x v="0"/>
    <x v="0"/>
    <x v="1"/>
    <x v="1"/>
    <x v="5"/>
    <x v="0"/>
    <x v="0"/>
    <x v="0"/>
    <x v="1"/>
    <x v="2"/>
    <x v="0"/>
    <x v="0"/>
    <x v="0"/>
    <x v="1"/>
    <x v="0"/>
    <x v="0"/>
    <x v="1"/>
    <x v="1"/>
    <x v="1"/>
    <x v="0"/>
    <x v="0"/>
    <x v="0"/>
    <x v="5"/>
    <x v="0"/>
    <x v="0"/>
    <x v="5"/>
    <x v="5"/>
  </r>
  <r>
    <x v="1"/>
    <x v="0"/>
    <x v="0"/>
    <x v="0"/>
    <x v="0"/>
    <x v="6"/>
    <x v="0"/>
    <x v="0"/>
    <x v="0"/>
    <x v="1"/>
    <x v="2"/>
    <x v="0"/>
    <x v="0"/>
    <x v="0"/>
    <x v="1"/>
    <x v="0"/>
    <x v="0"/>
    <x v="0"/>
    <x v="0"/>
    <x v="0"/>
    <x v="0"/>
    <x v="0"/>
    <x v="0"/>
    <x v="6"/>
    <x v="1"/>
    <x v="0"/>
    <x v="6"/>
    <x v="6"/>
  </r>
  <r>
    <x v="1"/>
    <x v="0"/>
    <x v="0"/>
    <x v="0"/>
    <x v="0"/>
    <x v="7"/>
    <x v="0"/>
    <x v="0"/>
    <x v="0"/>
    <x v="1"/>
    <x v="2"/>
    <x v="0"/>
    <x v="0"/>
    <x v="0"/>
    <x v="1"/>
    <x v="0"/>
    <x v="0"/>
    <x v="0"/>
    <x v="0"/>
    <x v="0"/>
    <x v="0"/>
    <x v="0"/>
    <x v="0"/>
    <x v="7"/>
    <x v="0"/>
    <x v="0"/>
    <x v="7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1"/>
    <x v="0"/>
    <x v="0"/>
    <x v="0"/>
    <x v="1"/>
    <x v="1"/>
    <x v="0"/>
    <x v="0"/>
    <x v="0"/>
    <x v="1"/>
    <x v="0"/>
    <x v="0"/>
  </r>
  <r>
    <x v="0"/>
    <x v="2"/>
    <x v="0"/>
    <x v="1"/>
    <x v="0"/>
    <x v="1"/>
    <x v="2"/>
    <x v="2"/>
    <x v="2"/>
    <x v="0"/>
    <x v="0"/>
    <x v="0"/>
    <x v="1"/>
    <x v="2"/>
    <x v="0"/>
    <x v="0"/>
    <x v="0"/>
    <x v="2"/>
    <x v="0"/>
    <x v="1"/>
  </r>
  <r>
    <x v="0"/>
    <x v="3"/>
    <x v="0"/>
    <x v="1"/>
    <x v="0"/>
    <x v="1"/>
    <x v="3"/>
    <x v="3"/>
    <x v="3"/>
    <x v="0"/>
    <x v="0"/>
    <x v="0"/>
    <x v="1"/>
    <x v="3"/>
    <x v="0"/>
    <x v="0"/>
    <x v="0"/>
    <x v="3"/>
    <x v="0"/>
    <x v="2"/>
  </r>
  <r>
    <x v="0"/>
    <x v="4"/>
    <x v="0"/>
    <x v="0"/>
    <x v="0"/>
    <x v="1"/>
    <x v="0"/>
    <x v="0"/>
    <x v="0"/>
    <x v="0"/>
    <x v="0"/>
    <x v="0"/>
    <x v="2"/>
    <x v="4"/>
    <x v="0"/>
    <x v="0"/>
    <x v="0"/>
    <x v="0"/>
    <x v="0"/>
    <x v="2"/>
  </r>
  <r>
    <x v="0"/>
    <x v="5"/>
    <x v="0"/>
    <x v="0"/>
    <x v="0"/>
    <x v="1"/>
    <x v="4"/>
    <x v="4"/>
    <x v="4"/>
    <x v="0"/>
    <x v="0"/>
    <x v="0"/>
    <x v="2"/>
    <x v="5"/>
    <x v="0"/>
    <x v="0"/>
    <x v="0"/>
    <x v="4"/>
    <x v="0"/>
    <x v="2"/>
  </r>
  <r>
    <x v="0"/>
    <x v="6"/>
    <x v="0"/>
    <x v="0"/>
    <x v="0"/>
    <x v="0"/>
    <x v="1"/>
    <x v="1"/>
    <x v="1"/>
    <x v="0"/>
    <x v="0"/>
    <x v="0"/>
    <x v="3"/>
    <x v="6"/>
    <x v="0"/>
    <x v="0"/>
    <x v="0"/>
    <x v="1"/>
    <x v="0"/>
    <x v="0"/>
  </r>
  <r>
    <x v="0"/>
    <x v="7"/>
    <x v="0"/>
    <x v="0"/>
    <x v="0"/>
    <x v="0"/>
    <x v="2"/>
    <x v="2"/>
    <x v="2"/>
    <x v="0"/>
    <x v="0"/>
    <x v="0"/>
    <x v="4"/>
    <x v="4"/>
    <x v="0"/>
    <x v="0"/>
    <x v="0"/>
    <x v="2"/>
    <x v="0"/>
    <x v="0"/>
  </r>
  <r>
    <x v="0"/>
    <x v="8"/>
    <x v="0"/>
    <x v="1"/>
    <x v="0"/>
    <x v="2"/>
    <x v="2"/>
    <x v="2"/>
    <x v="2"/>
    <x v="0"/>
    <x v="0"/>
    <x v="0"/>
    <x v="5"/>
    <x v="4"/>
    <x v="0"/>
    <x v="0"/>
    <x v="0"/>
    <x v="2"/>
    <x v="0"/>
    <x v="1"/>
  </r>
  <r>
    <x v="0"/>
    <x v="9"/>
    <x v="0"/>
    <x v="1"/>
    <x v="0"/>
    <x v="0"/>
    <x v="2"/>
    <x v="2"/>
    <x v="2"/>
    <x v="0"/>
    <x v="0"/>
    <x v="0"/>
    <x v="1"/>
    <x v="7"/>
    <x v="0"/>
    <x v="0"/>
    <x v="0"/>
    <x v="2"/>
    <x v="0"/>
    <x v="0"/>
  </r>
  <r>
    <x v="0"/>
    <x v="10"/>
    <x v="0"/>
    <x v="0"/>
    <x v="0"/>
    <x v="0"/>
    <x v="2"/>
    <x v="2"/>
    <x v="2"/>
    <x v="0"/>
    <x v="0"/>
    <x v="0"/>
    <x v="1"/>
    <x v="8"/>
    <x v="0"/>
    <x v="1"/>
    <x v="0"/>
    <x v="5"/>
    <x v="0"/>
    <x v="0"/>
  </r>
  <r>
    <x v="0"/>
    <x v="11"/>
    <x v="0"/>
    <x v="0"/>
    <x v="0"/>
    <x v="0"/>
    <x v="0"/>
    <x v="0"/>
    <x v="0"/>
    <x v="0"/>
    <x v="0"/>
    <x v="0"/>
    <x v="4"/>
    <x v="9"/>
    <x v="0"/>
    <x v="0"/>
    <x v="0"/>
    <x v="0"/>
    <x v="0"/>
    <x v="0"/>
  </r>
  <r>
    <x v="0"/>
    <x v="12"/>
    <x v="1"/>
    <x v="0"/>
    <x v="0"/>
    <x v="2"/>
    <x v="2"/>
    <x v="2"/>
    <x v="2"/>
    <x v="0"/>
    <x v="0"/>
    <x v="0"/>
    <x v="2"/>
    <x v="10"/>
    <x v="0"/>
    <x v="0"/>
    <x v="0"/>
    <x v="2"/>
    <x v="0"/>
    <x v="1"/>
  </r>
  <r>
    <x v="0"/>
    <x v="13"/>
    <x v="2"/>
    <x v="0"/>
    <x v="0"/>
    <x v="1"/>
    <x v="4"/>
    <x v="4"/>
    <x v="4"/>
    <x v="0"/>
    <x v="0"/>
    <x v="0"/>
    <x v="1"/>
    <x v="11"/>
    <x v="0"/>
    <x v="0"/>
    <x v="0"/>
    <x v="4"/>
    <x v="0"/>
    <x v="2"/>
  </r>
  <r>
    <x v="0"/>
    <x v="14"/>
    <x v="0"/>
    <x v="0"/>
    <x v="0"/>
    <x v="1"/>
    <x v="4"/>
    <x v="4"/>
    <x v="4"/>
    <x v="0"/>
    <x v="0"/>
    <x v="0"/>
    <x v="2"/>
    <x v="12"/>
    <x v="0"/>
    <x v="0"/>
    <x v="0"/>
    <x v="4"/>
    <x v="0"/>
    <x v="2"/>
  </r>
  <r>
    <x v="0"/>
    <x v="15"/>
    <x v="0"/>
    <x v="1"/>
    <x v="0"/>
    <x v="0"/>
    <x v="5"/>
    <x v="5"/>
    <x v="5"/>
    <x v="0"/>
    <x v="0"/>
    <x v="0"/>
    <x v="1"/>
    <x v="13"/>
    <x v="0"/>
    <x v="1"/>
    <x v="0"/>
    <x v="6"/>
    <x v="0"/>
    <x v="0"/>
  </r>
  <r>
    <x v="0"/>
    <x v="16"/>
    <x v="0"/>
    <x v="0"/>
    <x v="0"/>
    <x v="0"/>
    <x v="2"/>
    <x v="2"/>
    <x v="2"/>
    <x v="0"/>
    <x v="0"/>
    <x v="0"/>
    <x v="6"/>
    <x v="14"/>
    <x v="0"/>
    <x v="0"/>
    <x v="0"/>
    <x v="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1"/>
    <x v="1"/>
    <x v="1"/>
    <x v="2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1"/>
    <x v="1"/>
    <x v="2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0"/>
    <x v="1"/>
    <x v="0"/>
    <x v="0"/>
    <x v="0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8">
        <item m="1" x="2"/>
        <item m="1" x="3"/>
        <item x="1"/>
        <item m="1" x="4"/>
        <item m="1" x="5"/>
        <item m="1" x="6"/>
        <item m="1" x="7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2"/>
        <item m="1" x="3"/>
        <item x="1"/>
        <item x="0"/>
        <item t="default"/>
      </items>
    </pivotField>
    <pivotField axis="axisRow" compact="0" outline="0" subtotalTop="0" showAll="0" includeNewItemsInFilter="1" defaultSubtotal="0">
      <items count="12">
        <item m="1" x="2"/>
        <item m="1" x="3"/>
        <item m="1" x="4"/>
        <item m="1" x="5"/>
        <item m="1" x="6"/>
        <item m="1" x="7"/>
        <item m="1" x="8"/>
        <item x="1"/>
        <item m="1" x="9"/>
        <item m="1" x="10"/>
        <item m="1" x="11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11"/>
      <x v="7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1"/>
        <item x="0"/>
        <item m="1" x="3"/>
        <item x="2"/>
        <item m="1" x="4"/>
        <item m="1" x="5"/>
        <item m="1" x="6"/>
        <item m="1" x="7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2"/>
        <item m="1" x="3"/>
        <item x="1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6">
        <item m="1" x="2"/>
        <item x="0"/>
        <item x="1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64456283&amp;dt=Apr-25-01" TargetMode="External"/><Relationship Id="rId1" Type="http://schemas.openxmlformats.org/officeDocument/2006/relationships/hyperlink" Target="https://www.intcx.com/ReportServlet/any.class?operation=confirm&amp;dealID=644266825&amp;dt=Apr-25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23039183&amp;dt=Apr-25-01" TargetMode="External"/><Relationship Id="rId13" Type="http://schemas.openxmlformats.org/officeDocument/2006/relationships/hyperlink" Target="https://www.intcx.com/ReportServlet/any.class?operation=confirm&amp;dealID=45528354921&amp;dt=Apr-25-01" TargetMode="External"/><Relationship Id="rId3" Type="http://schemas.openxmlformats.org/officeDocument/2006/relationships/hyperlink" Target="https://www.intcx.com/ReportServlet/any.class?operation=confirm&amp;dealID=230824500&amp;dt=Apr-25-01" TargetMode="External"/><Relationship Id="rId7" Type="http://schemas.openxmlformats.org/officeDocument/2006/relationships/hyperlink" Target="https://www.intcx.com/ReportServlet/any.class?operation=confirm&amp;dealID=591106270&amp;dt=Apr-25-01" TargetMode="External"/><Relationship Id="rId12" Type="http://schemas.openxmlformats.org/officeDocument/2006/relationships/hyperlink" Target="https://www.intcx.com/ReportServlet/any.class?operation=confirm&amp;dealID=151946799&amp;dt=Apr-25-01" TargetMode="External"/><Relationship Id="rId17" Type="http://schemas.openxmlformats.org/officeDocument/2006/relationships/hyperlink" Target="https://www.intcx.com/ReportServlet/any.class?operation=confirm&amp;dealID=107455948&amp;dt=Apr-25-01" TargetMode="External"/><Relationship Id="rId2" Type="http://schemas.openxmlformats.org/officeDocument/2006/relationships/hyperlink" Target="https://www.intcx.com/ReportServlet/any.class?operation=confirm&amp;dealID=145050565&amp;dt=Apr-25-01" TargetMode="External"/><Relationship Id="rId16" Type="http://schemas.openxmlformats.org/officeDocument/2006/relationships/hyperlink" Target="https://www.intcx.com/ReportServlet/any.class?operation=confirm&amp;dealID=174853238&amp;dt=Apr-25-01" TargetMode="External"/><Relationship Id="rId1" Type="http://schemas.openxmlformats.org/officeDocument/2006/relationships/hyperlink" Target="https://www.intcx.com/ReportServlet/any.class?operation=confirm&amp;dealID=373517373&amp;dt=Apr-25-01" TargetMode="External"/><Relationship Id="rId6" Type="http://schemas.openxmlformats.org/officeDocument/2006/relationships/hyperlink" Target="https://www.intcx.com/ReportServlet/any.class?operation=confirm&amp;dealID=166349697&amp;dt=Apr-25-01" TargetMode="External"/><Relationship Id="rId11" Type="http://schemas.openxmlformats.org/officeDocument/2006/relationships/hyperlink" Target="https://www.intcx.com/ReportServlet/any.class?operation=confirm&amp;dealID=195494831&amp;dt=Apr-25-01" TargetMode="External"/><Relationship Id="rId5" Type="http://schemas.openxmlformats.org/officeDocument/2006/relationships/hyperlink" Target="https://www.intcx.com/ReportServlet/any.class?operation=confirm&amp;dealID=678389406&amp;dt=Apr-25-01" TargetMode="External"/><Relationship Id="rId15" Type="http://schemas.openxmlformats.org/officeDocument/2006/relationships/hyperlink" Target="https://www.intcx.com/ReportServlet/any.class?operation=confirm&amp;dealID=128624218&amp;dt=Apr-25-01" TargetMode="External"/><Relationship Id="rId10" Type="http://schemas.openxmlformats.org/officeDocument/2006/relationships/hyperlink" Target="https://www.intcx.com/ReportServlet/any.class?operation=confirm&amp;dealID=139832253&amp;dt=Apr-25-01" TargetMode="External"/><Relationship Id="rId4" Type="http://schemas.openxmlformats.org/officeDocument/2006/relationships/hyperlink" Target="https://www.intcx.com/ReportServlet/any.class?operation=confirm&amp;dealID=739394030&amp;dt=Apr-25-01" TargetMode="External"/><Relationship Id="rId9" Type="http://schemas.openxmlformats.org/officeDocument/2006/relationships/hyperlink" Target="https://www.intcx.com/ReportServlet/any.class?operation=confirm&amp;dealID=216082409&amp;dt=Apr-25-01" TargetMode="External"/><Relationship Id="rId14" Type="http://schemas.openxmlformats.org/officeDocument/2006/relationships/hyperlink" Target="https://www.intcx.com/ReportServlet/any.class?operation=confirm&amp;dealID=46418734715&amp;dt=Apr-25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A2" sqref="A2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37006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3381200</v>
      </c>
      <c r="D5" s="128"/>
      <c r="E5" s="142" t="s">
        <v>84</v>
      </c>
      <c r="F5" s="143" t="s">
        <v>19</v>
      </c>
      <c r="G5" s="144">
        <f>'ICE-EPM'!B6</f>
        <v>17</v>
      </c>
      <c r="H5" s="145">
        <f>'ICE-EPM'!C6</f>
        <v>189600</v>
      </c>
    </row>
    <row r="6" spans="2:8" x14ac:dyDescent="0.2">
      <c r="B6" s="126" t="s">
        <v>269</v>
      </c>
      <c r="C6" s="127">
        <f>SUM(C7:C8)</f>
        <v>67232500</v>
      </c>
      <c r="D6" s="125"/>
      <c r="E6" s="129" t="s">
        <v>83</v>
      </c>
      <c r="F6" s="130" t="s">
        <v>279</v>
      </c>
      <c r="G6" s="131">
        <f>'ICE-ENA'!B6</f>
        <v>1</v>
      </c>
      <c r="H6" s="132">
        <f>'ICE-ENA'!C6</f>
        <v>460000</v>
      </c>
    </row>
    <row r="7" spans="2:8" x14ac:dyDescent="0.2">
      <c r="B7" s="133" t="s">
        <v>266</v>
      </c>
      <c r="C7" s="127">
        <f>'ICE-Physical Gas'!H1</f>
        <v>15657500</v>
      </c>
      <c r="D7" s="125"/>
      <c r="E7" s="129" t="s">
        <v>83</v>
      </c>
      <c r="F7" s="130" t="s">
        <v>293</v>
      </c>
      <c r="G7" s="131">
        <f>'ICE-ENA'!B7</f>
        <v>1</v>
      </c>
      <c r="H7" s="132">
        <f>'ICE-ENA'!C7</f>
        <v>50000</v>
      </c>
    </row>
    <row r="8" spans="2:8" ht="16.5" customHeight="1" thickBot="1" x14ac:dyDescent="0.25">
      <c r="B8" s="134" t="s">
        <v>267</v>
      </c>
      <c r="C8" s="135">
        <f>'ICE-Financial Gas'!H1</f>
        <v>51575000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8</v>
      </c>
      <c r="H12" s="145">
        <f>'DD-EPM'!C6</f>
        <v>19200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4</v>
      </c>
      <c r="H14" s="132">
        <f>'DD-ENA'!C7</f>
        <v>30000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O1" zoomScale="85" workbookViewId="0">
      <selection activeCell="A13" sqref="A13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37006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  <c r="D6" t="s">
        <v>454</v>
      </c>
    </row>
    <row r="7" spans="1:25" x14ac:dyDescent="0.2">
      <c r="A7" s="17" t="s">
        <v>61</v>
      </c>
      <c r="B7" s="21">
        <f>COUNTIF($F$10:$F$5000,A7)</f>
        <v>4</v>
      </c>
      <c r="C7" s="21">
        <f>SUMIF($F$10:$F$5001,A7,$C$10:$C$5001)</f>
        <v>30000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IF(ISNUMBER(FIND("Pow",F11))=TRUE,((VALUE(MID(R11,FIND("-",R11)+1,2)))-(VALUE(MID(R11,FIND("-",R11)-1,1)))+1)*(Q11-P11+1),IF(F11="Coal",(YEAR(Q11)-YEAR(P11))*12+MONTH(Q11)-MONTH(P11)+1,(Q11-P11+1)))</f>
        <v>1</v>
      </c>
      <c r="C11" s="31">
        <f>IF(F11="Coal",B11*W11*12500,B11*W11)</f>
        <v>10000</v>
      </c>
      <c r="D11" s="76" t="s">
        <v>355</v>
      </c>
      <c r="E11" s="76" t="s">
        <v>356</v>
      </c>
      <c r="F11" s="76" t="s">
        <v>61</v>
      </c>
      <c r="G11" s="76" t="s">
        <v>62</v>
      </c>
      <c r="H11" s="76" t="s">
        <v>395</v>
      </c>
      <c r="I11" s="76" t="s">
        <v>357</v>
      </c>
      <c r="J11" s="76" t="s">
        <v>358</v>
      </c>
      <c r="K11" s="76" t="s">
        <v>359</v>
      </c>
      <c r="L11" s="76" t="s">
        <v>383</v>
      </c>
      <c r="M11" s="76" t="s">
        <v>360</v>
      </c>
      <c r="N11" s="76"/>
      <c r="O11" s="76" t="s">
        <v>384</v>
      </c>
      <c r="P11" s="80">
        <v>37007</v>
      </c>
      <c r="Q11" s="80">
        <v>37007</v>
      </c>
      <c r="R11" s="76"/>
      <c r="S11" s="76"/>
      <c r="T11" s="77">
        <v>37006</v>
      </c>
      <c r="U11" s="76" t="s">
        <v>636</v>
      </c>
      <c r="V11" s="76" t="s">
        <v>385</v>
      </c>
      <c r="W11" s="76">
        <v>10000</v>
      </c>
      <c r="X11" s="76">
        <v>4.9400000000000004</v>
      </c>
      <c r="Y11" s="76">
        <v>26058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IF(ISNUMBER(FIND("Pow",F12))=TRUE,((VALUE(MID(R12,FIND("-",R12)+1,2)))-(VALUE(MID(R12,FIND("-",R12)-1,1)))+1)*(Q12-P12+1),IF(F12="Coal",(YEAR(Q12)-YEAR(P12))*12+MONTH(Q12)-MONTH(P12)+1,(Q12-P12+1)))</f>
        <v>1</v>
      </c>
      <c r="C12" s="31">
        <f t="shared" ref="C12:C75" si="1">IF(F12="Coal",B12*W12*12500,B12*W12)</f>
        <v>10000</v>
      </c>
      <c r="D12" s="78" t="s">
        <v>355</v>
      </c>
      <c r="E12" s="78" t="s">
        <v>356</v>
      </c>
      <c r="F12" s="78" t="s">
        <v>61</v>
      </c>
      <c r="G12" s="78" t="s">
        <v>62</v>
      </c>
      <c r="H12" s="78" t="s">
        <v>395</v>
      </c>
      <c r="I12" s="78" t="s">
        <v>357</v>
      </c>
      <c r="J12" s="78" t="s">
        <v>358</v>
      </c>
      <c r="K12" s="78" t="s">
        <v>359</v>
      </c>
      <c r="L12" s="78" t="s">
        <v>383</v>
      </c>
      <c r="M12" s="78" t="s">
        <v>360</v>
      </c>
      <c r="N12" s="78"/>
      <c r="O12" s="78" t="s">
        <v>384</v>
      </c>
      <c r="P12" s="81">
        <v>37007</v>
      </c>
      <c r="Q12" s="81">
        <v>37007</v>
      </c>
      <c r="R12" s="78"/>
      <c r="S12" s="78"/>
      <c r="T12" s="79">
        <v>37006</v>
      </c>
      <c r="U12" s="78" t="s">
        <v>637</v>
      </c>
      <c r="V12" s="78" t="s">
        <v>385</v>
      </c>
      <c r="W12" s="78">
        <v>10000</v>
      </c>
      <c r="X12" s="78">
        <v>4.9400000000000004</v>
      </c>
      <c r="Y12" s="78">
        <v>26066</v>
      </c>
    </row>
    <row r="13" spans="1:25" ht="25.5" x14ac:dyDescent="0.2">
      <c r="A13" s="31" t="str">
        <f t="shared" si="0"/>
        <v>Kelli Stevens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1</v>
      </c>
      <c r="C13" s="31">
        <f t="shared" si="1"/>
        <v>5000</v>
      </c>
      <c r="D13" s="76" t="s">
        <v>355</v>
      </c>
      <c r="E13" s="76" t="s">
        <v>356</v>
      </c>
      <c r="F13" s="76" t="s">
        <v>61</v>
      </c>
      <c r="G13" s="76" t="s">
        <v>69</v>
      </c>
      <c r="H13" s="76" t="s">
        <v>638</v>
      </c>
      <c r="I13" s="76" t="s">
        <v>357</v>
      </c>
      <c r="J13" s="76" t="s">
        <v>358</v>
      </c>
      <c r="K13" s="76" t="s">
        <v>359</v>
      </c>
      <c r="L13" s="76" t="s">
        <v>639</v>
      </c>
      <c r="M13" s="76" t="s">
        <v>360</v>
      </c>
      <c r="N13" s="76"/>
      <c r="O13" s="76" t="s">
        <v>384</v>
      </c>
      <c r="P13" s="80">
        <v>37007</v>
      </c>
      <c r="Q13" s="80">
        <v>37007</v>
      </c>
      <c r="R13" s="76"/>
      <c r="S13" s="76"/>
      <c r="T13" s="77">
        <v>37006</v>
      </c>
      <c r="U13" s="76" t="s">
        <v>640</v>
      </c>
      <c r="V13" s="76" t="s">
        <v>377</v>
      </c>
      <c r="W13" s="76">
        <v>5000</v>
      </c>
      <c r="X13" s="76">
        <v>4.87</v>
      </c>
      <c r="Y13" s="76">
        <v>26154</v>
      </c>
    </row>
    <row r="14" spans="1:25" ht="25.5" x14ac:dyDescent="0.2">
      <c r="A14" s="31" t="str">
        <f t="shared" si="0"/>
        <v>Kelli Stevens</v>
      </c>
      <c r="B14" s="30">
        <f t="shared" si="2"/>
        <v>1</v>
      </c>
      <c r="C14" s="31">
        <f t="shared" si="1"/>
        <v>5000</v>
      </c>
      <c r="D14" s="78" t="s">
        <v>355</v>
      </c>
      <c r="E14" s="78" t="s">
        <v>356</v>
      </c>
      <c r="F14" s="78" t="s">
        <v>61</v>
      </c>
      <c r="G14" s="78" t="s">
        <v>69</v>
      </c>
      <c r="H14" s="78" t="s">
        <v>638</v>
      </c>
      <c r="I14" s="78" t="s">
        <v>357</v>
      </c>
      <c r="J14" s="78" t="s">
        <v>358</v>
      </c>
      <c r="K14" s="78" t="s">
        <v>359</v>
      </c>
      <c r="L14" s="78" t="s">
        <v>639</v>
      </c>
      <c r="M14" s="78" t="s">
        <v>360</v>
      </c>
      <c r="N14" s="78"/>
      <c r="O14" s="78" t="s">
        <v>384</v>
      </c>
      <c r="P14" s="81">
        <v>37007</v>
      </c>
      <c r="Q14" s="81">
        <v>37007</v>
      </c>
      <c r="R14" s="78"/>
      <c r="S14" s="78"/>
      <c r="T14" s="79">
        <v>37006</v>
      </c>
      <c r="U14" s="78" t="s">
        <v>641</v>
      </c>
      <c r="V14" s="78" t="s">
        <v>377</v>
      </c>
      <c r="W14" s="78">
        <v>5000</v>
      </c>
      <c r="X14" s="78">
        <v>4.8650000000000002</v>
      </c>
      <c r="Y14" s="78">
        <v>26159</v>
      </c>
    </row>
    <row r="15" spans="1:25" x14ac:dyDescent="0.2">
      <c r="A15" s="31" t="e">
        <f t="shared" si="0"/>
        <v>#N/A</v>
      </c>
      <c r="B15" s="30">
        <f t="shared" si="2"/>
        <v>1</v>
      </c>
      <c r="C15" s="31">
        <f t="shared" si="1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37006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8</v>
      </c>
      <c r="C6" s="21">
        <f>SUMIF($I$9:$I$4994,A6,$E$9:$E$4994)</f>
        <v>19200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Jeff King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26600</v>
      </c>
      <c r="G10" s="76" t="s">
        <v>355</v>
      </c>
      <c r="H10" s="76" t="s">
        <v>361</v>
      </c>
      <c r="I10" s="76" t="s">
        <v>59</v>
      </c>
      <c r="J10" s="76" t="s">
        <v>74</v>
      </c>
      <c r="K10" s="76" t="s">
        <v>642</v>
      </c>
      <c r="L10" s="76" t="s">
        <v>362</v>
      </c>
      <c r="M10" s="76" t="s">
        <v>358</v>
      </c>
      <c r="N10" s="76" t="s">
        <v>359</v>
      </c>
      <c r="O10" s="76" t="s">
        <v>643</v>
      </c>
      <c r="P10" s="76" t="s">
        <v>360</v>
      </c>
      <c r="Q10" s="76"/>
      <c r="R10" s="76" t="s">
        <v>386</v>
      </c>
      <c r="S10" s="80">
        <v>37007</v>
      </c>
      <c r="T10" s="80">
        <v>37007</v>
      </c>
      <c r="U10" s="76" t="s">
        <v>363</v>
      </c>
      <c r="V10" s="76"/>
      <c r="W10" s="77">
        <v>37006</v>
      </c>
      <c r="X10" s="76" t="s">
        <v>644</v>
      </c>
      <c r="Y10" s="76" t="s">
        <v>385</v>
      </c>
      <c r="Z10" s="76">
        <v>50</v>
      </c>
      <c r="AA10" s="76">
        <v>33.25</v>
      </c>
      <c r="AB10" s="76">
        <v>26020</v>
      </c>
    </row>
    <row r="11" spans="1:28" ht="25.5" x14ac:dyDescent="0.2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26400</v>
      </c>
      <c r="G11" s="78" t="s">
        <v>355</v>
      </c>
      <c r="H11" s="78" t="s">
        <v>361</v>
      </c>
      <c r="I11" s="78" t="s">
        <v>59</v>
      </c>
      <c r="J11" s="78" t="s">
        <v>74</v>
      </c>
      <c r="K11" s="78" t="s">
        <v>642</v>
      </c>
      <c r="L11" s="78" t="s">
        <v>362</v>
      </c>
      <c r="M11" s="78" t="s">
        <v>358</v>
      </c>
      <c r="N11" s="78" t="s">
        <v>359</v>
      </c>
      <c r="O11" s="78" t="s">
        <v>643</v>
      </c>
      <c r="P11" s="78" t="s">
        <v>360</v>
      </c>
      <c r="Q11" s="78"/>
      <c r="R11" s="78" t="s">
        <v>386</v>
      </c>
      <c r="S11" s="81">
        <v>37007</v>
      </c>
      <c r="T11" s="81">
        <v>37007</v>
      </c>
      <c r="U11" s="78" t="s">
        <v>363</v>
      </c>
      <c r="V11" s="78"/>
      <c r="W11" s="79">
        <v>37006</v>
      </c>
      <c r="X11" s="78" t="s">
        <v>645</v>
      </c>
      <c r="Y11" s="78" t="s">
        <v>385</v>
      </c>
      <c r="Z11" s="78">
        <v>50</v>
      </c>
      <c r="AA11" s="78">
        <v>33</v>
      </c>
      <c r="AB11" s="78">
        <v>26082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5</v>
      </c>
      <c r="E12" s="40">
        <f t="shared" si="2"/>
        <v>4000</v>
      </c>
      <c r="F12" s="41">
        <f t="shared" si="3"/>
        <v>228000</v>
      </c>
      <c r="G12" s="76" t="s">
        <v>355</v>
      </c>
      <c r="H12" s="76" t="s">
        <v>361</v>
      </c>
      <c r="I12" s="76" t="s">
        <v>59</v>
      </c>
      <c r="J12" s="76" t="s">
        <v>74</v>
      </c>
      <c r="K12" s="76" t="s">
        <v>646</v>
      </c>
      <c r="L12" s="76" t="s">
        <v>362</v>
      </c>
      <c r="M12" s="76" t="s">
        <v>358</v>
      </c>
      <c r="N12" s="76" t="s">
        <v>359</v>
      </c>
      <c r="O12" s="76" t="s">
        <v>643</v>
      </c>
      <c r="P12" s="76" t="s">
        <v>360</v>
      </c>
      <c r="Q12" s="76"/>
      <c r="R12" s="76" t="s">
        <v>647</v>
      </c>
      <c r="S12" s="80">
        <v>37011</v>
      </c>
      <c r="T12" s="80">
        <v>37015</v>
      </c>
      <c r="U12" s="76" t="s">
        <v>363</v>
      </c>
      <c r="V12" s="76"/>
      <c r="W12" s="77">
        <v>37006</v>
      </c>
      <c r="X12" s="76" t="s">
        <v>648</v>
      </c>
      <c r="Y12" s="76" t="s">
        <v>385</v>
      </c>
      <c r="Z12" s="76">
        <v>50</v>
      </c>
      <c r="AA12" s="76">
        <v>57</v>
      </c>
      <c r="AB12" s="76">
        <v>26041</v>
      </c>
    </row>
    <row r="13" spans="1:28" ht="25.5" x14ac:dyDescent="0.2">
      <c r="A13" s="41" t="str">
        <f t="shared" si="0"/>
        <v>Mike Carson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5</v>
      </c>
      <c r="E13" s="40">
        <f t="shared" si="2"/>
        <v>4000</v>
      </c>
      <c r="F13" s="41">
        <f t="shared" si="3"/>
        <v>252000</v>
      </c>
      <c r="G13" s="78" t="s">
        <v>355</v>
      </c>
      <c r="H13" s="78" t="s">
        <v>361</v>
      </c>
      <c r="I13" s="78" t="s">
        <v>59</v>
      </c>
      <c r="J13" s="78" t="s">
        <v>75</v>
      </c>
      <c r="K13" s="78" t="s">
        <v>429</v>
      </c>
      <c r="L13" s="78" t="s">
        <v>362</v>
      </c>
      <c r="M13" s="78" t="s">
        <v>358</v>
      </c>
      <c r="N13" s="78" t="s">
        <v>359</v>
      </c>
      <c r="O13" s="78" t="s">
        <v>430</v>
      </c>
      <c r="P13" s="78" t="s">
        <v>360</v>
      </c>
      <c r="Q13" s="78"/>
      <c r="R13" s="78" t="s">
        <v>647</v>
      </c>
      <c r="S13" s="81">
        <v>37011</v>
      </c>
      <c r="T13" s="81">
        <v>37015</v>
      </c>
      <c r="U13" s="78" t="s">
        <v>363</v>
      </c>
      <c r="V13" s="78"/>
      <c r="W13" s="79">
        <v>37006</v>
      </c>
      <c r="X13" s="78" t="s">
        <v>649</v>
      </c>
      <c r="Y13" s="78" t="s">
        <v>377</v>
      </c>
      <c r="Z13" s="78">
        <v>50</v>
      </c>
      <c r="AA13" s="78">
        <v>63</v>
      </c>
      <c r="AB13" s="78">
        <v>26185</v>
      </c>
    </row>
    <row r="14" spans="1:28" ht="25.5" x14ac:dyDescent="0.2">
      <c r="A14" s="41" t="str">
        <f t="shared" si="0"/>
        <v>Mike Carson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5</v>
      </c>
      <c r="E14" s="40">
        <f t="shared" si="2"/>
        <v>4000</v>
      </c>
      <c r="F14" s="41">
        <f t="shared" si="3"/>
        <v>250000</v>
      </c>
      <c r="G14" s="76" t="s">
        <v>355</v>
      </c>
      <c r="H14" s="76" t="s">
        <v>361</v>
      </c>
      <c r="I14" s="76" t="s">
        <v>59</v>
      </c>
      <c r="J14" s="76" t="s">
        <v>75</v>
      </c>
      <c r="K14" s="76" t="s">
        <v>429</v>
      </c>
      <c r="L14" s="76" t="s">
        <v>362</v>
      </c>
      <c r="M14" s="76" t="s">
        <v>358</v>
      </c>
      <c r="N14" s="76" t="s">
        <v>359</v>
      </c>
      <c r="O14" s="76" t="s">
        <v>430</v>
      </c>
      <c r="P14" s="76" t="s">
        <v>360</v>
      </c>
      <c r="Q14" s="76"/>
      <c r="R14" s="76" t="s">
        <v>647</v>
      </c>
      <c r="S14" s="80">
        <v>37011</v>
      </c>
      <c r="T14" s="80">
        <v>37015</v>
      </c>
      <c r="U14" s="76" t="s">
        <v>363</v>
      </c>
      <c r="V14" s="76"/>
      <c r="W14" s="77">
        <v>37006</v>
      </c>
      <c r="X14" s="76" t="s">
        <v>650</v>
      </c>
      <c r="Y14" s="76" t="s">
        <v>385</v>
      </c>
      <c r="Z14" s="76">
        <v>50</v>
      </c>
      <c r="AA14" s="76">
        <v>62.5</v>
      </c>
      <c r="AB14" s="76">
        <v>26209</v>
      </c>
    </row>
    <row r="15" spans="1:28" ht="25.5" x14ac:dyDescent="0.2">
      <c r="A15" s="41" t="str">
        <f t="shared" si="0"/>
        <v>Mike Carson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5</v>
      </c>
      <c r="E15" s="40">
        <f t="shared" si="2"/>
        <v>4000</v>
      </c>
      <c r="F15" s="41">
        <f t="shared" si="3"/>
        <v>256000</v>
      </c>
      <c r="G15" s="78" t="s">
        <v>355</v>
      </c>
      <c r="H15" s="78" t="s">
        <v>361</v>
      </c>
      <c r="I15" s="78" t="s">
        <v>59</v>
      </c>
      <c r="J15" s="78" t="s">
        <v>75</v>
      </c>
      <c r="K15" s="78" t="s">
        <v>429</v>
      </c>
      <c r="L15" s="78" t="s">
        <v>362</v>
      </c>
      <c r="M15" s="78" t="s">
        <v>358</v>
      </c>
      <c r="N15" s="78" t="s">
        <v>359</v>
      </c>
      <c r="O15" s="78" t="s">
        <v>430</v>
      </c>
      <c r="P15" s="78" t="s">
        <v>360</v>
      </c>
      <c r="Q15" s="78"/>
      <c r="R15" s="78" t="s">
        <v>647</v>
      </c>
      <c r="S15" s="81">
        <v>37011</v>
      </c>
      <c r="T15" s="81">
        <v>37015</v>
      </c>
      <c r="U15" s="78" t="s">
        <v>363</v>
      </c>
      <c r="V15" s="78"/>
      <c r="W15" s="79">
        <v>37006</v>
      </c>
      <c r="X15" s="78" t="s">
        <v>651</v>
      </c>
      <c r="Y15" s="78" t="s">
        <v>385</v>
      </c>
      <c r="Z15" s="78">
        <v>50</v>
      </c>
      <c r="AA15" s="78">
        <v>64</v>
      </c>
      <c r="AB15" s="78">
        <v>26214</v>
      </c>
    </row>
    <row r="16" spans="1:28" ht="25.5" x14ac:dyDescent="0.2">
      <c r="A16" s="41" t="str">
        <f t="shared" si="0"/>
        <v>Mike Carson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27400</v>
      </c>
      <c r="G16" s="76" t="s">
        <v>355</v>
      </c>
      <c r="H16" s="76" t="s">
        <v>361</v>
      </c>
      <c r="I16" s="76" t="s">
        <v>59</v>
      </c>
      <c r="J16" s="76" t="s">
        <v>75</v>
      </c>
      <c r="K16" s="76" t="s">
        <v>429</v>
      </c>
      <c r="L16" s="76" t="s">
        <v>362</v>
      </c>
      <c r="M16" s="76" t="s">
        <v>358</v>
      </c>
      <c r="N16" s="76" t="s">
        <v>359</v>
      </c>
      <c r="O16" s="76" t="s">
        <v>430</v>
      </c>
      <c r="P16" s="76" t="s">
        <v>360</v>
      </c>
      <c r="Q16" s="76"/>
      <c r="R16" s="76" t="s">
        <v>386</v>
      </c>
      <c r="S16" s="80">
        <v>37007</v>
      </c>
      <c r="T16" s="80">
        <v>37007</v>
      </c>
      <c r="U16" s="76" t="s">
        <v>363</v>
      </c>
      <c r="V16" s="76"/>
      <c r="W16" s="77">
        <v>37006</v>
      </c>
      <c r="X16" s="76" t="s">
        <v>652</v>
      </c>
      <c r="Y16" s="76" t="s">
        <v>377</v>
      </c>
      <c r="Z16" s="76">
        <v>50</v>
      </c>
      <c r="AA16" s="76">
        <v>34.25</v>
      </c>
      <c r="AB16" s="76">
        <v>26013</v>
      </c>
    </row>
    <row r="17" spans="1:28" ht="25.5" x14ac:dyDescent="0.2">
      <c r="A17" s="41" t="str">
        <f t="shared" si="0"/>
        <v>Mike Carson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27600</v>
      </c>
      <c r="G17" s="78" t="s">
        <v>355</v>
      </c>
      <c r="H17" s="78" t="s">
        <v>361</v>
      </c>
      <c r="I17" s="78" t="s">
        <v>59</v>
      </c>
      <c r="J17" s="78" t="s">
        <v>75</v>
      </c>
      <c r="K17" s="78" t="s">
        <v>429</v>
      </c>
      <c r="L17" s="78" t="s">
        <v>362</v>
      </c>
      <c r="M17" s="78" t="s">
        <v>358</v>
      </c>
      <c r="N17" s="78" t="s">
        <v>359</v>
      </c>
      <c r="O17" s="78" t="s">
        <v>430</v>
      </c>
      <c r="P17" s="78" t="s">
        <v>360</v>
      </c>
      <c r="Q17" s="78"/>
      <c r="R17" s="78" t="s">
        <v>386</v>
      </c>
      <c r="S17" s="81">
        <v>37007</v>
      </c>
      <c r="T17" s="81">
        <v>37007</v>
      </c>
      <c r="U17" s="78" t="s">
        <v>363</v>
      </c>
      <c r="V17" s="78"/>
      <c r="W17" s="79">
        <v>37006</v>
      </c>
      <c r="X17" s="78" t="s">
        <v>653</v>
      </c>
      <c r="Y17" s="78" t="s">
        <v>385</v>
      </c>
      <c r="Z17" s="78">
        <v>50</v>
      </c>
      <c r="AA17" s="78">
        <v>34.5</v>
      </c>
      <c r="AB17" s="78">
        <v>26026</v>
      </c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D9" sqref="D9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37006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M12" sqref="M12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7.710937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37006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67232500</v>
      </c>
      <c r="C7" s="181" t="s">
        <v>290</v>
      </c>
      <c r="D7" s="182"/>
      <c r="E7" s="104">
        <f>VLOOKUP("Grand Total",$A$9:$E$23,5,FALSE)/B7</f>
        <v>7.5856170750752986E-3</v>
      </c>
      <c r="F7" s="167"/>
      <c r="G7" s="162" t="s">
        <v>274</v>
      </c>
      <c r="H7" s="103">
        <f>'E-Mail'!C5</f>
        <v>3381200</v>
      </c>
      <c r="I7" s="35"/>
      <c r="J7" s="6" t="s">
        <v>290</v>
      </c>
      <c r="K7" s="104">
        <f>VLOOKUP("Grand Total",$G$9:$K$23,5,FALSE)/H7</f>
        <v>5.6074766355140186E-2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392</v>
      </c>
      <c r="B10" s="10" t="s">
        <v>345</v>
      </c>
      <c r="C10" s="10" t="s">
        <v>16</v>
      </c>
      <c r="D10" s="13">
        <v>1</v>
      </c>
      <c r="E10" s="15">
        <v>460000</v>
      </c>
      <c r="F10" s="157"/>
      <c r="G10" s="10" t="s">
        <v>393</v>
      </c>
      <c r="H10" s="10" t="s">
        <v>10</v>
      </c>
      <c r="I10" s="10" t="s">
        <v>13</v>
      </c>
      <c r="J10" s="13">
        <v>3</v>
      </c>
      <c r="K10" s="15">
        <v>12000</v>
      </c>
    </row>
    <row r="11" spans="1:19" x14ac:dyDescent="0.2">
      <c r="A11" s="10" t="s">
        <v>624</v>
      </c>
      <c r="B11" s="10" t="s">
        <v>619</v>
      </c>
      <c r="C11" s="10" t="s">
        <v>44</v>
      </c>
      <c r="D11" s="13">
        <v>1</v>
      </c>
      <c r="E11" s="15">
        <v>50000</v>
      </c>
      <c r="F11" s="157"/>
      <c r="G11" s="10" t="s">
        <v>354</v>
      </c>
      <c r="H11" s="10" t="s">
        <v>10</v>
      </c>
      <c r="I11" s="10" t="s">
        <v>13</v>
      </c>
      <c r="J11" s="13">
        <v>9</v>
      </c>
      <c r="K11" s="15">
        <v>58400</v>
      </c>
    </row>
    <row r="12" spans="1:19" x14ac:dyDescent="0.2">
      <c r="A12" s="11" t="s">
        <v>45</v>
      </c>
      <c r="B12" s="12"/>
      <c r="C12" s="12"/>
      <c r="D12" s="14">
        <v>2</v>
      </c>
      <c r="E12" s="16">
        <v>510000</v>
      </c>
      <c r="F12" s="157"/>
      <c r="G12" s="10" t="s">
        <v>453</v>
      </c>
      <c r="H12" s="10" t="s">
        <v>10</v>
      </c>
      <c r="I12" s="10" t="s">
        <v>13</v>
      </c>
      <c r="J12" s="13">
        <v>5</v>
      </c>
      <c r="K12" s="15">
        <v>119200</v>
      </c>
    </row>
    <row r="13" spans="1:19" x14ac:dyDescent="0.2">
      <c r="F13" s="157"/>
      <c r="G13" s="11" t="s">
        <v>45</v>
      </c>
      <c r="H13" s="12"/>
      <c r="I13" s="12"/>
      <c r="J13" s="14">
        <v>17</v>
      </c>
      <c r="K13" s="16">
        <v>189600</v>
      </c>
    </row>
    <row r="14" spans="1:19" x14ac:dyDescent="0.2">
      <c r="F14" s="157"/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37006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2</v>
      </c>
      <c r="D11" s="15">
        <v>20000</v>
      </c>
      <c r="F11" s="156" t="s">
        <v>59</v>
      </c>
      <c r="G11" s="10" t="s">
        <v>156</v>
      </c>
      <c r="H11" s="52">
        <v>3</v>
      </c>
      <c r="I11" s="15">
        <v>5600</v>
      </c>
      <c r="J11" s="93"/>
      <c r="K11" s="10" t="s">
        <v>654</v>
      </c>
      <c r="L11" s="10" t="s">
        <v>54</v>
      </c>
      <c r="M11" s="13">
        <v>1</v>
      </c>
      <c r="N11" s="15">
        <v>0</v>
      </c>
    </row>
    <row r="12" spans="1:14" x14ac:dyDescent="0.2">
      <c r="A12" s="160"/>
      <c r="B12" s="168" t="s">
        <v>143</v>
      </c>
      <c r="C12" s="169">
        <v>2</v>
      </c>
      <c r="D12" s="170">
        <v>10000</v>
      </c>
      <c r="F12" s="172"/>
      <c r="G12" s="168" t="s">
        <v>179</v>
      </c>
      <c r="H12" s="171">
        <v>5</v>
      </c>
      <c r="I12" s="170">
        <v>13600</v>
      </c>
      <c r="J12" s="93"/>
      <c r="K12" s="10" t="s">
        <v>655</v>
      </c>
      <c r="L12" s="109"/>
      <c r="M12" s="83">
        <v>1</v>
      </c>
      <c r="N12" s="84">
        <v>0</v>
      </c>
    </row>
    <row r="13" spans="1:14" x14ac:dyDescent="0.2">
      <c r="A13" s="154" t="s">
        <v>364</v>
      </c>
      <c r="B13" s="155"/>
      <c r="C13" s="83">
        <v>4</v>
      </c>
      <c r="D13" s="84">
        <v>30000</v>
      </c>
      <c r="F13" s="154" t="s">
        <v>365</v>
      </c>
      <c r="G13" s="155"/>
      <c r="H13" s="85">
        <v>8</v>
      </c>
      <c r="I13" s="84">
        <v>19200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A14" s="11" t="s">
        <v>45</v>
      </c>
      <c r="B14" s="12"/>
      <c r="C14" s="14">
        <v>4</v>
      </c>
      <c r="D14" s="16">
        <v>30000</v>
      </c>
      <c r="F14" s="86" t="s">
        <v>45</v>
      </c>
      <c r="G14" s="87"/>
      <c r="H14" s="88">
        <v>8</v>
      </c>
      <c r="I14" s="89">
        <v>19200</v>
      </c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3381200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37006</v>
      </c>
      <c r="B3" s="3"/>
      <c r="F3" s="4"/>
      <c r="G3" s="61"/>
      <c r="H3" s="63"/>
    </row>
    <row r="5" spans="1:9" s="53" customFormat="1" ht="9.75" customHeight="1" x14ac:dyDescent="0.2">
      <c r="A5" s="54" t="s">
        <v>410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455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</row>
    <row r="10" spans="1:9" s="53" customFormat="1" ht="25.5" customHeight="1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</row>
    <row r="11" spans="1:9" s="53" customFormat="1" ht="10.5" customHeight="1" thickTop="1" thickBot="1" x14ac:dyDescent="0.25">
      <c r="A11" s="185" t="s">
        <v>301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22.5" thickTop="1" thickBot="1" x14ac:dyDescent="0.25">
      <c r="A12" s="57" t="s">
        <v>396</v>
      </c>
      <c r="B12" s="58">
        <v>37012</v>
      </c>
      <c r="C12" s="59">
        <v>72.25</v>
      </c>
      <c r="D12" s="59">
        <v>72.25</v>
      </c>
      <c r="E12" s="59">
        <v>72.25</v>
      </c>
      <c r="F12" s="59">
        <v>72.25</v>
      </c>
      <c r="G12" s="59" t="s">
        <v>456</v>
      </c>
      <c r="H12" s="60">
        <v>17600</v>
      </c>
      <c r="I12" s="57" t="s">
        <v>13</v>
      </c>
    </row>
    <row r="13" spans="1:9" s="53" customFormat="1" ht="22.5" thickTop="1" thickBot="1" x14ac:dyDescent="0.25">
      <c r="A13" s="57" t="s">
        <v>457</v>
      </c>
      <c r="B13" s="58">
        <v>37043</v>
      </c>
      <c r="C13" s="59">
        <v>93</v>
      </c>
      <c r="D13" s="59">
        <v>93</v>
      </c>
      <c r="E13" s="59">
        <v>93</v>
      </c>
      <c r="F13" s="59">
        <v>93</v>
      </c>
      <c r="G13" s="59" t="s">
        <v>458</v>
      </c>
      <c r="H13" s="60">
        <v>16800</v>
      </c>
      <c r="I13" s="57" t="s">
        <v>13</v>
      </c>
    </row>
    <row r="14" spans="1:9" s="53" customFormat="1" ht="22.5" thickTop="1" thickBot="1" x14ac:dyDescent="0.25">
      <c r="A14" s="57" t="s">
        <v>459</v>
      </c>
      <c r="B14" s="57" t="s">
        <v>14</v>
      </c>
      <c r="C14" s="59">
        <v>132</v>
      </c>
      <c r="D14" s="59">
        <v>132.5</v>
      </c>
      <c r="E14" s="59">
        <v>132.25</v>
      </c>
      <c r="F14" s="59">
        <v>132.5</v>
      </c>
      <c r="G14" s="59" t="s">
        <v>460</v>
      </c>
      <c r="H14" s="60">
        <v>70400</v>
      </c>
      <c r="I14" s="57" t="s">
        <v>13</v>
      </c>
    </row>
    <row r="15" spans="1:9" s="53" customFormat="1" ht="22.5" thickTop="1" thickBot="1" x14ac:dyDescent="0.25">
      <c r="A15" s="57" t="s">
        <v>397</v>
      </c>
      <c r="B15" s="58">
        <v>37012</v>
      </c>
      <c r="C15" s="59">
        <v>60.75</v>
      </c>
      <c r="D15" s="59">
        <v>60.75</v>
      </c>
      <c r="E15" s="59">
        <v>60.75</v>
      </c>
      <c r="F15" s="59">
        <v>60.75</v>
      </c>
      <c r="G15" s="59" t="s">
        <v>461</v>
      </c>
      <c r="H15" s="60">
        <v>17600</v>
      </c>
      <c r="I15" s="57" t="s">
        <v>13</v>
      </c>
    </row>
    <row r="16" spans="1:9" s="53" customFormat="1" ht="22.5" thickTop="1" thickBot="1" x14ac:dyDescent="0.25">
      <c r="A16" s="57" t="s">
        <v>462</v>
      </c>
      <c r="B16" s="58">
        <v>37043</v>
      </c>
      <c r="C16" s="59">
        <v>81</v>
      </c>
      <c r="D16" s="59">
        <v>81</v>
      </c>
      <c r="E16" s="59">
        <v>81</v>
      </c>
      <c r="F16" s="59">
        <v>81</v>
      </c>
      <c r="G16" s="59" t="s">
        <v>463</v>
      </c>
      <c r="H16" s="60">
        <v>16800</v>
      </c>
      <c r="I16" s="57" t="s">
        <v>13</v>
      </c>
    </row>
    <row r="17" spans="1:9" s="53" customFormat="1" ht="22.5" thickTop="1" thickBot="1" x14ac:dyDescent="0.25">
      <c r="A17" s="57" t="s">
        <v>464</v>
      </c>
      <c r="B17" s="58">
        <v>37135</v>
      </c>
      <c r="C17" s="59">
        <v>60</v>
      </c>
      <c r="D17" s="59">
        <v>60</v>
      </c>
      <c r="E17" s="59">
        <v>60</v>
      </c>
      <c r="F17" s="59">
        <v>60</v>
      </c>
      <c r="G17" s="59" t="s">
        <v>465</v>
      </c>
      <c r="H17" s="60">
        <v>15200</v>
      </c>
      <c r="I17" s="57" t="s">
        <v>13</v>
      </c>
    </row>
    <row r="18" spans="1:9" s="53" customFormat="1" ht="14.25" thickTop="1" thickBot="1" x14ac:dyDescent="0.25">
      <c r="A18" s="185" t="s">
        <v>10</v>
      </c>
      <c r="B18" s="186"/>
      <c r="C18" s="186"/>
      <c r="D18" s="186"/>
      <c r="E18" s="186"/>
      <c r="F18" s="186"/>
      <c r="G18" s="186"/>
      <c r="H18" s="186"/>
      <c r="I18" s="187"/>
    </row>
    <row r="19" spans="1:9" s="53" customFormat="1" ht="22.5" thickTop="1" thickBot="1" x14ac:dyDescent="0.25">
      <c r="A19" s="57" t="s">
        <v>466</v>
      </c>
      <c r="B19" s="57" t="s">
        <v>378</v>
      </c>
      <c r="C19" s="59">
        <v>59</v>
      </c>
      <c r="D19" s="59">
        <v>62</v>
      </c>
      <c r="E19" s="59">
        <v>60.018999999999998</v>
      </c>
      <c r="F19" s="59">
        <v>62</v>
      </c>
      <c r="G19" s="59" t="s">
        <v>467</v>
      </c>
      <c r="H19" s="60">
        <v>10400</v>
      </c>
      <c r="I19" s="57" t="s">
        <v>13</v>
      </c>
    </row>
    <row r="20" spans="1:9" s="53" customFormat="1" ht="22.5" thickTop="1" thickBot="1" x14ac:dyDescent="0.25">
      <c r="A20" s="57" t="s">
        <v>11</v>
      </c>
      <c r="B20" s="57" t="s">
        <v>12</v>
      </c>
      <c r="C20" s="59">
        <v>33.25</v>
      </c>
      <c r="D20" s="59">
        <v>35.15</v>
      </c>
      <c r="E20" s="59">
        <v>34.487000000000002</v>
      </c>
      <c r="F20" s="59">
        <v>35</v>
      </c>
      <c r="G20" s="59" t="s">
        <v>468</v>
      </c>
      <c r="H20" s="60">
        <v>43200</v>
      </c>
      <c r="I20" s="57" t="s">
        <v>13</v>
      </c>
    </row>
    <row r="21" spans="1:9" s="53" customFormat="1" ht="22.5" thickTop="1" thickBot="1" x14ac:dyDescent="0.25">
      <c r="A21" s="57" t="s">
        <v>469</v>
      </c>
      <c r="B21" s="57" t="s">
        <v>398</v>
      </c>
      <c r="C21" s="59">
        <v>37</v>
      </c>
      <c r="D21" s="59">
        <v>39</v>
      </c>
      <c r="E21" s="59">
        <v>38.722000000000001</v>
      </c>
      <c r="F21" s="59">
        <v>39</v>
      </c>
      <c r="G21" s="59" t="s">
        <v>470</v>
      </c>
      <c r="H21" s="60">
        <v>7200</v>
      </c>
      <c r="I21" s="57" t="s">
        <v>13</v>
      </c>
    </row>
    <row r="22" spans="1:9" s="53" customFormat="1" ht="22.5" thickTop="1" thickBot="1" x14ac:dyDescent="0.25">
      <c r="A22" s="57" t="s">
        <v>411</v>
      </c>
      <c r="B22" s="57" t="s">
        <v>302</v>
      </c>
      <c r="C22" s="59">
        <v>61</v>
      </c>
      <c r="D22" s="59">
        <v>65</v>
      </c>
      <c r="E22" s="59">
        <v>62.414999999999999</v>
      </c>
      <c r="F22" s="59">
        <v>63.1</v>
      </c>
      <c r="G22" s="59" t="s">
        <v>471</v>
      </c>
      <c r="H22" s="60">
        <v>208000</v>
      </c>
      <c r="I22" s="57" t="s">
        <v>13</v>
      </c>
    </row>
    <row r="23" spans="1:9" s="53" customFormat="1" ht="22.5" thickTop="1" thickBot="1" x14ac:dyDescent="0.25">
      <c r="A23" s="57" t="s">
        <v>17</v>
      </c>
      <c r="B23" s="58">
        <v>37012</v>
      </c>
      <c r="C23" s="59">
        <v>55</v>
      </c>
      <c r="D23" s="59">
        <v>55.75</v>
      </c>
      <c r="E23" s="59">
        <v>55.329000000000001</v>
      </c>
      <c r="F23" s="59">
        <v>55</v>
      </c>
      <c r="G23" s="59" t="s">
        <v>472</v>
      </c>
      <c r="H23" s="60">
        <v>422400</v>
      </c>
      <c r="I23" s="57" t="s">
        <v>13</v>
      </c>
    </row>
    <row r="24" spans="1:9" s="53" customFormat="1" ht="22.5" thickTop="1" thickBot="1" x14ac:dyDescent="0.25">
      <c r="A24" s="57" t="s">
        <v>24</v>
      </c>
      <c r="B24" s="58">
        <v>37043</v>
      </c>
      <c r="C24" s="59">
        <v>75.75</v>
      </c>
      <c r="D24" s="59">
        <v>77.25</v>
      </c>
      <c r="E24" s="59">
        <v>76.119</v>
      </c>
      <c r="F24" s="59">
        <v>76.25</v>
      </c>
      <c r="G24" s="59" t="s">
        <v>473</v>
      </c>
      <c r="H24" s="60">
        <v>436800</v>
      </c>
      <c r="I24" s="57" t="s">
        <v>13</v>
      </c>
    </row>
    <row r="25" spans="1:9" s="53" customFormat="1" ht="22.5" thickTop="1" thickBot="1" x14ac:dyDescent="0.25">
      <c r="A25" s="57" t="s">
        <v>399</v>
      </c>
      <c r="B25" s="57" t="s">
        <v>14</v>
      </c>
      <c r="C25" s="59">
        <v>120</v>
      </c>
      <c r="D25" s="59">
        <v>121</v>
      </c>
      <c r="E25" s="59">
        <v>120.375</v>
      </c>
      <c r="F25" s="59">
        <v>121</v>
      </c>
      <c r="G25" s="59" t="s">
        <v>474</v>
      </c>
      <c r="H25" s="60">
        <v>140800</v>
      </c>
      <c r="I25" s="57" t="s">
        <v>13</v>
      </c>
    </row>
    <row r="26" spans="1:9" s="53" customFormat="1" ht="22.5" thickTop="1" thickBot="1" x14ac:dyDescent="0.25">
      <c r="A26" s="57" t="s">
        <v>400</v>
      </c>
      <c r="B26" s="58">
        <v>37135</v>
      </c>
      <c r="C26" s="59">
        <v>44.8</v>
      </c>
      <c r="D26" s="59">
        <v>45.35</v>
      </c>
      <c r="E26" s="59">
        <v>45.042999999999999</v>
      </c>
      <c r="F26" s="59">
        <v>45.05</v>
      </c>
      <c r="G26" s="59" t="s">
        <v>475</v>
      </c>
      <c r="H26" s="60">
        <v>562400</v>
      </c>
      <c r="I26" s="57" t="s">
        <v>13</v>
      </c>
    </row>
    <row r="27" spans="1:9" s="53" customFormat="1" ht="22.5" thickTop="1" thickBot="1" x14ac:dyDescent="0.25">
      <c r="A27" s="57" t="s">
        <v>412</v>
      </c>
      <c r="B27" s="57" t="s">
        <v>299</v>
      </c>
      <c r="C27" s="59">
        <v>42.5</v>
      </c>
      <c r="D27" s="59">
        <v>42.5</v>
      </c>
      <c r="E27" s="59">
        <v>42.5</v>
      </c>
      <c r="F27" s="59">
        <v>42.5</v>
      </c>
      <c r="G27" s="59" t="s">
        <v>476</v>
      </c>
      <c r="H27" s="60">
        <v>102400</v>
      </c>
      <c r="I27" s="57" t="s">
        <v>13</v>
      </c>
    </row>
    <row r="28" spans="1:9" s="53" customFormat="1" ht="22.5" thickTop="1" thickBot="1" x14ac:dyDescent="0.25">
      <c r="A28" s="57" t="s">
        <v>304</v>
      </c>
      <c r="B28" s="57" t="s">
        <v>12</v>
      </c>
      <c r="C28" s="59">
        <v>33</v>
      </c>
      <c r="D28" s="59">
        <v>33</v>
      </c>
      <c r="E28" s="59">
        <v>33</v>
      </c>
      <c r="F28" s="59">
        <v>33</v>
      </c>
      <c r="G28" s="59" t="s">
        <v>477</v>
      </c>
      <c r="H28" s="59">
        <v>800</v>
      </c>
      <c r="I28" s="57" t="s">
        <v>13</v>
      </c>
    </row>
    <row r="29" spans="1:9" s="53" customFormat="1" ht="22.5" thickTop="1" thickBot="1" x14ac:dyDescent="0.25">
      <c r="A29" s="57" t="s">
        <v>478</v>
      </c>
      <c r="B29" s="58">
        <v>37012</v>
      </c>
      <c r="C29" s="59">
        <v>50</v>
      </c>
      <c r="D29" s="59">
        <v>50</v>
      </c>
      <c r="E29" s="59">
        <v>50</v>
      </c>
      <c r="F29" s="59">
        <v>50</v>
      </c>
      <c r="G29" s="59" t="s">
        <v>479</v>
      </c>
      <c r="H29" s="60">
        <v>17600</v>
      </c>
      <c r="I29" s="57" t="s">
        <v>13</v>
      </c>
    </row>
    <row r="30" spans="1:9" s="53" customFormat="1" ht="22.5" thickTop="1" thickBot="1" x14ac:dyDescent="0.25">
      <c r="A30" s="57" t="s">
        <v>480</v>
      </c>
      <c r="B30" s="57" t="s">
        <v>14</v>
      </c>
      <c r="C30" s="59">
        <v>115.25</v>
      </c>
      <c r="D30" s="59">
        <v>115.5</v>
      </c>
      <c r="E30" s="59">
        <v>115.375</v>
      </c>
      <c r="F30" s="59">
        <v>115.25</v>
      </c>
      <c r="G30" s="59" t="s">
        <v>481</v>
      </c>
      <c r="H30" s="60">
        <v>70400</v>
      </c>
      <c r="I30" s="57" t="s">
        <v>13</v>
      </c>
    </row>
    <row r="31" spans="1:9" s="53" customFormat="1" ht="22.5" thickTop="1" thickBot="1" x14ac:dyDescent="0.25">
      <c r="A31" s="57" t="s">
        <v>305</v>
      </c>
      <c r="B31" s="57" t="s">
        <v>12</v>
      </c>
      <c r="C31" s="59">
        <v>48</v>
      </c>
      <c r="D31" s="59">
        <v>57</v>
      </c>
      <c r="E31" s="59">
        <v>51.188000000000002</v>
      </c>
      <c r="F31" s="59">
        <v>57</v>
      </c>
      <c r="G31" s="59" t="s">
        <v>482</v>
      </c>
      <c r="H31" s="60">
        <v>3200</v>
      </c>
      <c r="I31" s="57" t="s">
        <v>13</v>
      </c>
    </row>
    <row r="32" spans="1:9" s="53" customFormat="1" ht="22.5" thickTop="1" thickBot="1" x14ac:dyDescent="0.25">
      <c r="A32" s="57" t="s">
        <v>306</v>
      </c>
      <c r="B32" s="57" t="s">
        <v>302</v>
      </c>
      <c r="C32" s="59">
        <v>66</v>
      </c>
      <c r="D32" s="59">
        <v>69</v>
      </c>
      <c r="E32" s="59">
        <v>68.332999999999998</v>
      </c>
      <c r="F32" s="59">
        <v>69</v>
      </c>
      <c r="G32" s="59" t="s">
        <v>483</v>
      </c>
      <c r="H32" s="60">
        <v>24000</v>
      </c>
      <c r="I32" s="57" t="s">
        <v>13</v>
      </c>
    </row>
    <row r="33" spans="1:9" s="53" customFormat="1" ht="22.5" thickTop="1" thickBot="1" x14ac:dyDescent="0.25">
      <c r="A33" s="57" t="s">
        <v>413</v>
      </c>
      <c r="B33" s="58">
        <v>37012</v>
      </c>
      <c r="C33" s="59">
        <v>63.15</v>
      </c>
      <c r="D33" s="59">
        <v>63.75</v>
      </c>
      <c r="E33" s="59">
        <v>63.45</v>
      </c>
      <c r="F33" s="59">
        <v>63.15</v>
      </c>
      <c r="G33" s="59" t="s">
        <v>484</v>
      </c>
      <c r="H33" s="60">
        <v>88000</v>
      </c>
      <c r="I33" s="57" t="s">
        <v>13</v>
      </c>
    </row>
    <row r="34" spans="1:9" s="53" customFormat="1" ht="22.5" thickTop="1" thickBot="1" x14ac:dyDescent="0.25">
      <c r="A34" s="57" t="s">
        <v>485</v>
      </c>
      <c r="B34" s="58">
        <v>37043</v>
      </c>
      <c r="C34" s="59">
        <v>85.75</v>
      </c>
      <c r="D34" s="59">
        <v>86.75</v>
      </c>
      <c r="E34" s="59">
        <v>86.02</v>
      </c>
      <c r="F34" s="59">
        <v>85.75</v>
      </c>
      <c r="G34" s="59" t="s">
        <v>486</v>
      </c>
      <c r="H34" s="60">
        <v>84000</v>
      </c>
      <c r="I34" s="57" t="s">
        <v>13</v>
      </c>
    </row>
    <row r="35" spans="1:9" s="53" customFormat="1" ht="22.5" thickTop="1" thickBot="1" x14ac:dyDescent="0.25">
      <c r="A35" s="57" t="s">
        <v>414</v>
      </c>
      <c r="B35" s="57" t="s">
        <v>299</v>
      </c>
      <c r="C35" s="59">
        <v>45.75</v>
      </c>
      <c r="D35" s="59">
        <v>46</v>
      </c>
      <c r="E35" s="59">
        <v>45.875</v>
      </c>
      <c r="F35" s="59">
        <v>46</v>
      </c>
      <c r="G35" s="59" t="s">
        <v>487</v>
      </c>
      <c r="H35" s="60">
        <v>102400</v>
      </c>
      <c r="I35" s="57" t="s">
        <v>13</v>
      </c>
    </row>
    <row r="36" spans="1:9" s="53" customFormat="1" ht="22.5" thickTop="1" thickBot="1" x14ac:dyDescent="0.25">
      <c r="A36" s="57" t="s">
        <v>431</v>
      </c>
      <c r="B36" s="57" t="s">
        <v>303</v>
      </c>
      <c r="C36" s="59">
        <v>48.25</v>
      </c>
      <c r="D36" s="59">
        <v>48.25</v>
      </c>
      <c r="E36" s="59">
        <v>48.25</v>
      </c>
      <c r="F36" s="59">
        <v>48.25</v>
      </c>
      <c r="G36" s="59" t="s">
        <v>488</v>
      </c>
      <c r="H36" s="60">
        <v>33600</v>
      </c>
      <c r="I36" s="57" t="s">
        <v>13</v>
      </c>
    </row>
    <row r="37" spans="1:9" s="53" customFormat="1" ht="22.5" thickTop="1" thickBot="1" x14ac:dyDescent="0.25">
      <c r="A37" s="57" t="s">
        <v>300</v>
      </c>
      <c r="B37" s="57" t="s">
        <v>12</v>
      </c>
      <c r="C37" s="59">
        <v>47.25</v>
      </c>
      <c r="D37" s="59">
        <v>49</v>
      </c>
      <c r="E37" s="59">
        <v>48</v>
      </c>
      <c r="F37" s="59">
        <v>47.25</v>
      </c>
      <c r="G37" s="59" t="s">
        <v>489</v>
      </c>
      <c r="H37" s="60">
        <v>8800</v>
      </c>
      <c r="I37" s="57" t="s">
        <v>13</v>
      </c>
    </row>
    <row r="38" spans="1:9" s="53" customFormat="1" ht="22.5" thickTop="1" thickBot="1" x14ac:dyDescent="0.25">
      <c r="A38" s="57" t="s">
        <v>401</v>
      </c>
      <c r="B38" s="57" t="s">
        <v>302</v>
      </c>
      <c r="C38" s="59">
        <v>54.75</v>
      </c>
      <c r="D38" s="59">
        <v>55.5</v>
      </c>
      <c r="E38" s="59">
        <v>55.063000000000002</v>
      </c>
      <c r="F38" s="59">
        <v>54.75</v>
      </c>
      <c r="G38" s="59" t="s">
        <v>481</v>
      </c>
      <c r="H38" s="60">
        <v>16000</v>
      </c>
      <c r="I38" s="57" t="s">
        <v>13</v>
      </c>
    </row>
    <row r="39" spans="1:9" s="53" customFormat="1" ht="22.5" thickTop="1" thickBot="1" x14ac:dyDescent="0.25">
      <c r="A39" s="57" t="s">
        <v>307</v>
      </c>
      <c r="B39" s="58">
        <v>37012</v>
      </c>
      <c r="C39" s="59">
        <v>55.25</v>
      </c>
      <c r="D39" s="59">
        <v>56</v>
      </c>
      <c r="E39" s="59">
        <v>55.563000000000002</v>
      </c>
      <c r="F39" s="59">
        <v>55.75</v>
      </c>
      <c r="G39" s="59" t="s">
        <v>490</v>
      </c>
      <c r="H39" s="60">
        <v>70400</v>
      </c>
      <c r="I39" s="57" t="s">
        <v>13</v>
      </c>
    </row>
    <row r="40" spans="1:9" s="53" customFormat="1" ht="22.5" thickTop="1" thickBot="1" x14ac:dyDescent="0.25">
      <c r="A40" s="57" t="s">
        <v>387</v>
      </c>
      <c r="B40" s="58">
        <v>37043</v>
      </c>
      <c r="C40" s="59">
        <v>73.5</v>
      </c>
      <c r="D40" s="59">
        <v>73.75</v>
      </c>
      <c r="E40" s="59">
        <v>73.667000000000002</v>
      </c>
      <c r="F40" s="59">
        <v>73.75</v>
      </c>
      <c r="G40" s="59" t="s">
        <v>491</v>
      </c>
      <c r="H40" s="60">
        <v>50400</v>
      </c>
      <c r="I40" s="57" t="s">
        <v>13</v>
      </c>
    </row>
    <row r="41" spans="1:9" s="53" customFormat="1" ht="22.5" thickTop="1" thickBot="1" x14ac:dyDescent="0.25">
      <c r="A41" s="57" t="s">
        <v>415</v>
      </c>
      <c r="B41" s="57" t="s">
        <v>14</v>
      </c>
      <c r="C41" s="59">
        <v>98.25</v>
      </c>
      <c r="D41" s="59">
        <v>98.25</v>
      </c>
      <c r="E41" s="59">
        <v>98.25</v>
      </c>
      <c r="F41" s="59">
        <v>98.25</v>
      </c>
      <c r="G41" s="59" t="s">
        <v>492</v>
      </c>
      <c r="H41" s="60">
        <v>35200</v>
      </c>
      <c r="I41" s="57" t="s">
        <v>13</v>
      </c>
    </row>
    <row r="42" spans="1:9" s="53" customFormat="1" ht="22.5" thickTop="1" thickBot="1" x14ac:dyDescent="0.25">
      <c r="A42" s="57" t="s">
        <v>416</v>
      </c>
      <c r="B42" s="58">
        <v>37135</v>
      </c>
      <c r="C42" s="59">
        <v>57</v>
      </c>
      <c r="D42" s="59">
        <v>57</v>
      </c>
      <c r="E42" s="59">
        <v>57</v>
      </c>
      <c r="F42" s="59">
        <v>57</v>
      </c>
      <c r="G42" s="59" t="s">
        <v>493</v>
      </c>
      <c r="H42" s="60">
        <v>15200</v>
      </c>
      <c r="I42" s="57" t="s">
        <v>13</v>
      </c>
    </row>
    <row r="43" spans="1:9" s="53" customFormat="1" ht="22.5" thickTop="1" thickBot="1" x14ac:dyDescent="0.25">
      <c r="A43" s="57" t="s">
        <v>417</v>
      </c>
      <c r="B43" s="57" t="s">
        <v>299</v>
      </c>
      <c r="C43" s="59">
        <v>56.4</v>
      </c>
      <c r="D43" s="59">
        <v>56.5</v>
      </c>
      <c r="E43" s="59">
        <v>56.45</v>
      </c>
      <c r="F43" s="59">
        <v>56.5</v>
      </c>
      <c r="G43" s="59" t="s">
        <v>494</v>
      </c>
      <c r="H43" s="60">
        <v>102400</v>
      </c>
      <c r="I43" s="57" t="s">
        <v>13</v>
      </c>
    </row>
    <row r="44" spans="1:9" s="53" customFormat="1" ht="22.5" thickTop="1" thickBot="1" x14ac:dyDescent="0.25">
      <c r="A44" s="57" t="s">
        <v>432</v>
      </c>
      <c r="B44" s="57" t="s">
        <v>378</v>
      </c>
      <c r="C44" s="59">
        <v>58.25</v>
      </c>
      <c r="D44" s="59">
        <v>58.75</v>
      </c>
      <c r="E44" s="59">
        <v>58.481000000000002</v>
      </c>
      <c r="F44" s="59">
        <v>58.5</v>
      </c>
      <c r="G44" s="59" t="s">
        <v>495</v>
      </c>
      <c r="H44" s="60">
        <v>10400</v>
      </c>
      <c r="I44" s="57" t="s">
        <v>13</v>
      </c>
    </row>
    <row r="45" spans="1:9" s="53" customFormat="1" ht="22.5" thickTop="1" thickBot="1" x14ac:dyDescent="0.25">
      <c r="A45" s="57" t="s">
        <v>15</v>
      </c>
      <c r="B45" s="57" t="s">
        <v>12</v>
      </c>
      <c r="C45" s="59">
        <v>39.25</v>
      </c>
      <c r="D45" s="59">
        <v>40</v>
      </c>
      <c r="E45" s="59">
        <v>39.529000000000003</v>
      </c>
      <c r="F45" s="59">
        <v>40</v>
      </c>
      <c r="G45" s="59" t="s">
        <v>496</v>
      </c>
      <c r="H45" s="60">
        <v>20800</v>
      </c>
      <c r="I45" s="57" t="s">
        <v>13</v>
      </c>
    </row>
    <row r="46" spans="1:9" s="53" customFormat="1" ht="22.5" thickTop="1" thickBot="1" x14ac:dyDescent="0.25">
      <c r="A46" s="57" t="s">
        <v>433</v>
      </c>
      <c r="B46" s="57" t="s">
        <v>302</v>
      </c>
      <c r="C46" s="59">
        <v>58</v>
      </c>
      <c r="D46" s="59">
        <v>58.95</v>
      </c>
      <c r="E46" s="59">
        <v>58.408000000000001</v>
      </c>
      <c r="F46" s="59">
        <v>58.95</v>
      </c>
      <c r="G46" s="59" t="s">
        <v>497</v>
      </c>
      <c r="H46" s="60">
        <v>24000</v>
      </c>
      <c r="I46" s="57" t="s">
        <v>13</v>
      </c>
    </row>
    <row r="47" spans="1:9" s="53" customFormat="1" ht="22.5" thickTop="1" thickBot="1" x14ac:dyDescent="0.25">
      <c r="A47" s="57" t="s">
        <v>289</v>
      </c>
      <c r="B47" s="58">
        <v>37012</v>
      </c>
      <c r="C47" s="59">
        <v>52.75</v>
      </c>
      <c r="D47" s="59">
        <v>54</v>
      </c>
      <c r="E47" s="59">
        <v>53.273000000000003</v>
      </c>
      <c r="F47" s="59">
        <v>53.05</v>
      </c>
      <c r="G47" s="59" t="s">
        <v>498</v>
      </c>
      <c r="H47" s="60">
        <v>228800</v>
      </c>
      <c r="I47" s="57" t="s">
        <v>13</v>
      </c>
    </row>
    <row r="48" spans="1:9" s="53" customFormat="1" ht="22.5" thickTop="1" thickBot="1" x14ac:dyDescent="0.25">
      <c r="A48" s="57" t="s">
        <v>308</v>
      </c>
      <c r="B48" s="58">
        <v>37043</v>
      </c>
      <c r="C48" s="59">
        <v>74.25</v>
      </c>
      <c r="D48" s="59">
        <v>74.5</v>
      </c>
      <c r="E48" s="59">
        <v>74.375</v>
      </c>
      <c r="F48" s="59">
        <v>74.25</v>
      </c>
      <c r="G48" s="59" t="s">
        <v>499</v>
      </c>
      <c r="H48" s="60">
        <v>33600</v>
      </c>
      <c r="I48" s="57" t="s">
        <v>13</v>
      </c>
    </row>
    <row r="49" spans="1:9" s="53" customFormat="1" ht="22.5" thickTop="1" thickBot="1" x14ac:dyDescent="0.25">
      <c r="A49" s="57" t="s">
        <v>500</v>
      </c>
      <c r="B49" s="58">
        <v>37135</v>
      </c>
      <c r="C49" s="59">
        <v>47</v>
      </c>
      <c r="D49" s="59">
        <v>47</v>
      </c>
      <c r="E49" s="59">
        <v>47</v>
      </c>
      <c r="F49" s="59">
        <v>47</v>
      </c>
      <c r="G49" s="59" t="s">
        <v>501</v>
      </c>
      <c r="H49" s="60">
        <v>15200</v>
      </c>
      <c r="I49" s="57" t="s">
        <v>13</v>
      </c>
    </row>
    <row r="50" spans="1:9" s="53" customFormat="1" ht="22.5" thickTop="1" thickBot="1" x14ac:dyDescent="0.25">
      <c r="A50" s="57" t="s">
        <v>418</v>
      </c>
      <c r="B50" s="57" t="s">
        <v>299</v>
      </c>
      <c r="C50" s="59">
        <v>42.6</v>
      </c>
      <c r="D50" s="59">
        <v>42.75</v>
      </c>
      <c r="E50" s="59">
        <v>42.683</v>
      </c>
      <c r="F50" s="59">
        <v>42.75</v>
      </c>
      <c r="G50" s="59" t="s">
        <v>502</v>
      </c>
      <c r="H50" s="60">
        <v>153600</v>
      </c>
      <c r="I50" s="57" t="s">
        <v>13</v>
      </c>
    </row>
    <row r="51" spans="1:9" s="53" customFormat="1" ht="22.5" thickTop="1" thickBot="1" x14ac:dyDescent="0.25">
      <c r="A51" s="57" t="s">
        <v>388</v>
      </c>
      <c r="B51" s="57" t="s">
        <v>12</v>
      </c>
      <c r="C51" s="59">
        <v>320</v>
      </c>
      <c r="D51" s="59">
        <v>340</v>
      </c>
      <c r="E51" s="59">
        <v>331</v>
      </c>
      <c r="F51" s="59">
        <v>325</v>
      </c>
      <c r="G51" s="59" t="s">
        <v>503</v>
      </c>
      <c r="H51" s="60">
        <v>2000</v>
      </c>
      <c r="I51" s="57" t="s">
        <v>13</v>
      </c>
    </row>
    <row r="52" spans="1:9" s="53" customFormat="1" ht="22.5" thickTop="1" thickBot="1" x14ac:dyDescent="0.25">
      <c r="A52" s="57" t="s">
        <v>309</v>
      </c>
      <c r="B52" s="57" t="s">
        <v>12</v>
      </c>
      <c r="C52" s="59">
        <v>34.25</v>
      </c>
      <c r="D52" s="59">
        <v>35</v>
      </c>
      <c r="E52" s="59">
        <v>34.799999999999997</v>
      </c>
      <c r="F52" s="59">
        <v>35</v>
      </c>
      <c r="G52" s="59" t="s">
        <v>504</v>
      </c>
      <c r="H52" s="60">
        <v>4000</v>
      </c>
      <c r="I52" s="57" t="s">
        <v>13</v>
      </c>
    </row>
    <row r="53" spans="1:9" s="53" customFormat="1" ht="22.5" thickTop="1" thickBot="1" x14ac:dyDescent="0.25">
      <c r="A53" s="57" t="s">
        <v>505</v>
      </c>
      <c r="B53" s="57" t="s">
        <v>302</v>
      </c>
      <c r="C53" s="59">
        <v>63.5</v>
      </c>
      <c r="D53" s="59">
        <v>64</v>
      </c>
      <c r="E53" s="59">
        <v>63.75</v>
      </c>
      <c r="F53" s="59">
        <v>64</v>
      </c>
      <c r="G53" s="59" t="s">
        <v>483</v>
      </c>
      <c r="H53" s="60">
        <v>8000</v>
      </c>
      <c r="I53" s="57" t="s">
        <v>13</v>
      </c>
    </row>
    <row r="54" spans="1:9" s="53" customFormat="1" ht="22.5" thickTop="1" thickBot="1" x14ac:dyDescent="0.25">
      <c r="A54" s="57" t="s">
        <v>506</v>
      </c>
      <c r="B54" s="58">
        <v>37012</v>
      </c>
      <c r="C54" s="59">
        <v>56.85</v>
      </c>
      <c r="D54" s="59">
        <v>56.85</v>
      </c>
      <c r="E54" s="59">
        <v>56.85</v>
      </c>
      <c r="F54" s="59">
        <v>56.85</v>
      </c>
      <c r="G54" s="59" t="s">
        <v>507</v>
      </c>
      <c r="H54" s="60">
        <v>17600</v>
      </c>
      <c r="I54" s="57" t="s">
        <v>13</v>
      </c>
    </row>
    <row r="55" spans="1:9" s="53" customFormat="1" ht="22.5" thickTop="1" thickBot="1" x14ac:dyDescent="0.25">
      <c r="A55" s="57" t="s">
        <v>508</v>
      </c>
      <c r="B55" s="57" t="s">
        <v>299</v>
      </c>
      <c r="C55" s="59">
        <v>42.75</v>
      </c>
      <c r="D55" s="59">
        <v>42.75</v>
      </c>
      <c r="E55" s="59">
        <v>42.75</v>
      </c>
      <c r="F55" s="59">
        <v>42.75</v>
      </c>
      <c r="G55" s="59" t="s">
        <v>509</v>
      </c>
      <c r="H55" s="60">
        <v>51200</v>
      </c>
      <c r="I55" s="57" t="s">
        <v>13</v>
      </c>
    </row>
    <row r="56" spans="1:9" s="53" customFormat="1" ht="22.5" thickTop="1" thickBot="1" x14ac:dyDescent="0.25">
      <c r="A56" s="57" t="s">
        <v>434</v>
      </c>
      <c r="B56" s="57" t="s">
        <v>12</v>
      </c>
      <c r="C56" s="59">
        <v>42.5</v>
      </c>
      <c r="D56" s="59">
        <v>43.25</v>
      </c>
      <c r="E56" s="59">
        <v>42.875</v>
      </c>
      <c r="F56" s="59">
        <v>42.5</v>
      </c>
      <c r="G56" s="59" t="s">
        <v>510</v>
      </c>
      <c r="H56" s="60">
        <v>1600</v>
      </c>
      <c r="I56" s="57" t="s">
        <v>13</v>
      </c>
    </row>
    <row r="57" spans="1:9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</row>
    <row r="58" spans="1:9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</row>
    <row r="59" spans="1:9" ht="14.25" thickTop="1" thickBot="1" x14ac:dyDescent="0.25">
      <c r="A59" s="57"/>
      <c r="B59" s="58"/>
      <c r="C59" s="59"/>
      <c r="D59" s="59"/>
      <c r="E59" s="59"/>
      <c r="F59" s="59"/>
      <c r="G59" s="59"/>
      <c r="H59" s="60"/>
      <c r="I59" s="57"/>
    </row>
    <row r="60" spans="1:9" ht="14.25" thickTop="1" thickBot="1" x14ac:dyDescent="0.25">
      <c r="A60" s="57"/>
      <c r="B60" s="58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8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4.25" thickTop="1" thickBot="1" x14ac:dyDescent="0.25">
      <c r="A66" s="57"/>
      <c r="B66" s="58"/>
      <c r="C66" s="59"/>
      <c r="D66" s="59"/>
      <c r="E66" s="59"/>
      <c r="F66" s="59"/>
      <c r="G66" s="59"/>
      <c r="H66" s="60"/>
      <c r="I66" s="57"/>
    </row>
    <row r="67" spans="1:9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</row>
    <row r="68" spans="1:9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</row>
    <row r="69" spans="1:9" ht="14.25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9" ht="14.25" thickTop="1" thickBot="1" x14ac:dyDescent="0.25">
      <c r="A70" s="57"/>
      <c r="B70" s="57"/>
      <c r="C70" s="59"/>
      <c r="D70" s="59"/>
      <c r="E70" s="59"/>
      <c r="F70" s="59"/>
      <c r="G70" s="59"/>
      <c r="H70" s="60"/>
      <c r="I70" s="57"/>
    </row>
    <row r="71" spans="1:9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</row>
    <row r="72" spans="1:9" ht="14.25" thickTop="1" thickBot="1" x14ac:dyDescent="0.25">
      <c r="A72" s="57"/>
      <c r="B72" s="57"/>
      <c r="C72" s="59"/>
      <c r="D72" s="59"/>
      <c r="E72" s="59"/>
      <c r="F72" s="59"/>
      <c r="G72" s="59"/>
      <c r="H72" s="59"/>
      <c r="I72" s="57"/>
    </row>
    <row r="73" spans="1:9" ht="13.5" thickTop="1" x14ac:dyDescent="0.2"/>
  </sheetData>
  <mergeCells count="10">
    <mergeCell ref="G9:G10"/>
    <mergeCell ref="H9:H10"/>
    <mergeCell ref="A18:I18"/>
    <mergeCell ref="I9:I10"/>
    <mergeCell ref="F9:F10"/>
    <mergeCell ref="A9:A10"/>
    <mergeCell ref="B9:B10"/>
    <mergeCell ref="C9:C10"/>
    <mergeCell ref="D9:D1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52"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15657500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37006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455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  <c r="L9" s="53"/>
    </row>
    <row r="10" spans="1:12" ht="25.5" customHeight="1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  <c r="L10" s="53"/>
    </row>
    <row r="11" spans="1:12" ht="10.5" customHeight="1" thickTop="1" thickBot="1" x14ac:dyDescent="0.25">
      <c r="A11" s="185" t="s">
        <v>310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25">
      <c r="A12" s="57" t="s">
        <v>311</v>
      </c>
      <c r="B12" s="57" t="s">
        <v>312</v>
      </c>
      <c r="C12" s="59">
        <v>4.9349999999999996</v>
      </c>
      <c r="D12" s="59">
        <v>4.97</v>
      </c>
      <c r="E12" s="59">
        <v>4.96</v>
      </c>
      <c r="F12" s="59">
        <v>4.9349999999999996</v>
      </c>
      <c r="G12" s="59" t="s">
        <v>511</v>
      </c>
      <c r="H12" s="60">
        <v>70000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419</v>
      </c>
      <c r="B13" s="57" t="s">
        <v>312</v>
      </c>
      <c r="C13" s="59">
        <v>4.92</v>
      </c>
      <c r="D13" s="59">
        <v>4.93</v>
      </c>
      <c r="E13" s="59">
        <v>4.923</v>
      </c>
      <c r="F13" s="59">
        <v>4.92</v>
      </c>
      <c r="G13" s="59" t="s">
        <v>481</v>
      </c>
      <c r="H13" s="60">
        <v>15000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313</v>
      </c>
      <c r="B14" s="57" t="s">
        <v>312</v>
      </c>
      <c r="C14" s="59">
        <v>5.27</v>
      </c>
      <c r="D14" s="59">
        <v>5.33</v>
      </c>
      <c r="E14" s="59">
        <v>5.3120000000000003</v>
      </c>
      <c r="F14" s="59">
        <v>5.27</v>
      </c>
      <c r="G14" s="59" t="s">
        <v>512</v>
      </c>
      <c r="H14" s="60">
        <v>280000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513</v>
      </c>
      <c r="B15" s="57" t="s">
        <v>312</v>
      </c>
      <c r="C15" s="59">
        <v>5.01</v>
      </c>
      <c r="D15" s="59">
        <v>5.01</v>
      </c>
      <c r="E15" s="59">
        <v>5.01</v>
      </c>
      <c r="F15" s="59">
        <v>5.01</v>
      </c>
      <c r="G15" s="59" t="s">
        <v>476</v>
      </c>
      <c r="H15" s="60">
        <v>2500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314</v>
      </c>
      <c r="B16" s="57" t="s">
        <v>312</v>
      </c>
      <c r="C16" s="59">
        <v>4.8899999999999997</v>
      </c>
      <c r="D16" s="59">
        <v>5.01</v>
      </c>
      <c r="E16" s="59">
        <v>4.9370000000000003</v>
      </c>
      <c r="F16" s="59">
        <v>4.8899999999999997</v>
      </c>
      <c r="G16" s="59" t="s">
        <v>514</v>
      </c>
      <c r="H16" s="60">
        <v>90000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315</v>
      </c>
      <c r="B17" s="57" t="s">
        <v>312</v>
      </c>
      <c r="C17" s="59">
        <v>5.335</v>
      </c>
      <c r="D17" s="59">
        <v>5.38</v>
      </c>
      <c r="E17" s="59">
        <v>5.3609999999999998</v>
      </c>
      <c r="F17" s="59">
        <v>5.335</v>
      </c>
      <c r="G17" s="59" t="s">
        <v>476</v>
      </c>
      <c r="H17" s="60">
        <v>40000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316</v>
      </c>
      <c r="B18" s="57" t="s">
        <v>312</v>
      </c>
      <c r="C18" s="59">
        <v>5.2549999999999999</v>
      </c>
      <c r="D18" s="59">
        <v>5.26</v>
      </c>
      <c r="E18" s="59">
        <v>5.2560000000000002</v>
      </c>
      <c r="F18" s="59">
        <v>5.26</v>
      </c>
      <c r="G18" s="59" t="s">
        <v>515</v>
      </c>
      <c r="H18" s="60">
        <v>25000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317</v>
      </c>
      <c r="B19" s="57" t="s">
        <v>312</v>
      </c>
      <c r="C19" s="59">
        <v>4.71</v>
      </c>
      <c r="D19" s="59">
        <v>5.0250000000000004</v>
      </c>
      <c r="E19" s="59">
        <v>4.93</v>
      </c>
      <c r="F19" s="59">
        <v>4.71</v>
      </c>
      <c r="G19" s="59" t="s">
        <v>516</v>
      </c>
      <c r="H19" s="60">
        <v>260000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318</v>
      </c>
      <c r="B20" s="57" t="s">
        <v>312</v>
      </c>
      <c r="C20" s="59">
        <v>4.67</v>
      </c>
      <c r="D20" s="59">
        <v>4.8</v>
      </c>
      <c r="E20" s="59">
        <v>4.774</v>
      </c>
      <c r="F20" s="59">
        <v>4.67</v>
      </c>
      <c r="G20" s="59" t="s">
        <v>517</v>
      </c>
      <c r="H20" s="60">
        <v>25000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435</v>
      </c>
      <c r="B21" s="57" t="s">
        <v>312</v>
      </c>
      <c r="C21" s="59">
        <v>4.9749999999999996</v>
      </c>
      <c r="D21" s="59">
        <v>4.9800000000000004</v>
      </c>
      <c r="E21" s="59">
        <v>4.9779999999999998</v>
      </c>
      <c r="F21" s="59">
        <v>4.9749999999999996</v>
      </c>
      <c r="G21" s="59" t="s">
        <v>518</v>
      </c>
      <c r="H21" s="60">
        <v>7500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319</v>
      </c>
      <c r="B22" s="57" t="s">
        <v>312</v>
      </c>
      <c r="C22" s="59">
        <v>4.9800000000000004</v>
      </c>
      <c r="D22" s="59">
        <v>5.0350000000000001</v>
      </c>
      <c r="E22" s="59">
        <v>5.0110000000000001</v>
      </c>
      <c r="F22" s="59">
        <v>4.9800000000000004</v>
      </c>
      <c r="G22" s="59" t="s">
        <v>476</v>
      </c>
      <c r="H22" s="60">
        <v>45000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320</v>
      </c>
      <c r="B23" s="57" t="s">
        <v>312</v>
      </c>
      <c r="C23" s="59">
        <v>4.22</v>
      </c>
      <c r="D23" s="59">
        <v>4.4000000000000004</v>
      </c>
      <c r="E23" s="59">
        <v>4.3049999999999997</v>
      </c>
      <c r="F23" s="59">
        <v>4.22</v>
      </c>
      <c r="G23" s="59" t="s">
        <v>519</v>
      </c>
      <c r="H23" s="60">
        <v>20000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436</v>
      </c>
      <c r="B24" s="58">
        <v>37012</v>
      </c>
      <c r="C24" s="59">
        <v>4.18</v>
      </c>
      <c r="D24" s="59">
        <v>4.3</v>
      </c>
      <c r="E24" s="59">
        <v>4.2699999999999996</v>
      </c>
      <c r="F24" s="59">
        <v>4.3</v>
      </c>
      <c r="G24" s="59" t="s">
        <v>520</v>
      </c>
      <c r="H24" s="60">
        <v>1860000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321</v>
      </c>
      <c r="B25" s="57" t="s">
        <v>312</v>
      </c>
      <c r="C25" s="59">
        <v>5.28</v>
      </c>
      <c r="D25" s="59">
        <v>5.2949999999999999</v>
      </c>
      <c r="E25" s="59">
        <v>5.2889999999999997</v>
      </c>
      <c r="F25" s="59">
        <v>5.28</v>
      </c>
      <c r="G25" s="59" t="s">
        <v>521</v>
      </c>
      <c r="H25" s="60">
        <v>57500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322</v>
      </c>
      <c r="B26" s="57" t="s">
        <v>312</v>
      </c>
      <c r="C26" s="59">
        <v>4.93</v>
      </c>
      <c r="D26" s="59">
        <v>4.96</v>
      </c>
      <c r="E26" s="59">
        <v>4.9379999999999997</v>
      </c>
      <c r="F26" s="59">
        <v>4.93</v>
      </c>
      <c r="G26" s="59" t="s">
        <v>522</v>
      </c>
      <c r="H26" s="60">
        <v>25000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323</v>
      </c>
      <c r="B27" s="57" t="s">
        <v>312</v>
      </c>
      <c r="C27" s="59">
        <v>4.8099999999999996</v>
      </c>
      <c r="D27" s="59">
        <v>4.87</v>
      </c>
      <c r="E27" s="59">
        <v>4.8499999999999996</v>
      </c>
      <c r="F27" s="59">
        <v>4.8099999999999996</v>
      </c>
      <c r="G27" s="59" t="s">
        <v>518</v>
      </c>
      <c r="H27" s="60">
        <v>30000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324</v>
      </c>
      <c r="B28" s="57" t="s">
        <v>312</v>
      </c>
      <c r="C28" s="59">
        <v>4.99</v>
      </c>
      <c r="D28" s="59">
        <v>5.13</v>
      </c>
      <c r="E28" s="59">
        <v>5.1159999999999997</v>
      </c>
      <c r="F28" s="59">
        <v>4.99</v>
      </c>
      <c r="G28" s="59" t="s">
        <v>507</v>
      </c>
      <c r="H28" s="60">
        <v>185000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366</v>
      </c>
      <c r="B29" s="57" t="s">
        <v>312</v>
      </c>
      <c r="C29" s="59">
        <v>5.12</v>
      </c>
      <c r="D29" s="59">
        <v>5.1280000000000001</v>
      </c>
      <c r="E29" s="59">
        <v>5.1239999999999997</v>
      </c>
      <c r="F29" s="59">
        <v>5.12</v>
      </c>
      <c r="G29" s="59" t="s">
        <v>523</v>
      </c>
      <c r="H29" s="60">
        <v>20000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325</v>
      </c>
      <c r="B30" s="57" t="s">
        <v>312</v>
      </c>
      <c r="C30" s="59">
        <v>4.8600000000000003</v>
      </c>
      <c r="D30" s="59">
        <v>4.9649999999999999</v>
      </c>
      <c r="E30" s="59">
        <v>4.91</v>
      </c>
      <c r="F30" s="59">
        <v>4.8600000000000003</v>
      </c>
      <c r="G30" s="59" t="s">
        <v>524</v>
      </c>
      <c r="H30" s="60">
        <v>50000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326</v>
      </c>
      <c r="B31" s="57" t="s">
        <v>312</v>
      </c>
      <c r="C31" s="59">
        <v>12.75</v>
      </c>
      <c r="D31" s="59">
        <v>13.15</v>
      </c>
      <c r="E31" s="59">
        <v>12.967000000000001</v>
      </c>
      <c r="F31" s="59">
        <v>13.15</v>
      </c>
      <c r="G31" s="59" t="s">
        <v>525</v>
      </c>
      <c r="H31" s="60">
        <v>70000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437</v>
      </c>
      <c r="B32" s="57" t="s">
        <v>312</v>
      </c>
      <c r="C32" s="59">
        <v>12.4</v>
      </c>
      <c r="D32" s="59">
        <v>12.4</v>
      </c>
      <c r="E32" s="59">
        <v>12.4</v>
      </c>
      <c r="F32" s="59">
        <v>12.4</v>
      </c>
      <c r="G32" s="59" t="s">
        <v>526</v>
      </c>
      <c r="H32" s="60">
        <v>10000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527</v>
      </c>
      <c r="B33" s="58">
        <v>37012</v>
      </c>
      <c r="C33" s="59">
        <v>11.9</v>
      </c>
      <c r="D33" s="59">
        <v>12</v>
      </c>
      <c r="E33" s="59">
        <v>11.957000000000001</v>
      </c>
      <c r="F33" s="59">
        <v>11.9</v>
      </c>
      <c r="G33" s="59" t="s">
        <v>528</v>
      </c>
      <c r="H33" s="60">
        <v>1085000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327</v>
      </c>
      <c r="B34" s="57" t="s">
        <v>312</v>
      </c>
      <c r="C34" s="59">
        <v>4.78</v>
      </c>
      <c r="D34" s="59">
        <v>4.8</v>
      </c>
      <c r="E34" s="59">
        <v>4.7839999999999998</v>
      </c>
      <c r="F34" s="59">
        <v>4.78</v>
      </c>
      <c r="G34" s="59" t="s">
        <v>529</v>
      </c>
      <c r="H34" s="60">
        <v>22500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402</v>
      </c>
      <c r="B35" s="57" t="s">
        <v>312</v>
      </c>
      <c r="C35" s="59">
        <v>5.08</v>
      </c>
      <c r="D35" s="59">
        <v>5.08</v>
      </c>
      <c r="E35" s="59">
        <v>5.08</v>
      </c>
      <c r="F35" s="59">
        <v>5.08</v>
      </c>
      <c r="G35" s="59" t="s">
        <v>530</v>
      </c>
      <c r="H35" s="60">
        <v>15000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328</v>
      </c>
      <c r="B36" s="57" t="s">
        <v>312</v>
      </c>
      <c r="C36" s="59">
        <v>14.7</v>
      </c>
      <c r="D36" s="59">
        <v>14.7</v>
      </c>
      <c r="E36" s="59">
        <v>14.7</v>
      </c>
      <c r="F36" s="59">
        <v>14.7</v>
      </c>
      <c r="G36" s="59" t="s">
        <v>531</v>
      </c>
      <c r="H36" s="60">
        <v>5000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420</v>
      </c>
      <c r="B37" s="57" t="s">
        <v>312</v>
      </c>
      <c r="C37" s="59">
        <v>15.25</v>
      </c>
      <c r="D37" s="59">
        <v>15.25</v>
      </c>
      <c r="E37" s="59">
        <v>15.25</v>
      </c>
      <c r="F37" s="59">
        <v>15.25</v>
      </c>
      <c r="G37" s="59" t="s">
        <v>532</v>
      </c>
      <c r="H37" s="60">
        <v>10000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329</v>
      </c>
      <c r="B38" s="57" t="s">
        <v>312</v>
      </c>
      <c r="C38" s="59">
        <v>4.8899999999999997</v>
      </c>
      <c r="D38" s="59">
        <v>4.93</v>
      </c>
      <c r="E38" s="59">
        <v>4.91</v>
      </c>
      <c r="F38" s="59">
        <v>4.8899999999999997</v>
      </c>
      <c r="G38" s="59" t="s">
        <v>533</v>
      </c>
      <c r="H38" s="60">
        <v>15000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330</v>
      </c>
      <c r="B39" s="57" t="s">
        <v>312</v>
      </c>
      <c r="C39" s="59">
        <v>4.8899999999999997</v>
      </c>
      <c r="D39" s="59">
        <v>4.96</v>
      </c>
      <c r="E39" s="59">
        <v>4.9210000000000003</v>
      </c>
      <c r="F39" s="59">
        <v>4.9000000000000004</v>
      </c>
      <c r="G39" s="59" t="s">
        <v>534</v>
      </c>
      <c r="H39" s="60">
        <v>60000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535</v>
      </c>
      <c r="B40" s="57" t="s">
        <v>344</v>
      </c>
      <c r="C40" s="59">
        <v>5.85</v>
      </c>
      <c r="D40" s="59">
        <v>5.85</v>
      </c>
      <c r="E40" s="59">
        <v>5.85</v>
      </c>
      <c r="F40" s="59">
        <v>5.85</v>
      </c>
      <c r="G40" s="59" t="s">
        <v>536</v>
      </c>
      <c r="H40" s="60">
        <v>25000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421</v>
      </c>
      <c r="B41" s="57" t="s">
        <v>312</v>
      </c>
      <c r="C41" s="59">
        <v>5.42</v>
      </c>
      <c r="D41" s="59">
        <v>5.43</v>
      </c>
      <c r="E41" s="59">
        <v>5.423</v>
      </c>
      <c r="F41" s="59">
        <v>5.4249999999999998</v>
      </c>
      <c r="G41" s="59" t="s">
        <v>537</v>
      </c>
      <c r="H41" s="60">
        <v>17500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331</v>
      </c>
      <c r="B42" s="57" t="s">
        <v>312</v>
      </c>
      <c r="C42" s="59">
        <v>4.8600000000000003</v>
      </c>
      <c r="D42" s="59">
        <v>4.8899999999999997</v>
      </c>
      <c r="E42" s="59">
        <v>4.88</v>
      </c>
      <c r="F42" s="59">
        <v>4.8600000000000003</v>
      </c>
      <c r="G42" s="59" t="s">
        <v>488</v>
      </c>
      <c r="H42" s="60">
        <v>40000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332</v>
      </c>
      <c r="B43" s="57" t="s">
        <v>312</v>
      </c>
      <c r="C43" s="59">
        <v>4.8099999999999996</v>
      </c>
      <c r="D43" s="59">
        <v>4.9000000000000004</v>
      </c>
      <c r="E43" s="59">
        <v>4.8680000000000003</v>
      </c>
      <c r="F43" s="59">
        <v>4.8099999999999996</v>
      </c>
      <c r="G43" s="59" t="s">
        <v>538</v>
      </c>
      <c r="H43" s="60">
        <v>30000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333</v>
      </c>
      <c r="B44" s="57" t="s">
        <v>312</v>
      </c>
      <c r="C44" s="59">
        <v>4.92</v>
      </c>
      <c r="D44" s="59">
        <v>5.0149999999999997</v>
      </c>
      <c r="E44" s="59">
        <v>4.9779999999999998</v>
      </c>
      <c r="F44" s="59">
        <v>4.92</v>
      </c>
      <c r="G44" s="59" t="s">
        <v>539</v>
      </c>
      <c r="H44" s="60">
        <v>35000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334</v>
      </c>
      <c r="B45" s="57" t="s">
        <v>312</v>
      </c>
      <c r="C45" s="59">
        <v>5</v>
      </c>
      <c r="D45" s="59">
        <v>5.0999999999999996</v>
      </c>
      <c r="E45" s="59">
        <v>5.0640000000000001</v>
      </c>
      <c r="F45" s="59">
        <v>5</v>
      </c>
      <c r="G45" s="59" t="s">
        <v>540</v>
      </c>
      <c r="H45" s="60">
        <v>30000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335</v>
      </c>
      <c r="B46" s="57" t="s">
        <v>312</v>
      </c>
      <c r="C46" s="59">
        <v>4.82</v>
      </c>
      <c r="D46" s="59">
        <v>4.8600000000000003</v>
      </c>
      <c r="E46" s="59">
        <v>4.8410000000000002</v>
      </c>
      <c r="F46" s="59">
        <v>4.8250000000000002</v>
      </c>
      <c r="G46" s="59" t="s">
        <v>541</v>
      </c>
      <c r="H46" s="60">
        <v>60000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185" t="s">
        <v>336</v>
      </c>
      <c r="B47" s="186"/>
      <c r="C47" s="186"/>
      <c r="D47" s="186"/>
      <c r="E47" s="186"/>
      <c r="F47" s="186"/>
      <c r="G47" s="186"/>
      <c r="H47" s="186"/>
      <c r="I47" s="187"/>
      <c r="J47" s="53"/>
      <c r="K47" s="53"/>
      <c r="L47" s="53"/>
    </row>
    <row r="48" spans="1:12" ht="14.25" customHeight="1" thickTop="1" thickBot="1" x14ac:dyDescent="0.25">
      <c r="A48" s="57" t="s">
        <v>379</v>
      </c>
      <c r="B48" s="57" t="s">
        <v>312</v>
      </c>
      <c r="C48" s="59">
        <v>-5.0000000000000001E-3</v>
      </c>
      <c r="D48" s="59">
        <v>0</v>
      </c>
      <c r="E48" s="59">
        <v>-1E-3</v>
      </c>
      <c r="F48" s="59">
        <v>-5.0000000000000001E-3</v>
      </c>
      <c r="G48" s="59" t="s">
        <v>542</v>
      </c>
      <c r="H48" s="60">
        <v>110000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422</v>
      </c>
      <c r="B49" s="57" t="s">
        <v>312</v>
      </c>
      <c r="C49" s="59">
        <v>-3.0000000000000001E-3</v>
      </c>
      <c r="D49" s="59">
        <v>0</v>
      </c>
      <c r="E49" s="59">
        <v>-1E-3</v>
      </c>
      <c r="F49" s="59">
        <v>-3.0000000000000001E-3</v>
      </c>
      <c r="G49" s="59" t="s">
        <v>543</v>
      </c>
      <c r="H49" s="60">
        <v>75000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367</v>
      </c>
      <c r="B50" s="57" t="s">
        <v>312</v>
      </c>
      <c r="C50" s="59">
        <v>0</v>
      </c>
      <c r="D50" s="59">
        <v>0</v>
      </c>
      <c r="E50" s="59">
        <v>0</v>
      </c>
      <c r="F50" s="59">
        <v>0</v>
      </c>
      <c r="G50" s="59" t="s">
        <v>521</v>
      </c>
      <c r="H50" s="60">
        <v>50000</v>
      </c>
      <c r="I50" s="57" t="s">
        <v>16</v>
      </c>
      <c r="J50" s="53"/>
      <c r="K50" s="53"/>
      <c r="L50" s="53"/>
    </row>
    <row r="51" spans="1:12" ht="10.5" customHeight="1" thickTop="1" thickBot="1" x14ac:dyDescent="0.25">
      <c r="A51" s="57" t="s">
        <v>403</v>
      </c>
      <c r="B51" s="57" t="s">
        <v>312</v>
      </c>
      <c r="C51" s="59">
        <v>0</v>
      </c>
      <c r="D51" s="59">
        <v>0</v>
      </c>
      <c r="E51" s="59">
        <v>0</v>
      </c>
      <c r="F51" s="59">
        <v>0</v>
      </c>
      <c r="G51" s="59" t="s">
        <v>544</v>
      </c>
      <c r="H51" s="60">
        <v>72500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423</v>
      </c>
      <c r="B52" s="57" t="s">
        <v>312</v>
      </c>
      <c r="C52" s="59">
        <v>0</v>
      </c>
      <c r="D52" s="59">
        <v>0</v>
      </c>
      <c r="E52" s="59">
        <v>0</v>
      </c>
      <c r="F52" s="59">
        <v>0</v>
      </c>
      <c r="G52" s="59" t="s">
        <v>545</v>
      </c>
      <c r="H52" s="60">
        <v>55000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438</v>
      </c>
      <c r="B53" s="57" t="s">
        <v>312</v>
      </c>
      <c r="C53" s="59">
        <v>0</v>
      </c>
      <c r="D53" s="59">
        <v>0</v>
      </c>
      <c r="E53" s="59">
        <v>0</v>
      </c>
      <c r="F53" s="59">
        <v>0</v>
      </c>
      <c r="G53" s="59" t="s">
        <v>546</v>
      </c>
      <c r="H53" s="60">
        <v>50000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404</v>
      </c>
      <c r="B54" s="57" t="s">
        <v>312</v>
      </c>
      <c r="C54" s="59">
        <v>3.0000000000000001E-3</v>
      </c>
      <c r="D54" s="59">
        <v>3.0000000000000001E-3</v>
      </c>
      <c r="E54" s="59">
        <v>3.0000000000000001E-3</v>
      </c>
      <c r="F54" s="59">
        <v>3.0000000000000001E-3</v>
      </c>
      <c r="G54" s="59" t="s">
        <v>547</v>
      </c>
      <c r="H54" s="60">
        <v>20000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548</v>
      </c>
      <c r="B55" s="57" t="s">
        <v>312</v>
      </c>
      <c r="C55" s="59">
        <v>0</v>
      </c>
      <c r="D55" s="59">
        <v>0</v>
      </c>
      <c r="E55" s="59">
        <v>0</v>
      </c>
      <c r="F55" s="59">
        <v>0</v>
      </c>
      <c r="G55" s="59" t="s">
        <v>549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380</v>
      </c>
      <c r="B56" s="57" t="s">
        <v>312</v>
      </c>
      <c r="C56" s="59">
        <v>0</v>
      </c>
      <c r="D56" s="59">
        <v>0</v>
      </c>
      <c r="E56" s="59">
        <v>0</v>
      </c>
      <c r="F56" s="59">
        <v>0</v>
      </c>
      <c r="G56" s="59" t="s">
        <v>550</v>
      </c>
      <c r="H56" s="60">
        <v>80000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551</v>
      </c>
      <c r="B57" s="57" t="s">
        <v>312</v>
      </c>
      <c r="C57" s="59">
        <v>0</v>
      </c>
      <c r="D57" s="59">
        <v>0</v>
      </c>
      <c r="E57" s="59">
        <v>0</v>
      </c>
      <c r="F57" s="59">
        <v>0</v>
      </c>
      <c r="G57" s="59" t="s">
        <v>509</v>
      </c>
      <c r="H57" s="60">
        <v>5000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368</v>
      </c>
      <c r="B58" s="57" t="s">
        <v>312</v>
      </c>
      <c r="C58" s="59">
        <v>0</v>
      </c>
      <c r="D58" s="59">
        <v>0</v>
      </c>
      <c r="E58" s="59">
        <v>0</v>
      </c>
      <c r="F58" s="59">
        <v>0</v>
      </c>
      <c r="G58" s="59" t="s">
        <v>552</v>
      </c>
      <c r="H58" s="60">
        <v>10000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337</v>
      </c>
      <c r="B59" s="57" t="s">
        <v>312</v>
      </c>
      <c r="C59" s="59">
        <v>0</v>
      </c>
      <c r="D59" s="59">
        <v>0</v>
      </c>
      <c r="E59" s="59">
        <v>0</v>
      </c>
      <c r="F59" s="59">
        <v>0</v>
      </c>
      <c r="G59" s="59" t="s">
        <v>553</v>
      </c>
      <c r="H59" s="60">
        <v>55000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338</v>
      </c>
      <c r="B60" s="57" t="s">
        <v>312</v>
      </c>
      <c r="C60" s="59">
        <v>0</v>
      </c>
      <c r="D60" s="59">
        <v>0</v>
      </c>
      <c r="E60" s="59">
        <v>0</v>
      </c>
      <c r="F60" s="59">
        <v>0</v>
      </c>
      <c r="G60" s="59" t="s">
        <v>554</v>
      </c>
      <c r="H60" s="60">
        <v>40000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439</v>
      </c>
      <c r="B61" s="57" t="s">
        <v>312</v>
      </c>
      <c r="C61" s="59">
        <v>0</v>
      </c>
      <c r="D61" s="59">
        <v>0</v>
      </c>
      <c r="E61" s="59">
        <v>0</v>
      </c>
      <c r="F61" s="59">
        <v>0</v>
      </c>
      <c r="G61" s="59" t="s">
        <v>555</v>
      </c>
      <c r="H61" s="60">
        <v>10000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440</v>
      </c>
      <c r="B62" s="57" t="s">
        <v>312</v>
      </c>
      <c r="C62" s="59">
        <v>0</v>
      </c>
      <c r="D62" s="59">
        <v>0</v>
      </c>
      <c r="E62" s="59">
        <v>0</v>
      </c>
      <c r="F62" s="59">
        <v>0</v>
      </c>
      <c r="G62" s="59" t="s">
        <v>556</v>
      </c>
      <c r="H62" s="60">
        <v>15000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405</v>
      </c>
      <c r="B63" s="57" t="s">
        <v>312</v>
      </c>
      <c r="C63" s="59">
        <v>0</v>
      </c>
      <c r="D63" s="59">
        <v>0</v>
      </c>
      <c r="E63" s="59">
        <v>0</v>
      </c>
      <c r="F63" s="59">
        <v>0</v>
      </c>
      <c r="G63" s="59" t="s">
        <v>509</v>
      </c>
      <c r="H63" s="60">
        <v>35000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369</v>
      </c>
      <c r="B64" s="57" t="s">
        <v>312</v>
      </c>
      <c r="C64" s="59">
        <v>0</v>
      </c>
      <c r="D64" s="59">
        <v>0</v>
      </c>
      <c r="E64" s="59">
        <v>0</v>
      </c>
      <c r="F64" s="59">
        <v>0</v>
      </c>
      <c r="G64" s="59" t="s">
        <v>557</v>
      </c>
      <c r="H64" s="60">
        <v>60000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185" t="s">
        <v>340</v>
      </c>
      <c r="B65" s="186"/>
      <c r="C65" s="186"/>
      <c r="D65" s="186"/>
      <c r="E65" s="186"/>
      <c r="F65" s="186"/>
      <c r="G65" s="186"/>
      <c r="H65" s="186"/>
      <c r="I65" s="187"/>
    </row>
    <row r="66" spans="1:12" ht="14.25" customHeight="1" thickTop="1" thickBot="1" x14ac:dyDescent="0.25">
      <c r="A66" s="57" t="s">
        <v>424</v>
      </c>
      <c r="B66" s="58">
        <v>37012</v>
      </c>
      <c r="C66" s="59">
        <v>5.0000000000000001E-3</v>
      </c>
      <c r="D66" s="59">
        <v>5.0000000000000001E-3</v>
      </c>
      <c r="E66" s="59">
        <v>5.0000000000000001E-3</v>
      </c>
      <c r="F66" s="59">
        <v>5.0000000000000001E-3</v>
      </c>
      <c r="G66" s="59" t="s">
        <v>558</v>
      </c>
      <c r="H66" s="60">
        <v>1550000</v>
      </c>
      <c r="I66" s="57" t="s">
        <v>16</v>
      </c>
    </row>
    <row r="67" spans="1:12" ht="14.25" customHeight="1" thickTop="1" thickBot="1" x14ac:dyDescent="0.25">
      <c r="A67" s="57" t="s">
        <v>559</v>
      </c>
      <c r="B67" s="58">
        <v>37012</v>
      </c>
      <c r="C67" s="59">
        <v>0.01</v>
      </c>
      <c r="D67" s="59">
        <v>0.01</v>
      </c>
      <c r="E67" s="59">
        <v>0.01</v>
      </c>
      <c r="F67" s="59">
        <v>0.01</v>
      </c>
      <c r="G67" s="59" t="s">
        <v>560</v>
      </c>
      <c r="H67" s="60">
        <v>155000</v>
      </c>
      <c r="I67" s="57" t="s">
        <v>16</v>
      </c>
    </row>
    <row r="68" spans="1:12" ht="14.25" customHeight="1" thickTop="1" thickBot="1" x14ac:dyDescent="0.25">
      <c r="A68" s="57" t="s">
        <v>561</v>
      </c>
      <c r="B68" s="58">
        <v>37012</v>
      </c>
      <c r="C68" s="59">
        <v>0</v>
      </c>
      <c r="D68" s="59">
        <v>0</v>
      </c>
      <c r="E68" s="59">
        <v>0</v>
      </c>
      <c r="F68" s="59">
        <v>0</v>
      </c>
      <c r="G68" s="59" t="s">
        <v>562</v>
      </c>
      <c r="H68" s="60">
        <v>620000</v>
      </c>
      <c r="I68" s="57" t="s">
        <v>16</v>
      </c>
    </row>
    <row r="69" spans="1:12" ht="14.25" customHeight="1" thickTop="1" thickBot="1" x14ac:dyDescent="0.25">
      <c r="A69" s="57" t="s">
        <v>441</v>
      </c>
      <c r="B69" s="58">
        <v>37012</v>
      </c>
      <c r="C69" s="59">
        <v>-5.0000000000000001E-3</v>
      </c>
      <c r="D69" s="59">
        <v>-5.0000000000000001E-3</v>
      </c>
      <c r="E69" s="59">
        <v>-5.0000000000000001E-3</v>
      </c>
      <c r="F69" s="59">
        <v>-5.0000000000000001E-3</v>
      </c>
      <c r="G69" s="59" t="s">
        <v>536</v>
      </c>
      <c r="H69" s="60">
        <v>310000</v>
      </c>
      <c r="I69" s="57" t="s">
        <v>16</v>
      </c>
    </row>
    <row r="70" spans="1:12" ht="14.25" customHeight="1" thickTop="1" thickBot="1" x14ac:dyDescent="0.25">
      <c r="A70" s="57" t="s">
        <v>563</v>
      </c>
      <c r="B70" s="57" t="s">
        <v>342</v>
      </c>
      <c r="C70" s="59">
        <v>0</v>
      </c>
      <c r="D70" s="59">
        <v>0</v>
      </c>
      <c r="E70" s="59">
        <v>0</v>
      </c>
      <c r="F70" s="59">
        <v>0</v>
      </c>
      <c r="G70" s="59" t="s">
        <v>564</v>
      </c>
      <c r="H70" s="60">
        <v>3680000</v>
      </c>
      <c r="I70" s="57" t="s">
        <v>16</v>
      </c>
    </row>
    <row r="71" spans="1:12" ht="14.25" customHeight="1" thickTop="1" thickBot="1" x14ac:dyDescent="0.25">
      <c r="A71" s="57" t="s">
        <v>565</v>
      </c>
      <c r="B71" s="58">
        <v>37012</v>
      </c>
      <c r="C71" s="59">
        <v>-1.4999999999999999E-2</v>
      </c>
      <c r="D71" s="59">
        <v>-1.4999999999999999E-2</v>
      </c>
      <c r="E71" s="59">
        <v>-1.4999999999999999E-2</v>
      </c>
      <c r="F71" s="59">
        <v>-1.4999999999999999E-2</v>
      </c>
      <c r="G71" s="59" t="s">
        <v>566</v>
      </c>
      <c r="H71" s="60">
        <v>387500</v>
      </c>
      <c r="I71" s="57" t="s">
        <v>16</v>
      </c>
    </row>
    <row r="72" spans="1:12" ht="14.25" customHeight="1" thickTop="1" thickBot="1" x14ac:dyDescent="0.25">
      <c r="A72" s="57" t="s">
        <v>442</v>
      </c>
      <c r="B72" s="58">
        <v>37012</v>
      </c>
      <c r="C72" s="59">
        <v>-8.0000000000000002E-3</v>
      </c>
      <c r="D72" s="59">
        <v>-8.0000000000000002E-3</v>
      </c>
      <c r="E72" s="59">
        <v>-8.0000000000000002E-3</v>
      </c>
      <c r="F72" s="59">
        <v>-8.0000000000000002E-3</v>
      </c>
      <c r="G72" s="59" t="s">
        <v>567</v>
      </c>
      <c r="H72" s="60">
        <v>310000</v>
      </c>
      <c r="I72" s="57" t="s">
        <v>16</v>
      </c>
    </row>
    <row r="73" spans="1:12" ht="14.25" customHeight="1" thickTop="1" thickBot="1" x14ac:dyDescent="0.25">
      <c r="A73" s="57" t="s">
        <v>568</v>
      </c>
      <c r="B73" s="58">
        <v>37012</v>
      </c>
      <c r="C73" s="59">
        <v>-3.0000000000000001E-3</v>
      </c>
      <c r="D73" s="59">
        <v>-3.0000000000000001E-3</v>
      </c>
      <c r="E73" s="59">
        <v>-3.0000000000000001E-3</v>
      </c>
      <c r="F73" s="59">
        <v>-3.0000000000000001E-3</v>
      </c>
      <c r="G73" s="59" t="s">
        <v>569</v>
      </c>
      <c r="H73" s="60">
        <v>310000</v>
      </c>
      <c r="I73" s="57" t="s">
        <v>16</v>
      </c>
    </row>
    <row r="74" spans="1:12" ht="14.25" customHeight="1" thickTop="1" thickBot="1" x14ac:dyDescent="0.25">
      <c r="A74" s="57" t="s">
        <v>570</v>
      </c>
      <c r="B74" s="58">
        <v>37012</v>
      </c>
      <c r="C74" s="59">
        <v>0.01</v>
      </c>
      <c r="D74" s="59">
        <v>0.01</v>
      </c>
      <c r="E74" s="59">
        <v>0.01</v>
      </c>
      <c r="F74" s="59">
        <v>0.01</v>
      </c>
      <c r="G74" s="59" t="s">
        <v>571</v>
      </c>
      <c r="H74" s="60">
        <v>310000</v>
      </c>
      <c r="I74" s="57" t="s">
        <v>16</v>
      </c>
      <c r="J74" s="53"/>
      <c r="K74" s="53"/>
      <c r="L74" s="53"/>
    </row>
    <row r="75" spans="1:12" ht="14.25" customHeight="1" thickTop="1" thickBot="1" x14ac:dyDescent="0.25">
      <c r="A75" s="57" t="s">
        <v>572</v>
      </c>
      <c r="B75" s="58">
        <v>37012</v>
      </c>
      <c r="C75" s="59">
        <v>3.0000000000000001E-3</v>
      </c>
      <c r="D75" s="59">
        <v>3.0000000000000001E-3</v>
      </c>
      <c r="E75" s="59">
        <v>3.0000000000000001E-3</v>
      </c>
      <c r="F75" s="59">
        <v>3.0000000000000001E-3</v>
      </c>
      <c r="G75" s="59" t="s">
        <v>573</v>
      </c>
      <c r="H75" s="60">
        <v>310000</v>
      </c>
      <c r="I75" s="57" t="s">
        <v>16</v>
      </c>
    </row>
    <row r="76" spans="1:12" ht="22.5" thickTop="1" thickBot="1" x14ac:dyDescent="0.25">
      <c r="A76" s="57" t="s">
        <v>574</v>
      </c>
      <c r="B76" s="58">
        <v>37012</v>
      </c>
      <c r="C76" s="59">
        <v>0</v>
      </c>
      <c r="D76" s="59">
        <v>0</v>
      </c>
      <c r="E76" s="59">
        <v>0</v>
      </c>
      <c r="F76" s="59">
        <v>0</v>
      </c>
      <c r="G76" s="59" t="s">
        <v>575</v>
      </c>
      <c r="H76" s="60">
        <v>930000</v>
      </c>
      <c r="I76" s="57" t="s">
        <v>16</v>
      </c>
    </row>
    <row r="77" spans="1:12" ht="14.25" customHeight="1" thickTop="1" thickBot="1" x14ac:dyDescent="0.25">
      <c r="A77" s="185" t="s">
        <v>443</v>
      </c>
      <c r="B77" s="186"/>
      <c r="C77" s="186"/>
      <c r="D77" s="186"/>
      <c r="E77" s="186"/>
      <c r="F77" s="186"/>
      <c r="G77" s="186"/>
      <c r="H77" s="186"/>
      <c r="I77" s="187"/>
    </row>
    <row r="78" spans="1:12" ht="14.25" customHeight="1" thickTop="1" thickBot="1" x14ac:dyDescent="0.25">
      <c r="A78" s="57" t="s">
        <v>444</v>
      </c>
      <c r="B78" s="58">
        <v>37012</v>
      </c>
      <c r="C78" s="59">
        <v>0</v>
      </c>
      <c r="D78" s="59">
        <v>0</v>
      </c>
      <c r="E78" s="59">
        <v>0</v>
      </c>
      <c r="F78" s="59">
        <v>0</v>
      </c>
      <c r="G78" s="59" t="s">
        <v>576</v>
      </c>
      <c r="H78" s="60">
        <v>465000</v>
      </c>
      <c r="I78" s="57" t="s">
        <v>16</v>
      </c>
    </row>
    <row r="79" spans="1:12" ht="14.25" customHeight="1" thickTop="1" thickBot="1" x14ac:dyDescent="0.25">
      <c r="A79" s="57" t="s">
        <v>577</v>
      </c>
      <c r="B79" s="58">
        <v>37012</v>
      </c>
      <c r="C79" s="59">
        <v>-3.0000000000000001E-3</v>
      </c>
      <c r="D79" s="59">
        <v>-3.0000000000000001E-3</v>
      </c>
      <c r="E79" s="59">
        <v>-3.0000000000000001E-3</v>
      </c>
      <c r="F79" s="59">
        <v>-3.0000000000000001E-3</v>
      </c>
      <c r="G79" s="59" t="s">
        <v>578</v>
      </c>
      <c r="H79" s="60">
        <v>310000</v>
      </c>
      <c r="I79" s="57" t="s">
        <v>16</v>
      </c>
    </row>
    <row r="80" spans="1:12" ht="14.25" customHeight="1" thickTop="1" thickBot="1" x14ac:dyDescent="0.25">
      <c r="A80" s="57" t="s">
        <v>579</v>
      </c>
      <c r="B80" s="58">
        <v>37012</v>
      </c>
      <c r="C80" s="59">
        <v>5.0000000000000001E-3</v>
      </c>
      <c r="D80" s="59">
        <v>0.01</v>
      </c>
      <c r="E80" s="59">
        <v>8.0000000000000002E-3</v>
      </c>
      <c r="F80" s="59">
        <v>5.0000000000000001E-3</v>
      </c>
      <c r="G80" s="59" t="s">
        <v>580</v>
      </c>
      <c r="H80" s="60">
        <v>620000</v>
      </c>
      <c r="I80" s="57" t="s">
        <v>16</v>
      </c>
    </row>
    <row r="81" spans="1:9" ht="14.25" thickTop="1" thickBot="1" x14ac:dyDescent="0.25">
      <c r="A81" s="57"/>
      <c r="B81" s="58"/>
      <c r="C81" s="59"/>
      <c r="D81" s="59"/>
      <c r="E81" s="59"/>
      <c r="F81" s="59"/>
      <c r="G81" s="59"/>
      <c r="H81" s="60"/>
      <c r="I81" s="57"/>
    </row>
    <row r="82" spans="1:9" ht="14.25" thickTop="1" thickBot="1" x14ac:dyDescent="0.25">
      <c r="A82" s="57"/>
      <c r="B82" s="58"/>
      <c r="C82" s="59"/>
      <c r="D82" s="59"/>
      <c r="E82" s="59"/>
      <c r="F82" s="59"/>
      <c r="G82" s="59"/>
      <c r="H82" s="60"/>
      <c r="I82" s="57"/>
    </row>
    <row r="83" spans="1:9" ht="14.25" thickTop="1" thickBot="1" x14ac:dyDescent="0.25">
      <c r="A83" s="57"/>
      <c r="B83" s="57"/>
      <c r="C83" s="59"/>
      <c r="D83" s="59"/>
      <c r="E83" s="59"/>
      <c r="F83" s="59"/>
      <c r="G83" s="59"/>
      <c r="H83" s="60"/>
      <c r="I83" s="57"/>
    </row>
    <row r="84" spans="1:9" ht="14.25" thickTop="1" thickBot="1" x14ac:dyDescent="0.25">
      <c r="A84" s="57"/>
      <c r="B84" s="58"/>
      <c r="C84" s="59"/>
      <c r="D84" s="59"/>
      <c r="E84" s="59"/>
      <c r="F84" s="59"/>
      <c r="G84" s="59"/>
      <c r="H84" s="60"/>
      <c r="I84" s="57"/>
    </row>
    <row r="85" spans="1:9" ht="14.25" thickTop="1" thickBot="1" x14ac:dyDescent="0.25">
      <c r="A85" s="57"/>
      <c r="B85" s="57"/>
      <c r="C85" s="59"/>
      <c r="D85" s="59"/>
      <c r="E85" s="59"/>
      <c r="F85" s="59"/>
      <c r="G85" s="59"/>
      <c r="H85" s="60"/>
      <c r="I85" s="57"/>
    </row>
    <row r="86" spans="1:9" ht="14.25" thickTop="1" thickBot="1" x14ac:dyDescent="0.25">
      <c r="A86" s="57"/>
      <c r="B86" s="58"/>
      <c r="C86" s="59"/>
      <c r="D86" s="59"/>
      <c r="E86" s="59"/>
      <c r="F86" s="59"/>
      <c r="G86" s="59"/>
      <c r="H86" s="60"/>
      <c r="I86" s="57"/>
    </row>
    <row r="87" spans="1:9" ht="14.25" thickTop="1" thickBot="1" x14ac:dyDescent="0.25">
      <c r="A87" s="57"/>
      <c r="B87" s="58"/>
      <c r="C87" s="59"/>
      <c r="D87" s="59"/>
      <c r="E87" s="59"/>
      <c r="F87" s="59"/>
      <c r="G87" s="59"/>
      <c r="H87" s="60"/>
      <c r="I87" s="57"/>
    </row>
    <row r="88" spans="1:9" ht="14.25" thickTop="1" thickBot="1" x14ac:dyDescent="0.25">
      <c r="A88" s="57"/>
      <c r="B88" s="58"/>
      <c r="C88" s="59"/>
      <c r="D88" s="59"/>
      <c r="E88" s="59"/>
      <c r="F88" s="59"/>
      <c r="G88" s="59"/>
      <c r="H88" s="60"/>
      <c r="I88" s="57"/>
    </row>
    <row r="89" spans="1:9" ht="14.25" thickTop="1" thickBot="1" x14ac:dyDescent="0.25">
      <c r="A89" s="185"/>
      <c r="B89" s="186"/>
      <c r="C89" s="186"/>
      <c r="D89" s="186"/>
      <c r="E89" s="186"/>
      <c r="F89" s="186"/>
      <c r="G89" s="186"/>
      <c r="H89" s="186"/>
      <c r="I89" s="187"/>
    </row>
    <row r="90" spans="1:9" ht="14.25" thickTop="1" thickBot="1" x14ac:dyDescent="0.25">
      <c r="A90" s="57"/>
      <c r="B90" s="58"/>
      <c r="C90" s="59"/>
      <c r="D90" s="59"/>
      <c r="E90" s="59"/>
      <c r="F90" s="59"/>
      <c r="G90" s="59"/>
      <c r="H90" s="60"/>
      <c r="I90" s="57"/>
    </row>
    <row r="91" spans="1:9" ht="13.5" thickTop="1" x14ac:dyDescent="0.2"/>
  </sheetData>
  <mergeCells count="13">
    <mergeCell ref="A89:I89"/>
    <mergeCell ref="H9:H10"/>
    <mergeCell ref="I9:I10"/>
    <mergeCell ref="C9:C10"/>
    <mergeCell ref="D9:D10"/>
    <mergeCell ref="F9:F10"/>
    <mergeCell ref="G9:G10"/>
    <mergeCell ref="A77:I77"/>
    <mergeCell ref="A11:I11"/>
    <mergeCell ref="A9:A10"/>
    <mergeCell ref="A47:I47"/>
    <mergeCell ref="A65:I65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51575000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37006</v>
      </c>
      <c r="F3" s="64"/>
      <c r="G3" s="65"/>
      <c r="H3" s="63"/>
    </row>
    <row r="5" spans="1:11" ht="9.75" customHeight="1" x14ac:dyDescent="0.2">
      <c r="A5" s="54" t="s">
        <v>581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455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</row>
    <row r="10" spans="1:11" ht="21.75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</row>
    <row r="11" spans="1:11" ht="10.5" customHeight="1" thickTop="1" thickBot="1" x14ac:dyDescent="0.25">
      <c r="A11" s="185" t="s">
        <v>370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25">
      <c r="A12" s="57" t="s">
        <v>425</v>
      </c>
      <c r="B12" s="58">
        <v>37012</v>
      </c>
      <c r="C12" s="59">
        <v>0.25</v>
      </c>
      <c r="D12" s="59">
        <v>0.255</v>
      </c>
      <c r="E12" s="59">
        <v>0.254</v>
      </c>
      <c r="F12" s="59">
        <v>0.25</v>
      </c>
      <c r="G12" s="59" t="s">
        <v>582</v>
      </c>
      <c r="H12" s="60">
        <v>1085000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583</v>
      </c>
      <c r="B13" s="57" t="s">
        <v>406</v>
      </c>
      <c r="C13" s="59">
        <v>0.255</v>
      </c>
      <c r="D13" s="59">
        <v>0.255</v>
      </c>
      <c r="E13" s="59">
        <v>0.255</v>
      </c>
      <c r="F13" s="59">
        <v>0.255</v>
      </c>
      <c r="G13" s="59" t="s">
        <v>530</v>
      </c>
      <c r="H13" s="60">
        <v>765000</v>
      </c>
      <c r="I13" s="57" t="s">
        <v>16</v>
      </c>
      <c r="J13" s="53"/>
      <c r="K13" s="53"/>
    </row>
    <row r="14" spans="1:11" ht="14.25" customHeight="1" thickTop="1" thickBot="1" x14ac:dyDescent="0.25">
      <c r="A14" s="57" t="s">
        <v>445</v>
      </c>
      <c r="B14" s="57" t="s">
        <v>339</v>
      </c>
      <c r="C14" s="59">
        <v>0.28999999999999998</v>
      </c>
      <c r="D14" s="59">
        <v>0.29499999999999998</v>
      </c>
      <c r="E14" s="59">
        <v>0.29199999999999998</v>
      </c>
      <c r="F14" s="59">
        <v>0.28999999999999998</v>
      </c>
      <c r="G14" s="59" t="s">
        <v>584</v>
      </c>
      <c r="H14" s="60">
        <v>2265000</v>
      </c>
      <c r="I14" s="57" t="s">
        <v>16</v>
      </c>
      <c r="J14" s="53"/>
      <c r="K14" s="53"/>
    </row>
    <row r="15" spans="1:11" ht="14.25" customHeight="1" thickTop="1" thickBot="1" x14ac:dyDescent="0.25">
      <c r="A15" s="185" t="s">
        <v>341</v>
      </c>
      <c r="B15" s="186"/>
      <c r="C15" s="186"/>
      <c r="D15" s="186"/>
      <c r="E15" s="186"/>
      <c r="F15" s="186"/>
      <c r="G15" s="186"/>
      <c r="H15" s="186"/>
      <c r="I15" s="187"/>
      <c r="J15" s="53"/>
      <c r="K15" s="53"/>
    </row>
    <row r="16" spans="1:11" ht="14.25" customHeight="1" thickTop="1" thickBot="1" x14ac:dyDescent="0.25">
      <c r="A16" s="57" t="s">
        <v>585</v>
      </c>
      <c r="B16" s="58">
        <v>37012</v>
      </c>
      <c r="C16" s="59">
        <v>-8.5000000000000006E-2</v>
      </c>
      <c r="D16" s="59">
        <v>-8.5000000000000006E-2</v>
      </c>
      <c r="E16" s="59">
        <v>-8.5000000000000006E-2</v>
      </c>
      <c r="F16" s="59">
        <v>-8.5000000000000006E-2</v>
      </c>
      <c r="G16" s="59" t="s">
        <v>546</v>
      </c>
      <c r="H16" s="60">
        <v>310000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389</v>
      </c>
      <c r="B17" s="58">
        <v>37012</v>
      </c>
      <c r="C17" s="59">
        <v>0.32800000000000001</v>
      </c>
      <c r="D17" s="59">
        <v>0.33300000000000002</v>
      </c>
      <c r="E17" s="59">
        <v>0.33</v>
      </c>
      <c r="F17" s="59">
        <v>0.32800000000000001</v>
      </c>
      <c r="G17" s="59" t="s">
        <v>586</v>
      </c>
      <c r="H17" s="60">
        <v>310000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426</v>
      </c>
      <c r="B18" s="58">
        <v>37012</v>
      </c>
      <c r="C18" s="59">
        <v>0</v>
      </c>
      <c r="D18" s="59">
        <v>0</v>
      </c>
      <c r="E18" s="59">
        <v>0</v>
      </c>
      <c r="F18" s="59">
        <v>0</v>
      </c>
      <c r="G18" s="59" t="s">
        <v>587</v>
      </c>
      <c r="H18" s="60">
        <v>1240000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588</v>
      </c>
      <c r="B19" s="58">
        <v>37012</v>
      </c>
      <c r="C19" s="59">
        <v>0.01</v>
      </c>
      <c r="D19" s="59">
        <v>0.01</v>
      </c>
      <c r="E19" s="59">
        <v>0.01</v>
      </c>
      <c r="F19" s="59">
        <v>0.01</v>
      </c>
      <c r="G19" s="59" t="s">
        <v>589</v>
      </c>
      <c r="H19" s="60">
        <v>155000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446</v>
      </c>
      <c r="B20" s="58">
        <v>37043</v>
      </c>
      <c r="C20" s="59">
        <v>2.5000000000000001E-2</v>
      </c>
      <c r="D20" s="59">
        <v>2.5000000000000001E-2</v>
      </c>
      <c r="E20" s="59">
        <v>2.5000000000000001E-2</v>
      </c>
      <c r="F20" s="59">
        <v>2.5000000000000001E-2</v>
      </c>
      <c r="G20" s="59" t="s">
        <v>590</v>
      </c>
      <c r="H20" s="60">
        <v>300000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447</v>
      </c>
      <c r="B21" s="58">
        <v>37073</v>
      </c>
      <c r="C21" s="59">
        <v>3.7999999999999999E-2</v>
      </c>
      <c r="D21" s="59">
        <v>3.7999999999999999E-2</v>
      </c>
      <c r="E21" s="59">
        <v>3.7999999999999999E-2</v>
      </c>
      <c r="F21" s="59">
        <v>3.7999999999999999E-2</v>
      </c>
      <c r="G21" s="59" t="s">
        <v>590</v>
      </c>
      <c r="H21" s="60">
        <v>310000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591</v>
      </c>
      <c r="B22" s="58">
        <v>37104</v>
      </c>
      <c r="C22" s="59">
        <v>0.04</v>
      </c>
      <c r="D22" s="59">
        <v>0.04</v>
      </c>
      <c r="E22" s="59">
        <v>0.04</v>
      </c>
      <c r="F22" s="59">
        <v>0.04</v>
      </c>
      <c r="G22" s="59" t="s">
        <v>590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592</v>
      </c>
      <c r="B23" s="58">
        <v>37135</v>
      </c>
      <c r="C23" s="59">
        <v>3.3000000000000002E-2</v>
      </c>
      <c r="D23" s="59">
        <v>3.3000000000000002E-2</v>
      </c>
      <c r="E23" s="59">
        <v>3.3000000000000002E-2</v>
      </c>
      <c r="F23" s="59">
        <v>3.3000000000000002E-2</v>
      </c>
      <c r="G23" s="59" t="s">
        <v>590</v>
      </c>
      <c r="H23" s="60">
        <v>300000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593</v>
      </c>
      <c r="B24" s="58">
        <v>37165</v>
      </c>
      <c r="C24" s="59">
        <v>0.02</v>
      </c>
      <c r="D24" s="59">
        <v>0.02</v>
      </c>
      <c r="E24" s="59">
        <v>0.02</v>
      </c>
      <c r="F24" s="59">
        <v>0.02</v>
      </c>
      <c r="G24" s="59" t="s">
        <v>590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594</v>
      </c>
      <c r="B25" s="58">
        <v>37012</v>
      </c>
      <c r="C25" s="59">
        <v>-1</v>
      </c>
      <c r="D25" s="59">
        <v>-0.99</v>
      </c>
      <c r="E25" s="59">
        <v>-0.997</v>
      </c>
      <c r="F25" s="59">
        <v>-0.99</v>
      </c>
      <c r="G25" s="59" t="s">
        <v>595</v>
      </c>
      <c r="H25" s="60">
        <v>465000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407</v>
      </c>
      <c r="B26" s="58">
        <v>37012</v>
      </c>
      <c r="C26" s="59">
        <v>-0.02</v>
      </c>
      <c r="D26" s="59">
        <v>-0.01</v>
      </c>
      <c r="E26" s="59">
        <v>-1.6E-2</v>
      </c>
      <c r="F26" s="59">
        <v>-0.01</v>
      </c>
      <c r="G26" s="59" t="s">
        <v>596</v>
      </c>
      <c r="H26" s="60">
        <v>1240000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597</v>
      </c>
      <c r="B27" s="58">
        <v>37012</v>
      </c>
      <c r="C27" s="59">
        <v>-0.125</v>
      </c>
      <c r="D27" s="59">
        <v>-0.125</v>
      </c>
      <c r="E27" s="59">
        <v>-0.125</v>
      </c>
      <c r="F27" s="59">
        <v>-0.125</v>
      </c>
      <c r="G27" s="59" t="s">
        <v>598</v>
      </c>
      <c r="H27" s="60">
        <v>155000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448</v>
      </c>
      <c r="B28" s="58">
        <v>37012</v>
      </c>
      <c r="C28" s="59">
        <v>0.41</v>
      </c>
      <c r="D28" s="59">
        <v>0.41299999999999998</v>
      </c>
      <c r="E28" s="59">
        <v>0.41099999999999998</v>
      </c>
      <c r="F28" s="59">
        <v>0.41</v>
      </c>
      <c r="G28" s="59" t="s">
        <v>599</v>
      </c>
      <c r="H28" s="60">
        <v>465000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600</v>
      </c>
      <c r="B29" s="58">
        <v>37012</v>
      </c>
      <c r="C29" s="59">
        <v>-0.11</v>
      </c>
      <c r="D29" s="59">
        <v>-0.11</v>
      </c>
      <c r="E29" s="59">
        <v>-0.11</v>
      </c>
      <c r="F29" s="59">
        <v>-0.11</v>
      </c>
      <c r="G29" s="59" t="s">
        <v>601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602</v>
      </c>
      <c r="B30" s="58">
        <v>37012</v>
      </c>
      <c r="C30" s="59">
        <v>1.2999999999999999E-2</v>
      </c>
      <c r="D30" s="59">
        <v>1.7999999999999999E-2</v>
      </c>
      <c r="E30" s="59">
        <v>1.4999999999999999E-2</v>
      </c>
      <c r="F30" s="59">
        <v>1.7999999999999999E-2</v>
      </c>
      <c r="G30" s="59" t="s">
        <v>603</v>
      </c>
      <c r="H30" s="60">
        <v>620000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604</v>
      </c>
      <c r="B31" s="57" t="s">
        <v>339</v>
      </c>
      <c r="C31" s="59">
        <v>1.64</v>
      </c>
      <c r="D31" s="59">
        <v>1.64</v>
      </c>
      <c r="E31" s="59">
        <v>1.64</v>
      </c>
      <c r="F31" s="59">
        <v>1.64</v>
      </c>
      <c r="G31" s="59" t="s">
        <v>605</v>
      </c>
      <c r="H31" s="60">
        <v>377500</v>
      </c>
      <c r="I31" s="57" t="s">
        <v>16</v>
      </c>
      <c r="J31" s="53"/>
      <c r="K31" s="53"/>
    </row>
    <row r="32" spans="1:11" ht="14.25" customHeight="1" thickTop="1" thickBot="1" x14ac:dyDescent="0.25">
      <c r="A32" s="185" t="s">
        <v>371</v>
      </c>
      <c r="B32" s="186"/>
      <c r="C32" s="186"/>
      <c r="D32" s="186"/>
      <c r="E32" s="186"/>
      <c r="F32" s="186"/>
      <c r="G32" s="186"/>
      <c r="H32" s="186"/>
      <c r="I32" s="187"/>
      <c r="J32" s="53"/>
      <c r="K32" s="53"/>
    </row>
    <row r="33" spans="1:11" ht="10.5" customHeight="1" thickTop="1" thickBot="1" x14ac:dyDescent="0.25">
      <c r="A33" s="57" t="s">
        <v>381</v>
      </c>
      <c r="B33" s="58">
        <v>37012</v>
      </c>
      <c r="C33" s="59">
        <v>0.128</v>
      </c>
      <c r="D33" s="59">
        <v>0.128</v>
      </c>
      <c r="E33" s="59">
        <v>0.128</v>
      </c>
      <c r="F33" s="59">
        <v>0.128</v>
      </c>
      <c r="G33" s="59" t="s">
        <v>479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606</v>
      </c>
      <c r="B34" s="57" t="s">
        <v>339</v>
      </c>
      <c r="C34" s="59">
        <v>0.255</v>
      </c>
      <c r="D34" s="59">
        <v>0.255</v>
      </c>
      <c r="E34" s="59">
        <v>0.255</v>
      </c>
      <c r="F34" s="59">
        <v>0.255</v>
      </c>
      <c r="G34" s="59" t="s">
        <v>607</v>
      </c>
      <c r="H34" s="60">
        <v>1510000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427</v>
      </c>
      <c r="B35" s="58">
        <v>37165</v>
      </c>
      <c r="C35" s="59">
        <v>5.4</v>
      </c>
      <c r="D35" s="59">
        <v>6.2</v>
      </c>
      <c r="E35" s="59">
        <v>5.6669999999999998</v>
      </c>
      <c r="F35" s="59">
        <v>5.4</v>
      </c>
      <c r="G35" s="59" t="s">
        <v>608</v>
      </c>
      <c r="H35" s="60">
        <v>232500</v>
      </c>
      <c r="I35" s="57" t="s">
        <v>16</v>
      </c>
      <c r="J35" s="53"/>
      <c r="K35" s="53"/>
    </row>
    <row r="36" spans="1:11" ht="14.25" customHeight="1" thickTop="1" thickBot="1" x14ac:dyDescent="0.25">
      <c r="A36" s="185" t="s">
        <v>343</v>
      </c>
      <c r="B36" s="186"/>
      <c r="C36" s="186"/>
      <c r="D36" s="186"/>
      <c r="E36" s="186"/>
      <c r="F36" s="186"/>
      <c r="G36" s="186"/>
      <c r="H36" s="186"/>
      <c r="I36" s="187"/>
      <c r="J36" s="53"/>
      <c r="K36" s="53"/>
    </row>
    <row r="37" spans="1:11" ht="10.5" customHeight="1" thickTop="1" thickBot="1" x14ac:dyDescent="0.25">
      <c r="A37" s="57" t="s">
        <v>449</v>
      </c>
      <c r="B37" s="58">
        <v>37012</v>
      </c>
      <c r="C37" s="59">
        <v>4.97</v>
      </c>
      <c r="D37" s="59">
        <v>5.01</v>
      </c>
      <c r="E37" s="59">
        <v>4.9880000000000004</v>
      </c>
      <c r="F37" s="59">
        <v>4.97</v>
      </c>
      <c r="G37" s="59" t="s">
        <v>609</v>
      </c>
      <c r="H37" s="60">
        <v>310000</v>
      </c>
      <c r="I37" s="57" t="s">
        <v>16</v>
      </c>
      <c r="J37" s="53"/>
      <c r="K37" s="53"/>
    </row>
    <row r="38" spans="1:11" ht="14.25" customHeight="1" thickTop="1" thickBot="1" x14ac:dyDescent="0.25">
      <c r="A38" s="185" t="s">
        <v>390</v>
      </c>
      <c r="B38" s="186"/>
      <c r="C38" s="186"/>
      <c r="D38" s="186"/>
      <c r="E38" s="186"/>
      <c r="F38" s="186"/>
      <c r="G38" s="186"/>
      <c r="H38" s="186"/>
      <c r="I38" s="187"/>
      <c r="J38" s="53"/>
      <c r="K38" s="53"/>
    </row>
    <row r="39" spans="1:11" ht="14.25" customHeight="1" thickTop="1" thickBot="1" x14ac:dyDescent="0.25">
      <c r="A39" s="57" t="s">
        <v>610</v>
      </c>
      <c r="B39" s="58">
        <v>37012</v>
      </c>
      <c r="C39" s="59">
        <v>-0.01</v>
      </c>
      <c r="D39" s="59">
        <v>-0.01</v>
      </c>
      <c r="E39" s="59">
        <v>-0.01</v>
      </c>
      <c r="F39" s="59">
        <v>-0.01</v>
      </c>
      <c r="G39" s="59" t="s">
        <v>521</v>
      </c>
      <c r="H39" s="60">
        <v>155000</v>
      </c>
      <c r="I39" s="57" t="s">
        <v>16</v>
      </c>
      <c r="J39" s="53"/>
      <c r="K39" s="53"/>
    </row>
    <row r="40" spans="1:11" ht="14.25" customHeight="1" thickTop="1" thickBot="1" x14ac:dyDescent="0.25">
      <c r="A40" s="57" t="s">
        <v>611</v>
      </c>
      <c r="B40" s="58">
        <v>37012</v>
      </c>
      <c r="C40" s="59">
        <v>-3.0000000000000001E-3</v>
      </c>
      <c r="D40" s="59">
        <v>-3.0000000000000001E-3</v>
      </c>
      <c r="E40" s="59">
        <v>-3.0000000000000001E-3</v>
      </c>
      <c r="F40" s="59">
        <v>-3.0000000000000001E-3</v>
      </c>
      <c r="G40" s="59" t="s">
        <v>612</v>
      </c>
      <c r="H40" s="60">
        <v>310000</v>
      </c>
      <c r="I40" s="57" t="s">
        <v>16</v>
      </c>
      <c r="J40" s="53"/>
      <c r="K40" s="53"/>
    </row>
    <row r="41" spans="1:11" ht="10.5" customHeight="1" thickTop="1" thickBot="1" x14ac:dyDescent="0.25">
      <c r="A41" s="185" t="s">
        <v>345</v>
      </c>
      <c r="B41" s="186"/>
      <c r="C41" s="186"/>
      <c r="D41" s="186"/>
      <c r="E41" s="186"/>
      <c r="F41" s="186"/>
      <c r="G41" s="186"/>
      <c r="H41" s="186"/>
      <c r="I41" s="187"/>
      <c r="J41" s="53"/>
      <c r="K41" s="53"/>
    </row>
    <row r="42" spans="1:11" ht="14.25" customHeight="1" thickTop="1" thickBot="1" x14ac:dyDescent="0.25">
      <c r="A42" s="57" t="s">
        <v>346</v>
      </c>
      <c r="B42" s="58">
        <v>37012</v>
      </c>
      <c r="C42" s="59">
        <v>4.9450000000000003</v>
      </c>
      <c r="D42" s="59">
        <v>5.04</v>
      </c>
      <c r="E42" s="59">
        <v>5</v>
      </c>
      <c r="F42" s="59">
        <v>5.03</v>
      </c>
      <c r="G42" s="59" t="s">
        <v>613</v>
      </c>
      <c r="H42" s="60">
        <v>10385000</v>
      </c>
      <c r="I42" s="57" t="s">
        <v>16</v>
      </c>
      <c r="J42" s="53"/>
      <c r="K42" s="53"/>
    </row>
    <row r="43" spans="1:11" ht="14.25" thickTop="1" thickBot="1" x14ac:dyDescent="0.25">
      <c r="A43" s="57" t="s">
        <v>347</v>
      </c>
      <c r="B43" s="58">
        <v>37043</v>
      </c>
      <c r="C43" s="59">
        <v>5.0350000000000001</v>
      </c>
      <c r="D43" s="59">
        <v>5.0750000000000002</v>
      </c>
      <c r="E43" s="59">
        <v>5.0590000000000002</v>
      </c>
      <c r="F43" s="59">
        <v>5.0750000000000002</v>
      </c>
      <c r="G43" s="59" t="s">
        <v>614</v>
      </c>
      <c r="H43" s="60">
        <v>900000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348</v>
      </c>
      <c r="B44" s="57" t="s">
        <v>342</v>
      </c>
      <c r="C44" s="59">
        <v>5.0880000000000001</v>
      </c>
      <c r="D44" s="59">
        <v>5.14</v>
      </c>
      <c r="E44" s="59">
        <v>5.1120000000000001</v>
      </c>
      <c r="F44" s="59">
        <v>5.125</v>
      </c>
      <c r="G44" s="59" t="s">
        <v>615</v>
      </c>
      <c r="H44" s="60">
        <v>8740000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349</v>
      </c>
      <c r="B45" s="57" t="s">
        <v>339</v>
      </c>
      <c r="C45" s="59">
        <v>5.36</v>
      </c>
      <c r="D45" s="59">
        <v>5.44</v>
      </c>
      <c r="E45" s="59">
        <v>5.4</v>
      </c>
      <c r="F45" s="59">
        <v>5.3849999999999998</v>
      </c>
      <c r="G45" s="59" t="s">
        <v>616</v>
      </c>
      <c r="H45" s="60">
        <v>8305000</v>
      </c>
      <c r="I45" s="57" t="s">
        <v>16</v>
      </c>
      <c r="J45" s="53"/>
      <c r="K45" s="53"/>
    </row>
    <row r="46" spans="1:11" ht="14.25" thickTop="1" thickBot="1" x14ac:dyDescent="0.25">
      <c r="A46" s="57" t="s">
        <v>350</v>
      </c>
      <c r="B46" s="57" t="s">
        <v>351</v>
      </c>
      <c r="C46" s="59">
        <v>4.8380000000000001</v>
      </c>
      <c r="D46" s="59">
        <v>4.88</v>
      </c>
      <c r="E46" s="59">
        <v>4.8520000000000003</v>
      </c>
      <c r="F46" s="59">
        <v>4.8380000000000001</v>
      </c>
      <c r="G46" s="59" t="s">
        <v>617</v>
      </c>
      <c r="H46" s="60">
        <v>9125000</v>
      </c>
      <c r="I46" s="57" t="s">
        <v>16</v>
      </c>
      <c r="J46" s="53"/>
      <c r="K46" s="53"/>
    </row>
    <row r="47" spans="1:11" ht="14.25" customHeight="1" thickTop="1" thickBot="1" x14ac:dyDescent="0.25">
      <c r="A47" s="185"/>
      <c r="B47" s="186"/>
      <c r="C47" s="186"/>
      <c r="D47" s="186"/>
      <c r="E47" s="186"/>
      <c r="F47" s="186"/>
      <c r="G47" s="186"/>
      <c r="H47" s="186"/>
      <c r="I47" s="187"/>
      <c r="J47" s="53"/>
      <c r="K47" s="53"/>
    </row>
    <row r="48" spans="1:11" ht="14.25" thickTop="1" thickBot="1" x14ac:dyDescent="0.25">
      <c r="A48" s="57"/>
      <c r="B48" s="57"/>
      <c r="C48" s="59"/>
      <c r="D48" s="59"/>
      <c r="E48" s="59"/>
      <c r="F48" s="59"/>
      <c r="G48" s="59"/>
      <c r="H48" s="60"/>
      <c r="I48" s="57"/>
      <c r="J48" s="53"/>
      <c r="K48" s="53"/>
    </row>
    <row r="49" spans="1:11" ht="14.25" customHeight="1" thickTop="1" thickBot="1" x14ac:dyDescent="0.25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185"/>
      <c r="B50" s="186"/>
      <c r="C50" s="186"/>
      <c r="D50" s="186"/>
      <c r="E50" s="186"/>
      <c r="F50" s="186"/>
      <c r="G50" s="186"/>
      <c r="H50" s="186"/>
      <c r="I50" s="187"/>
      <c r="J50" s="53"/>
      <c r="K50" s="53"/>
    </row>
    <row r="51" spans="1:11" ht="14.25" customHeight="1" thickTop="1" thickBot="1" x14ac:dyDescent="0.25">
      <c r="A51" s="57"/>
      <c r="B51" s="58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185"/>
      <c r="B52" s="186"/>
      <c r="C52" s="186"/>
      <c r="D52" s="186"/>
      <c r="E52" s="186"/>
      <c r="F52" s="186"/>
      <c r="G52" s="186"/>
      <c r="H52" s="186"/>
      <c r="I52" s="187"/>
      <c r="J52" s="53"/>
      <c r="K52" s="53"/>
    </row>
    <row r="53" spans="1:11" ht="14.25" thickTop="1" thickBot="1" x14ac:dyDescent="0.25">
      <c r="A53" s="57"/>
      <c r="B53" s="58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8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customHeight="1" thickTop="1" thickBot="1" x14ac:dyDescent="0.25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25" thickTop="1" thickBot="1" x14ac:dyDescent="0.25">
      <c r="A57" s="185"/>
      <c r="B57" s="186"/>
      <c r="C57" s="186"/>
      <c r="D57" s="186"/>
      <c r="E57" s="186"/>
      <c r="F57" s="186"/>
      <c r="G57" s="186"/>
      <c r="H57" s="186"/>
      <c r="I57" s="187"/>
    </row>
    <row r="58" spans="1:11" ht="14.25" thickTop="1" thickBot="1" x14ac:dyDescent="0.25">
      <c r="A58" s="57"/>
      <c r="B58" s="58"/>
      <c r="C58" s="59"/>
      <c r="D58" s="59"/>
      <c r="E58" s="59"/>
      <c r="F58" s="59"/>
      <c r="G58" s="59"/>
      <c r="H58" s="60"/>
      <c r="I58" s="57"/>
    </row>
    <row r="59" spans="1:11" ht="14.25" customHeight="1" thickTop="1" thickBot="1" x14ac:dyDescent="0.25">
      <c r="A59" s="57"/>
      <c r="B59" s="58"/>
      <c r="C59" s="59"/>
      <c r="D59" s="59"/>
      <c r="E59" s="59"/>
      <c r="F59" s="59"/>
      <c r="G59" s="59"/>
      <c r="H59" s="60"/>
      <c r="I59" s="57"/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11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</row>
    <row r="64" spans="1:11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</row>
    <row r="65" spans="1:11" ht="13.5" thickTop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8">
    <mergeCell ref="A57:I57"/>
    <mergeCell ref="A52:I52"/>
    <mergeCell ref="A50:I50"/>
    <mergeCell ref="A15:I15"/>
    <mergeCell ref="A47:I47"/>
    <mergeCell ref="A32:I32"/>
    <mergeCell ref="A36:I36"/>
    <mergeCell ref="A38:I38"/>
    <mergeCell ref="A41:I41"/>
    <mergeCell ref="I9:I10"/>
    <mergeCell ref="F9:F10"/>
    <mergeCell ref="A11:I11"/>
    <mergeCell ref="G9:G10"/>
    <mergeCell ref="A9:A10"/>
    <mergeCell ref="B9:B10"/>
    <mergeCell ref="D9:D10"/>
    <mergeCell ref="C9:C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zoomScale="85" workbookViewId="0">
      <selection activeCell="D9" sqref="D9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37006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1</v>
      </c>
      <c r="C6" s="21">
        <f>SUMIF($S$15:$S$4990,A6,$R$15:$R$4990)</f>
        <v>460000</v>
      </c>
    </row>
    <row r="7" spans="1:20" x14ac:dyDescent="0.2">
      <c r="A7" s="17" t="s">
        <v>44</v>
      </c>
      <c r="B7" s="21">
        <f>COUNTIF($S$15:$S$4989,A7)</f>
        <v>1</v>
      </c>
      <c r="C7" s="21">
        <f>SUMIF($S$15:$S$4990,A7,$R$15:$R$4990)</f>
        <v>50000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618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428</v>
      </c>
      <c r="B16" s="71">
        <v>644266825</v>
      </c>
      <c r="C16" s="70"/>
      <c r="D16" s="70" t="s">
        <v>376</v>
      </c>
      <c r="E16" s="70" t="s">
        <v>619</v>
      </c>
      <c r="F16" s="70" t="s">
        <v>620</v>
      </c>
      <c r="G16" s="73">
        <v>37012</v>
      </c>
      <c r="H16" s="69" t="s">
        <v>374</v>
      </c>
      <c r="I16" s="69" t="s">
        <v>375</v>
      </c>
      <c r="J16" s="70"/>
      <c r="K16" s="72"/>
      <c r="L16" s="70"/>
      <c r="M16" s="70" t="s">
        <v>621</v>
      </c>
      <c r="N16" s="72">
        <v>10.1</v>
      </c>
      <c r="O16" s="70" t="s">
        <v>622</v>
      </c>
      <c r="P16" s="74">
        <v>50000</v>
      </c>
      <c r="Q16" s="70" t="s">
        <v>623</v>
      </c>
      <c r="R16" s="74">
        <v>50000</v>
      </c>
      <c r="S16" s="70" t="s">
        <v>44</v>
      </c>
      <c r="T16" s="70" t="s">
        <v>624</v>
      </c>
    </row>
    <row r="17" spans="1:20" ht="24" thickTop="1" thickBot="1" x14ac:dyDescent="0.25">
      <c r="A17" s="69" t="s">
        <v>428</v>
      </c>
      <c r="B17" s="71">
        <v>164456283</v>
      </c>
      <c r="C17" s="70"/>
      <c r="D17" s="70" t="s">
        <v>376</v>
      </c>
      <c r="E17" s="70" t="s">
        <v>345</v>
      </c>
      <c r="F17" s="70" t="s">
        <v>391</v>
      </c>
      <c r="G17" s="70" t="s">
        <v>342</v>
      </c>
      <c r="H17" s="69" t="s">
        <v>374</v>
      </c>
      <c r="I17" s="69" t="s">
        <v>625</v>
      </c>
      <c r="J17" s="70"/>
      <c r="K17" s="72"/>
      <c r="L17" s="70"/>
      <c r="M17" s="70" t="s">
        <v>626</v>
      </c>
      <c r="N17" s="72">
        <v>5.0999999999999996</v>
      </c>
      <c r="O17" s="70" t="s">
        <v>372</v>
      </c>
      <c r="P17" s="74">
        <v>2500</v>
      </c>
      <c r="Q17" s="70" t="s">
        <v>373</v>
      </c>
      <c r="R17" s="74">
        <v>460000</v>
      </c>
      <c r="S17" s="70" t="s">
        <v>16</v>
      </c>
      <c r="T17" s="70" t="s">
        <v>392</v>
      </c>
    </row>
    <row r="18" spans="1:20" ht="14.25" thickTop="1" thickBot="1" x14ac:dyDescent="0.25">
      <c r="A18" s="190" t="s">
        <v>627</v>
      </c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3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3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25" thickTop="1" thickBot="1" x14ac:dyDescent="0.25">
      <c r="A21" s="69"/>
      <c r="B21" s="71"/>
      <c r="C21" s="70"/>
      <c r="D21" s="70"/>
      <c r="E21" s="70"/>
      <c r="F21" s="70"/>
      <c r="G21" s="73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25">
      <c r="A22" s="69"/>
      <c r="B22" s="71"/>
      <c r="C22" s="70"/>
      <c r="D22" s="70"/>
      <c r="E22" s="70"/>
      <c r="F22" s="70"/>
      <c r="G22" s="73"/>
      <c r="H22" s="69"/>
      <c r="I22" s="69"/>
      <c r="J22" s="70"/>
      <c r="K22" s="72"/>
      <c r="L22" s="70"/>
      <c r="M22" s="70"/>
      <c r="N22" s="72"/>
      <c r="O22" s="70"/>
      <c r="P22" s="74"/>
      <c r="Q22" s="70"/>
      <c r="R22" s="74"/>
      <c r="S22" s="70"/>
      <c r="T22" s="70"/>
    </row>
    <row r="23" spans="1:20" ht="10.5" customHeight="1" thickTop="1" thickBot="1" x14ac:dyDescent="0.25">
      <c r="A23" s="190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2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2">
    <mergeCell ref="A23:T23"/>
    <mergeCell ref="A18:T18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644266825&amp;dt=Apr-25-01"/>
    <hyperlink ref="B17" r:id="rId2" display="https://www.intcx.com/ReportServlet/any.class?operation=confirm&amp;dealID=164456283&amp;dt=Apr-25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2" zoomScale="85" workbookViewId="0">
      <selection activeCell="S15" sqref="S15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37006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17</v>
      </c>
      <c r="C6" s="21">
        <f>SUMIF($S$15:$S$4967,A6,$R$15:$R$4967)</f>
        <v>189600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618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428</v>
      </c>
      <c r="B16" s="71">
        <v>373517373</v>
      </c>
      <c r="C16" s="70"/>
      <c r="D16" s="70" t="s">
        <v>43</v>
      </c>
      <c r="E16" s="70" t="s">
        <v>10</v>
      </c>
      <c r="F16" s="70" t="s">
        <v>51</v>
      </c>
      <c r="G16" s="73">
        <v>37012</v>
      </c>
      <c r="H16" s="69" t="s">
        <v>374</v>
      </c>
      <c r="I16" s="69" t="s">
        <v>375</v>
      </c>
      <c r="J16" s="70"/>
      <c r="K16" s="72"/>
      <c r="L16" s="70"/>
      <c r="M16" s="70" t="s">
        <v>628</v>
      </c>
      <c r="N16" s="72">
        <v>55.75</v>
      </c>
      <c r="O16" s="70" t="s">
        <v>49</v>
      </c>
      <c r="P16" s="72">
        <v>50</v>
      </c>
      <c r="Q16" s="70" t="s">
        <v>50</v>
      </c>
      <c r="R16" s="74">
        <v>17600</v>
      </c>
      <c r="S16" s="70" t="s">
        <v>13</v>
      </c>
      <c r="T16" s="70" t="s">
        <v>354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428</v>
      </c>
      <c r="B17" s="71">
        <v>145050565</v>
      </c>
      <c r="C17" s="70"/>
      <c r="D17" s="70" t="s">
        <v>43</v>
      </c>
      <c r="E17" s="70" t="s">
        <v>10</v>
      </c>
      <c r="F17" s="70" t="s">
        <v>51</v>
      </c>
      <c r="G17" s="70" t="s">
        <v>12</v>
      </c>
      <c r="H17" s="69" t="s">
        <v>629</v>
      </c>
      <c r="I17" s="69" t="s">
        <v>629</v>
      </c>
      <c r="J17" s="70"/>
      <c r="K17" s="72"/>
      <c r="L17" s="70"/>
      <c r="M17" s="70" t="s">
        <v>353</v>
      </c>
      <c r="N17" s="72">
        <v>35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354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428</v>
      </c>
      <c r="B18" s="71">
        <v>230824500</v>
      </c>
      <c r="C18" s="70"/>
      <c r="D18" s="70" t="s">
        <v>376</v>
      </c>
      <c r="E18" s="70" t="s">
        <v>10</v>
      </c>
      <c r="F18" s="70" t="s">
        <v>352</v>
      </c>
      <c r="G18" s="70" t="s">
        <v>302</v>
      </c>
      <c r="H18" s="69" t="s">
        <v>408</v>
      </c>
      <c r="I18" s="69" t="s">
        <v>409</v>
      </c>
      <c r="J18" s="70"/>
      <c r="K18" s="72"/>
      <c r="L18" s="70"/>
      <c r="M18" s="70" t="s">
        <v>353</v>
      </c>
      <c r="N18" s="72">
        <v>66</v>
      </c>
      <c r="O18" s="70" t="s">
        <v>49</v>
      </c>
      <c r="P18" s="72">
        <v>50</v>
      </c>
      <c r="Q18" s="70" t="s">
        <v>50</v>
      </c>
      <c r="R18" s="74">
        <v>4000</v>
      </c>
      <c r="S18" s="70" t="s">
        <v>13</v>
      </c>
      <c r="T18" s="70" t="s">
        <v>393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428</v>
      </c>
      <c r="B19" s="71">
        <v>739394030</v>
      </c>
      <c r="C19" s="70"/>
      <c r="D19" s="70" t="s">
        <v>376</v>
      </c>
      <c r="E19" s="70" t="s">
        <v>10</v>
      </c>
      <c r="F19" s="70" t="s">
        <v>352</v>
      </c>
      <c r="G19" s="70" t="s">
        <v>299</v>
      </c>
      <c r="H19" s="69" t="s">
        <v>451</v>
      </c>
      <c r="I19" s="69" t="s">
        <v>452</v>
      </c>
      <c r="J19" s="70"/>
      <c r="K19" s="72"/>
      <c r="L19" s="70"/>
      <c r="M19" s="70" t="s">
        <v>353</v>
      </c>
      <c r="N19" s="72">
        <v>45.75</v>
      </c>
      <c r="O19" s="70" t="s">
        <v>49</v>
      </c>
      <c r="P19" s="72">
        <v>50</v>
      </c>
      <c r="Q19" s="70" t="s">
        <v>50</v>
      </c>
      <c r="R19" s="74">
        <v>51200</v>
      </c>
      <c r="S19" s="70" t="s">
        <v>13</v>
      </c>
      <c r="T19" s="70" t="s">
        <v>453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428</v>
      </c>
      <c r="B20" s="71">
        <v>678389406</v>
      </c>
      <c r="C20" s="70"/>
      <c r="D20" s="70" t="s">
        <v>43</v>
      </c>
      <c r="E20" s="70" t="s">
        <v>10</v>
      </c>
      <c r="F20" s="70" t="s">
        <v>352</v>
      </c>
      <c r="G20" s="73">
        <v>37012</v>
      </c>
      <c r="H20" s="69" t="s">
        <v>374</v>
      </c>
      <c r="I20" s="69" t="s">
        <v>375</v>
      </c>
      <c r="J20" s="70"/>
      <c r="K20" s="72"/>
      <c r="L20" s="70"/>
      <c r="M20" s="70" t="s">
        <v>382</v>
      </c>
      <c r="N20" s="72">
        <v>63.5</v>
      </c>
      <c r="O20" s="70" t="s">
        <v>49</v>
      </c>
      <c r="P20" s="72">
        <v>50</v>
      </c>
      <c r="Q20" s="70" t="s">
        <v>50</v>
      </c>
      <c r="R20" s="74">
        <v>17600</v>
      </c>
      <c r="S20" s="70" t="s">
        <v>13</v>
      </c>
      <c r="T20" s="70" t="s">
        <v>453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428</v>
      </c>
      <c r="B21" s="71">
        <v>166349697</v>
      </c>
      <c r="C21" s="70"/>
      <c r="D21" s="70" t="s">
        <v>43</v>
      </c>
      <c r="E21" s="70" t="s">
        <v>10</v>
      </c>
      <c r="F21" s="70" t="s">
        <v>352</v>
      </c>
      <c r="G21" s="73">
        <v>37043</v>
      </c>
      <c r="H21" s="69" t="s">
        <v>630</v>
      </c>
      <c r="I21" s="69" t="s">
        <v>631</v>
      </c>
      <c r="J21" s="70"/>
      <c r="K21" s="72"/>
      <c r="L21" s="70"/>
      <c r="M21" s="70" t="s">
        <v>382</v>
      </c>
      <c r="N21" s="72">
        <v>86.75</v>
      </c>
      <c r="O21" s="70" t="s">
        <v>49</v>
      </c>
      <c r="P21" s="72">
        <v>50</v>
      </c>
      <c r="Q21" s="70" t="s">
        <v>50</v>
      </c>
      <c r="R21" s="74">
        <v>16800</v>
      </c>
      <c r="S21" s="70" t="s">
        <v>13</v>
      </c>
      <c r="T21" s="70" t="s">
        <v>453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428</v>
      </c>
      <c r="B22" s="71">
        <v>591106270</v>
      </c>
      <c r="C22" s="70"/>
      <c r="D22" s="70" t="s">
        <v>43</v>
      </c>
      <c r="E22" s="70" t="s">
        <v>10</v>
      </c>
      <c r="F22" s="70" t="s">
        <v>51</v>
      </c>
      <c r="G22" s="70" t="s">
        <v>12</v>
      </c>
      <c r="H22" s="69" t="s">
        <v>629</v>
      </c>
      <c r="I22" s="69" t="s">
        <v>629</v>
      </c>
      <c r="J22" s="70"/>
      <c r="K22" s="72"/>
      <c r="L22" s="70"/>
      <c r="M22" s="70" t="s">
        <v>450</v>
      </c>
      <c r="N22" s="72">
        <v>34.450000000000003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354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428</v>
      </c>
      <c r="B23" s="71">
        <v>123039183</v>
      </c>
      <c r="C23" s="70"/>
      <c r="D23" s="70" t="s">
        <v>43</v>
      </c>
      <c r="E23" s="70" t="s">
        <v>10</v>
      </c>
      <c r="F23" s="70" t="s">
        <v>51</v>
      </c>
      <c r="G23" s="70" t="s">
        <v>302</v>
      </c>
      <c r="H23" s="69" t="s">
        <v>408</v>
      </c>
      <c r="I23" s="69" t="s">
        <v>409</v>
      </c>
      <c r="J23" s="70"/>
      <c r="K23" s="72"/>
      <c r="L23" s="70"/>
      <c r="M23" s="70" t="s">
        <v>632</v>
      </c>
      <c r="N23" s="72">
        <v>63.5</v>
      </c>
      <c r="O23" s="70" t="s">
        <v>49</v>
      </c>
      <c r="P23" s="72">
        <v>50</v>
      </c>
      <c r="Q23" s="70" t="s">
        <v>50</v>
      </c>
      <c r="R23" s="74">
        <v>4000</v>
      </c>
      <c r="S23" s="70" t="s">
        <v>13</v>
      </c>
      <c r="T23" s="70" t="s">
        <v>354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428</v>
      </c>
      <c r="B24" s="71">
        <v>216082409</v>
      </c>
      <c r="C24" s="70"/>
      <c r="D24" s="70" t="s">
        <v>376</v>
      </c>
      <c r="E24" s="70" t="s">
        <v>10</v>
      </c>
      <c r="F24" s="70" t="s">
        <v>633</v>
      </c>
      <c r="G24" s="70" t="s">
        <v>302</v>
      </c>
      <c r="H24" s="69" t="s">
        <v>408</v>
      </c>
      <c r="I24" s="69" t="s">
        <v>409</v>
      </c>
      <c r="J24" s="70"/>
      <c r="K24" s="72"/>
      <c r="L24" s="70"/>
      <c r="M24" s="70" t="s">
        <v>394</v>
      </c>
      <c r="N24" s="72">
        <v>63.5</v>
      </c>
      <c r="O24" s="70" t="s">
        <v>49</v>
      </c>
      <c r="P24" s="72">
        <v>50</v>
      </c>
      <c r="Q24" s="70" t="s">
        <v>50</v>
      </c>
      <c r="R24" s="74">
        <v>4000</v>
      </c>
      <c r="S24" s="70" t="s">
        <v>13</v>
      </c>
      <c r="T24" s="70" t="s">
        <v>393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428</v>
      </c>
      <c r="B25" s="71">
        <v>139832253</v>
      </c>
      <c r="C25" s="70"/>
      <c r="D25" s="70" t="s">
        <v>376</v>
      </c>
      <c r="E25" s="70" t="s">
        <v>10</v>
      </c>
      <c r="F25" s="70" t="s">
        <v>51</v>
      </c>
      <c r="G25" s="70" t="s">
        <v>302</v>
      </c>
      <c r="H25" s="69" t="s">
        <v>408</v>
      </c>
      <c r="I25" s="69" t="s">
        <v>409</v>
      </c>
      <c r="J25" s="70"/>
      <c r="K25" s="72"/>
      <c r="L25" s="70"/>
      <c r="M25" s="70" t="s">
        <v>353</v>
      </c>
      <c r="N25" s="72">
        <v>62.25</v>
      </c>
      <c r="O25" s="70" t="s">
        <v>49</v>
      </c>
      <c r="P25" s="72">
        <v>50</v>
      </c>
      <c r="Q25" s="70" t="s">
        <v>50</v>
      </c>
      <c r="R25" s="74">
        <v>4000</v>
      </c>
      <c r="S25" s="70" t="s">
        <v>13</v>
      </c>
      <c r="T25" s="70" t="s">
        <v>354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428</v>
      </c>
      <c r="B26" s="71">
        <v>195494831</v>
      </c>
      <c r="C26" s="70"/>
      <c r="D26" s="70" t="s">
        <v>43</v>
      </c>
      <c r="E26" s="70" t="s">
        <v>10</v>
      </c>
      <c r="F26" s="70" t="s">
        <v>51</v>
      </c>
      <c r="G26" s="70" t="s">
        <v>302</v>
      </c>
      <c r="H26" s="69" t="s">
        <v>408</v>
      </c>
      <c r="I26" s="69" t="s">
        <v>409</v>
      </c>
      <c r="J26" s="70"/>
      <c r="K26" s="72"/>
      <c r="L26" s="70"/>
      <c r="M26" s="70" t="s">
        <v>353</v>
      </c>
      <c r="N26" s="72">
        <v>61.75</v>
      </c>
      <c r="O26" s="70" t="s">
        <v>49</v>
      </c>
      <c r="P26" s="72">
        <v>100</v>
      </c>
      <c r="Q26" s="70" t="s">
        <v>50</v>
      </c>
      <c r="R26" s="74">
        <v>8000</v>
      </c>
      <c r="S26" s="70" t="s">
        <v>13</v>
      </c>
      <c r="T26" s="70" t="s">
        <v>354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428</v>
      </c>
      <c r="B27" s="71">
        <v>151946799</v>
      </c>
      <c r="C27" s="70"/>
      <c r="D27" s="70" t="s">
        <v>43</v>
      </c>
      <c r="E27" s="70" t="s">
        <v>10</v>
      </c>
      <c r="F27" s="70" t="s">
        <v>51</v>
      </c>
      <c r="G27" s="73">
        <v>37012</v>
      </c>
      <c r="H27" s="69" t="s">
        <v>374</v>
      </c>
      <c r="I27" s="69" t="s">
        <v>375</v>
      </c>
      <c r="J27" s="70"/>
      <c r="K27" s="72"/>
      <c r="L27" s="70"/>
      <c r="M27" s="70" t="s">
        <v>632</v>
      </c>
      <c r="N27" s="72">
        <v>55.25</v>
      </c>
      <c r="O27" s="70" t="s">
        <v>49</v>
      </c>
      <c r="P27" s="72">
        <v>50</v>
      </c>
      <c r="Q27" s="70" t="s">
        <v>50</v>
      </c>
      <c r="R27" s="74">
        <v>17600</v>
      </c>
      <c r="S27" s="70" t="s">
        <v>13</v>
      </c>
      <c r="T27" s="70" t="s">
        <v>354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428</v>
      </c>
      <c r="B28" s="71">
        <v>170569484</v>
      </c>
      <c r="C28" s="70">
        <v>45528354921</v>
      </c>
      <c r="D28" s="70" t="s">
        <v>43</v>
      </c>
      <c r="E28" s="70" t="s">
        <v>10</v>
      </c>
      <c r="F28" s="70" t="s">
        <v>633</v>
      </c>
      <c r="G28" s="70" t="s">
        <v>302</v>
      </c>
      <c r="H28" s="69" t="s">
        <v>408</v>
      </c>
      <c r="I28" s="69" t="s">
        <v>409</v>
      </c>
      <c r="J28" s="70"/>
      <c r="K28" s="72"/>
      <c r="L28" s="70"/>
      <c r="M28" s="70" t="s">
        <v>382</v>
      </c>
      <c r="N28" s="72">
        <v>64</v>
      </c>
      <c r="O28" s="70" t="s">
        <v>49</v>
      </c>
      <c r="P28" s="72">
        <v>50</v>
      </c>
      <c r="Q28" s="70" t="s">
        <v>50</v>
      </c>
      <c r="R28" s="74">
        <v>4000</v>
      </c>
      <c r="S28" s="70" t="s">
        <v>13</v>
      </c>
      <c r="T28" s="70" t="s">
        <v>393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428</v>
      </c>
      <c r="B29" s="71">
        <v>885688632</v>
      </c>
      <c r="C29" s="70">
        <v>46418734715</v>
      </c>
      <c r="D29" s="70" t="s">
        <v>43</v>
      </c>
      <c r="E29" s="70" t="s">
        <v>10</v>
      </c>
      <c r="F29" s="70" t="s">
        <v>352</v>
      </c>
      <c r="G29" s="73">
        <v>37043</v>
      </c>
      <c r="H29" s="69" t="s">
        <v>630</v>
      </c>
      <c r="I29" s="69" t="s">
        <v>631</v>
      </c>
      <c r="J29" s="70"/>
      <c r="K29" s="72"/>
      <c r="L29" s="70"/>
      <c r="M29" s="70" t="s">
        <v>353</v>
      </c>
      <c r="N29" s="72">
        <v>85.85</v>
      </c>
      <c r="O29" s="70" t="s">
        <v>49</v>
      </c>
      <c r="P29" s="72">
        <v>50</v>
      </c>
      <c r="Q29" s="70" t="s">
        <v>50</v>
      </c>
      <c r="R29" s="74">
        <v>16800</v>
      </c>
      <c r="S29" s="70" t="s">
        <v>13</v>
      </c>
      <c r="T29" s="70" t="s">
        <v>453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428</v>
      </c>
      <c r="B30" s="71">
        <v>128624218</v>
      </c>
      <c r="C30" s="70"/>
      <c r="D30" s="70" t="s">
        <v>43</v>
      </c>
      <c r="E30" s="70" t="s">
        <v>10</v>
      </c>
      <c r="F30" s="70" t="s">
        <v>352</v>
      </c>
      <c r="G30" s="73">
        <v>37043</v>
      </c>
      <c r="H30" s="69" t="s">
        <v>630</v>
      </c>
      <c r="I30" s="69" t="s">
        <v>631</v>
      </c>
      <c r="J30" s="70"/>
      <c r="K30" s="72"/>
      <c r="L30" s="70"/>
      <c r="M30" s="70" t="s">
        <v>382</v>
      </c>
      <c r="N30" s="72">
        <v>85.75</v>
      </c>
      <c r="O30" s="70" t="s">
        <v>49</v>
      </c>
      <c r="P30" s="72">
        <v>50</v>
      </c>
      <c r="Q30" s="70" t="s">
        <v>50</v>
      </c>
      <c r="R30" s="74">
        <v>16800</v>
      </c>
      <c r="S30" s="70" t="s">
        <v>13</v>
      </c>
      <c r="T30" s="70" t="s">
        <v>453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428</v>
      </c>
      <c r="B31" s="71">
        <v>174853238</v>
      </c>
      <c r="C31" s="70"/>
      <c r="D31" s="70" t="s">
        <v>376</v>
      </c>
      <c r="E31" s="70" t="s">
        <v>10</v>
      </c>
      <c r="F31" s="70" t="s">
        <v>51</v>
      </c>
      <c r="G31" s="70" t="s">
        <v>398</v>
      </c>
      <c r="H31" s="69" t="s">
        <v>634</v>
      </c>
      <c r="I31" s="69" t="s">
        <v>634</v>
      </c>
      <c r="J31" s="70"/>
      <c r="K31" s="72"/>
      <c r="L31" s="70"/>
      <c r="M31" s="70" t="s">
        <v>353</v>
      </c>
      <c r="N31" s="72">
        <v>39</v>
      </c>
      <c r="O31" s="70" t="s">
        <v>49</v>
      </c>
      <c r="P31" s="72">
        <v>100</v>
      </c>
      <c r="Q31" s="70" t="s">
        <v>50</v>
      </c>
      <c r="R31" s="74">
        <v>1600</v>
      </c>
      <c r="S31" s="70" t="s">
        <v>13</v>
      </c>
      <c r="T31" s="70" t="s">
        <v>354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428</v>
      </c>
      <c r="B32" s="71">
        <v>107455948</v>
      </c>
      <c r="C32" s="70"/>
      <c r="D32" s="70" t="s">
        <v>43</v>
      </c>
      <c r="E32" s="70" t="s">
        <v>10</v>
      </c>
      <c r="F32" s="70" t="s">
        <v>51</v>
      </c>
      <c r="G32" s="70" t="s">
        <v>302</v>
      </c>
      <c r="H32" s="69" t="s">
        <v>408</v>
      </c>
      <c r="I32" s="69" t="s">
        <v>409</v>
      </c>
      <c r="J32" s="70"/>
      <c r="K32" s="72"/>
      <c r="L32" s="70"/>
      <c r="M32" s="70" t="s">
        <v>635</v>
      </c>
      <c r="N32" s="72">
        <v>63.1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354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190" t="s">
        <v>627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2"/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2"/>
      <c r="S34" s="70"/>
      <c r="T34" s="70"/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/>
      <c r="B35" s="71"/>
      <c r="C35" s="70"/>
      <c r="D35" s="70"/>
      <c r="E35" s="70"/>
      <c r="F35" s="70"/>
      <c r="G35" s="73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/>
      <c r="B36" s="71"/>
      <c r="C36" s="70"/>
      <c r="D36" s="70"/>
      <c r="E36" s="70"/>
      <c r="F36" s="70"/>
      <c r="G36" s="73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4.25" thickTop="1" thickBot="1" x14ac:dyDescent="0.25">
      <c r="A38" s="190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2"/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/>
      <c r="B39" s="71"/>
      <c r="C39" s="70"/>
      <c r="D39" s="70"/>
      <c r="E39" s="70"/>
      <c r="F39" s="70"/>
      <c r="G39" s="70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25" thickTop="1" thickBot="1" x14ac:dyDescent="0.25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90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4">
    <mergeCell ref="A51:T51"/>
    <mergeCell ref="A40:T40"/>
    <mergeCell ref="A38:T38"/>
    <mergeCell ref="A33:T33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373517373&amp;dt=Apr-25-01"/>
    <hyperlink ref="B17" r:id="rId2" display="https://www.intcx.com/ReportServlet/any.class?operation=confirm&amp;dealID=145050565&amp;dt=Apr-25-01"/>
    <hyperlink ref="B18" r:id="rId3" display="https://www.intcx.com/ReportServlet/any.class?operation=confirm&amp;dealID=230824500&amp;dt=Apr-25-01"/>
    <hyperlink ref="B19" r:id="rId4" display="https://www.intcx.com/ReportServlet/any.class?operation=confirm&amp;dealID=739394030&amp;dt=Apr-25-01"/>
    <hyperlink ref="B20" r:id="rId5" display="https://www.intcx.com/ReportServlet/any.class?operation=confirm&amp;dealID=678389406&amp;dt=Apr-25-01"/>
    <hyperlink ref="B21" r:id="rId6" display="https://www.intcx.com/ReportServlet/any.class?operation=confirm&amp;dealID=166349697&amp;dt=Apr-25-01"/>
    <hyperlink ref="B22" r:id="rId7" display="https://www.intcx.com/ReportServlet/any.class?operation=confirm&amp;dealID=591106270&amp;dt=Apr-25-01"/>
    <hyperlink ref="B23" r:id="rId8" display="https://www.intcx.com/ReportServlet/any.class?operation=confirm&amp;dealID=123039183&amp;dt=Apr-25-01"/>
    <hyperlink ref="B24" r:id="rId9" display="https://www.intcx.com/ReportServlet/any.class?operation=confirm&amp;dealID=216082409&amp;dt=Apr-25-01"/>
    <hyperlink ref="B25" r:id="rId10" display="https://www.intcx.com/ReportServlet/any.class?operation=confirm&amp;dealID=139832253&amp;dt=Apr-25-01"/>
    <hyperlink ref="B26" r:id="rId11" display="https://www.intcx.com/ReportServlet/any.class?operation=confirm&amp;dealID=195494831&amp;dt=Apr-25-01"/>
    <hyperlink ref="B27" r:id="rId12" display="https://www.intcx.com/ReportServlet/any.class?operation=confirm&amp;dealID=151946799&amp;dt=Apr-25-01"/>
    <hyperlink ref="B28" r:id="rId13" display="https://www.intcx.com/ReportServlet/any.class?operation=confirm&amp;dealID=45528354921&amp;dt=Apr-25-01"/>
    <hyperlink ref="B29" r:id="rId14" display="https://www.intcx.com/ReportServlet/any.class?operation=confirm&amp;dealID=46418734715&amp;dt=Apr-25-01"/>
    <hyperlink ref="B30" r:id="rId15" display="https://www.intcx.com/ReportServlet/any.class?operation=confirm&amp;dealID=128624218&amp;dt=Apr-25-01"/>
    <hyperlink ref="B31" r:id="rId16" display="https://www.intcx.com/ReportServlet/any.class?operation=confirm&amp;dealID=174853238&amp;dt=Apr-25-01"/>
    <hyperlink ref="B32" r:id="rId17" display="https://www.intcx.com/ReportServlet/any.class?operation=confirm&amp;dealID=107455948&amp;dt=Apr-25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37006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295</v>
      </c>
    </row>
    <row r="11" spans="1:20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618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2023-09-17T12:46:30Z</dcterms:modified>
</cp:coreProperties>
</file>