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ED6BE2-F560-4CB5-8CB9-1911F2B20B76}" xr6:coauthVersionLast="47" xr6:coauthVersionMax="47" xr10:uidLastSave="{00000000-0000-0000-0000-000000000000}"/>
  <bookViews>
    <workbookView xWindow="-120" yWindow="-120" windowWidth="38640" windowHeight="15720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'DD-EGL'!$D$9:$Y$19</definedName>
    <definedName name="TABLE" localSheetId="9">'DD-ENA'!$D$10:$Y$149</definedName>
    <definedName name="TABLE" localSheetId="10">'DD-EPM'!$G$9:$AB$126</definedName>
    <definedName name="TABLE" localSheetId="6">'ICE-ENA'!$B$17:$U$33</definedName>
    <definedName name="TABLE" localSheetId="7">'ICE-EPM'!$B$17:$U$22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'ICE-ENA'!$B$17:$U$35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Gas'!$A$9:$I$45</definedName>
    <definedName name="TABLE_23" localSheetId="4">'ICE-Physical Gas'!$A$9:$I$67</definedName>
    <definedName name="TABLE_23" localSheetId="3">'ICE-Power'!$A$9:$I$42</definedName>
    <definedName name="TABLE_24" localSheetId="4">'ICE-Physical Gas'!$A$9:$I$68</definedName>
    <definedName name="TABLE_24" localSheetId="3">'ICE-Power'!$A$9:$I$62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B6" i="11"/>
  <c r="C6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505" i="11"/>
  <c r="B505" i="11"/>
  <c r="C505" i="11"/>
  <c r="A506" i="11"/>
  <c r="B506" i="11"/>
  <c r="C506" i="11"/>
  <c r="A507" i="11"/>
  <c r="B507" i="11"/>
  <c r="C507" i="11"/>
  <c r="A508" i="11"/>
  <c r="B508" i="11"/>
  <c r="C508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509" i="9"/>
  <c r="B509" i="9"/>
  <c r="C509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A501" i="10"/>
  <c r="B501" i="10"/>
  <c r="C501" i="10"/>
  <c r="D501" i="10"/>
  <c r="E501" i="10"/>
  <c r="F501" i="10"/>
  <c r="A502" i="10"/>
  <c r="B502" i="10"/>
  <c r="C502" i="10"/>
  <c r="D502" i="10"/>
  <c r="E502" i="10"/>
  <c r="F502" i="10"/>
  <c r="A503" i="10"/>
  <c r="B503" i="10"/>
  <c r="C503" i="10"/>
  <c r="D503" i="10"/>
  <c r="E503" i="10"/>
  <c r="F503" i="10"/>
  <c r="A504" i="10"/>
  <c r="B504" i="10"/>
  <c r="C504" i="10"/>
  <c r="D504" i="10"/>
  <c r="E504" i="10"/>
  <c r="F504" i="10"/>
  <c r="A505" i="10"/>
  <c r="B505" i="10"/>
  <c r="C505" i="10"/>
  <c r="D505" i="10"/>
  <c r="E505" i="10"/>
  <c r="F505" i="10"/>
  <c r="A506" i="10"/>
  <c r="B506" i="10"/>
  <c r="C506" i="10"/>
  <c r="D506" i="10"/>
  <c r="E506" i="10"/>
  <c r="F506" i="10"/>
  <c r="A507" i="10"/>
  <c r="B507" i="10"/>
  <c r="C507" i="10"/>
  <c r="D507" i="10"/>
  <c r="E507" i="10"/>
  <c r="F507" i="10"/>
  <c r="A508" i="10"/>
  <c r="B508" i="10"/>
  <c r="C508" i="10"/>
  <c r="D508" i="10"/>
  <c r="E508" i="10"/>
  <c r="F508" i="10"/>
  <c r="C5" i="4"/>
  <c r="G5" i="4"/>
  <c r="H5" i="4"/>
  <c r="C6" i="4"/>
  <c r="G6" i="4"/>
  <c r="H6" i="4"/>
  <c r="C7" i="4"/>
  <c r="G7" i="4"/>
  <c r="H7" i="4"/>
  <c r="C8" i="4"/>
  <c r="G8" i="4"/>
  <c r="H8" i="4"/>
  <c r="G12" i="4"/>
  <c r="H12" i="4"/>
  <c r="G13" i="4"/>
  <c r="H13" i="4"/>
  <c r="G14" i="4"/>
  <c r="H14" i="4"/>
  <c r="G15" i="4"/>
  <c r="H15" i="4"/>
  <c r="G16" i="4"/>
  <c r="H16" i="4"/>
  <c r="A4" i="12"/>
  <c r="A4" i="7"/>
  <c r="B7" i="7"/>
  <c r="E7" i="7"/>
  <c r="H7" i="7"/>
  <c r="K7" i="7"/>
  <c r="A3" i="8"/>
  <c r="B6" i="8"/>
  <c r="C6" i="8"/>
  <c r="A3" i="5"/>
  <c r="B6" i="5"/>
  <c r="C6" i="5"/>
  <c r="B7" i="5"/>
  <c r="C7" i="5"/>
  <c r="A3" i="6"/>
  <c r="B6" i="6"/>
  <c r="C6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<sst xmlns="http://schemas.openxmlformats.org/spreadsheetml/2006/main" count="1500" uniqueCount="672">
  <si>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</si>
  <si>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</si>
  <si>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</si>
  <si>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</si>
  <si>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</si>
  <si>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</si>
  <si>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</si>
  <si>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</si>
  <si>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</si>
  <si>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</si>
  <si>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</si>
  <si>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</si>
  <si>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</si>
  <si>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</si>
  <si>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</si>
  <si>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</si>
  <si>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</si>
  <si>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</si>
  <si>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</si>
  <si>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</si>
  <si>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</si>
  <si>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</si>
  <si>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</si>
  <si>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</si>
  <si>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</si>
  <si>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</si>
  <si>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</si>
  <si>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</si>
  <si>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</si>
  <si>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</si>
  <si>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</si>
  <si>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Q4 01</t>
  </si>
  <si>
    <t>    NG Firm Phys, ID, GDD - TET M3 - Next Day Gas</t>
  </si>
  <si>
    <t>PHYSICAL GAS VOLUME</t>
  </si>
  <si>
    <t>FINANCIAL GAS VOLUME</t>
  </si>
  <si>
    <t>    NG Fin, FP for LD1 - Henry - May01</t>
  </si>
  <si>
    <t>    Firm-LD Peak - Cin - Q4 01</t>
  </si>
  <si>
    <t>NG Fin BS, LD1 for IF</t>
  </si>
  <si>
    <t>    Firm-LD Peak - TVA - Next Day</t>
  </si>
  <si>
    <t>    NG Firm Phys, ID, GDD - NGPL-Nicor - Next Day Gas</t>
  </si>
  <si>
    <t>    Firm-LD Peak - Cin - Jun01</t>
  </si>
  <si>
    <t>    Firm-LD Peak - Ent - Jun01</t>
  </si>
  <si>
    <t>NG Fin BS, LD1 for NGI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</si>
  <si>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</si>
  <si>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</si>
  <si>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</si>
  <si>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</si>
  <si>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</si>
  <si>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</si>
  <si>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</si>
  <si>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</si>
  <si>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</si>
  <si>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</si>
  <si>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</si>
  <si>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</si>
  <si>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</si>
  <si>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</si>
  <si>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</si>
  <si>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</si>
  <si>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</si>
  <si>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</si>
  <si>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</si>
  <si>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</si>
  <si>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</si>
  <si>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</si>
  <si>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</si>
  <si>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</si>
  <si>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</si>
  <si>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American Electric Power Service Corp.</t>
  </si>
  <si>
    <t>USD / MWh</t>
  </si>
  <si>
    <t>Hourly</t>
  </si>
  <si>
    <t>Dorland , C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</si>
  <si>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</si>
  <si>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</si>
  <si>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</si>
  <si>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</si>
  <si>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</si>
  <si>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</si>
  <si>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</si>
  <si>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</si>
  <si>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</si>
  <si>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</si>
  <si>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</si>
  <si>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</si>
  <si>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</si>
  <si>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</si>
  <si>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</si>
  <si>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</si>
  <si>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</si>
  <si>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</si>
  <si>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</si>
  <si>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</si>
  <si>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</si>
  <si>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</si>
  <si>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</si>
  <si>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</si>
  <si>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</si>
  <si>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</si>
  <si>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</si>
  <si>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</si>
  <si>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</si>
  <si>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</si>
  <si>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</si>
  <si>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</si>
  <si>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</si>
  <si>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</si>
  <si>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</si>
  <si>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</si>
  <si>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</si>
  <si>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</si>
  <si>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</si>
  <si>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</si>
  <si>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</si>
  <si>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</si>
  <si>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</si>
  <si>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</si>
  <si>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</si>
  <si>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</si>
  <si>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</si>
  <si>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</si>
  <si>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</si>
  <si>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</si>
  <si>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</si>
  <si>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</si>
  <si>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</si>
  <si>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</si>
  <si>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</si>
  <si>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</si>
  <si>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</si>
  <si>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</si>
  <si>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</si>
  <si>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</si>
  <si>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</si>
  <si>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</si>
  <si>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</si>
  <si>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</si>
  <si>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</si>
  <si>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</si>
  <si>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</si>
  <si>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</si>
  <si>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</si>
  <si>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</si>
  <si>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</si>
  <si>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</si>
  <si>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</si>
  <si>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</si>
  <si>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</si>
  <si>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</si>
  <si>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</si>
  <si>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</si>
  <si>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</si>
  <si>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</si>
  <si>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</si>
  <si>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</si>
  <si>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</si>
  <si>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</si>
  <si>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</si>
  <si>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</si>
  <si>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</si>
  <si>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</si>
  <si>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</si>
  <si>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</si>
  <si>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</si>
  <si>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</si>
  <si>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</si>
  <si>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</si>
  <si>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</si>
  <si>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</si>
  <si>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</si>
  <si>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</si>
  <si>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</si>
  <si>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</si>
  <si>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</si>
  <si>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</si>
  <si>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</si>
  <si>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</si>
  <si>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</si>
  <si>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</si>
  <si>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</si>
  <si>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</si>
  <si>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</si>
  <si>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</si>
  <si>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</si>
  <si>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</si>
  <si>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</si>
  <si>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</si>
  <si>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</si>
  <si>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</si>
  <si>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</si>
  <si>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</si>
  <si>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</si>
  <si>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</si>
  <si>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</si>
  <si>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</si>
  <si>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</si>
  <si>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</si>
  <si>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</si>
  <si>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</si>
  <si>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</si>
  <si>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</si>
  <si>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</si>
  <si>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</si>
  <si>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</si>
  <si>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</si>
  <si>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</si>
  <si>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</si>
  <si>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</si>
  <si>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</si>
  <si>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</si>
  <si>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</si>
  <si>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</si>
  <si>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</si>
  <si>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</si>
  <si>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</si>
  <si>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</si>
  <si>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</si>
  <si>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</si>
  <si>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</si>
  <si>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</si>
  <si>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</si>
  <si>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</si>
  <si>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</si>
  <si>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</si>
  <si>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</si>
  <si>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</si>
  <si>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</si>
  <si>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</si>
  <si>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</si>
  <si>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</si>
  <si>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</si>
  <si>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</si>
  <si>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</si>
  <si>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</si>
  <si>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</si>
  <si>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</si>
  <si>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</si>
  <si>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</si>
  <si>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</si>
  <si>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</si>
  <si>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</si>
  <si>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</si>
  <si>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</si>
  <si>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</si>
  <si>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</si>
  <si>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</si>
  <si>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</si>
  <si>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</si>
  <si>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</si>
  <si>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</si>
  <si>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</si>
  <si>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</si>
  <si>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</si>
  <si>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</si>
  <si>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</si>
  <si>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</si>
  <si>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</si>
  <si>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</si>
  <si>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</si>
  <si>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</si>
  <si>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</si>
  <si>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</si>
  <si>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</si>
  <si>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</si>
  <si>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</si>
  <si>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</si>
  <si>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</si>
  <si>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</si>
  <si>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</si>
  <si>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</si>
  <si>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</si>
  <si>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</si>
  <si>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</si>
  <si>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</si>
  <si>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</si>
  <si>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</si>
  <si>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</si>
  <si>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</si>
  <si>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</si>
  <si>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</si>
  <si>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</si>
  <si>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</si>
  <si>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</si>
  <si>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</si>
  <si>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</si>
  <si>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</si>
  <si>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</si>
  <si>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</si>
  <si>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</si>
  <si>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</si>
  <si>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</si>
  <si>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</si>
  <si>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</si>
  <si>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</si>
  <si>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</si>
  <si>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</si>
  <si>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</si>
  <si>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</si>
  <si>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</si>
  <si>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</si>
  <si>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</si>
  <si>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</si>
  <si>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</si>
  <si>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</si>
  <si>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</si>
  <si>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</si>
  <si>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</si>
  <si>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</si>
  <si>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</si>
  <si>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</si>
  <si>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</si>
  <si>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</si>
  <si>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</si>
  <si>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May01-Oct01</t>
  </si>
  <si>
    <t>Henry</t>
  </si>
  <si>
    <t>May-01-01</t>
  </si>
  <si>
    <t>May-31-01</t>
  </si>
  <si>
    <t>USD / MMBtu</t>
  </si>
  <si>
    <t>Daily</t>
  </si>
  <si>
    <t>Arnold, J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</si>
  <si>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</si>
  <si>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</si>
  <si>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</si>
  <si>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</si>
  <si>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</si>
  <si>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</si>
  <si>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</si>
  <si>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</si>
  <si>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</si>
  <si>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</si>
  <si>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</si>
  <si>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</si>
  <si>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</si>
  <si>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    Firm-LD Peak - Cin - Jul01-Aug01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</si>
  <si>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</si>
  <si>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</si>
  <si>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Fin, FP for LD1 - Henry - May01-Oct01</t>
  </si>
  <si>
    <t> Enron Canada Corp.</t>
  </si>
  <si>
    <t>DYNSMCGI</t>
  </si>
  <si>
    <t>pwr.TVA</t>
  </si>
  <si>
    <t>Bal Month</t>
  </si>
  <si>
    <t>    Firm-LD Peak - Cin - Bal Month</t>
  </si>
  <si>
    <t>    Firm-LD Peak - Cin - Bal Week</t>
  </si>
  <si>
    <t>Bal Week</t>
  </si>
  <si>
    <t>    Firm-LD Peak - Comed - Next Day</t>
  </si>
  <si>
    <t>    Firm-LD Peak - PJM-W - Bal Month</t>
  </si>
  <si>
    <t>    NG Firm Phys, FP - ANR-SW - Next Day Gas</t>
  </si>
  <si>
    <t>    NG Firm Phys, FP - ANR-SE-T - Next Day Gas</t>
  </si>
  <si>
    <t>    NG Firm Phys, FP - TCO - Next Day Gas</t>
  </si>
  <si>
    <t>    NG Firm Phys, FP - CG-ONSH - Next Day Gas</t>
  </si>
  <si>
    <t>    NG Firm Phys, FP - Cons Pwr - Next Day Gas</t>
  </si>
  <si>
    <t>    NG Firm Phys, FP - EP-Keystone - Next Day Gas</t>
  </si>
  <si>
    <t>    NG Firm Phys, FP - Mich - Next Day Gas</t>
  </si>
  <si>
    <t>    NG Firm Phys, FP - NGPL-LA - Next Day Gas</t>
  </si>
  <si>
    <t>    NG Firm Phys, FP - NGPL-Nicor - Next Day Gas</t>
  </si>
  <si>
    <t>    NG Firm Phys, FP - NGPL-Nipsco - Next Day Gas</t>
  </si>
  <si>
    <t>    NG Firm Phys, FP - NNG-Demarc - Next Day Gas</t>
  </si>
  <si>
    <t>    NG Firm Phys, FP - PG&amp;E-Citygate - Next Day Gas</t>
  </si>
  <si>
    <t>    NG Firm Phys, FP - Tenn-Z0 -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</si>
  <si>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</si>
  <si>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</si>
  <si>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</si>
  <si>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</si>
  <si>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TGT-SL - Next Day Gas</t>
  </si>
  <si>
    <t>    NG Firm Phys, FP - Transco Z-6 (NY) - Next Day Gas</t>
  </si>
  <si>
    <t>    NG Firm Phys, FP - Trunk ELA - Next Day Gas</t>
  </si>
  <si>
    <t>    NG Firm Phys, ID, GDD - CG-ML - Next Day Gas</t>
  </si>
  <si>
    <t>    NG Firm Phys, ID, GDD - CNG-SP - Next Day Gas</t>
  </si>
  <si>
    <t>    NG Firm Phys, ID, GDD - Mich - Next Day Gas</t>
  </si>
  <si>
    <t>    NG Firm Phys, ID, GDD - Tenn-5L - Next Day Gas</t>
  </si>
  <si>
    <t>    NG Fin BS, LD1 for IF - TCO - May01-Oct01</t>
  </si>
  <si>
    <t>    NG Fin BS, LD1 for IF - Panhandle - May01-Oct01</t>
  </si>
  <si>
    <t>    NG Fin BS, LD1 for IF - Perm - Jun01</t>
  </si>
  <si>
    <t>    NG Fin BS, LD1 for IF - Waha - May01-Oct01</t>
  </si>
  <si>
    <t> Enron North America Corp.</t>
  </si>
  <si>
    <t>Enron Power Marketing, Inc.</t>
  </si>
  <si>
    <t>pwr.asterisk</t>
  </si>
  <si>
    <t>pwr.Financial Swap</t>
  </si>
  <si>
    <t>pwr.New York Zone G</t>
  </si>
  <si>
    <t>pwr.financial swap</t>
  </si>
  <si>
    <t>pwr.NY Zone G</t>
  </si>
  <si>
    <t>HE8-23EPT</t>
  </si>
  <si>
    <t>BUY</t>
  </si>
  <si>
    <t>Next Week</t>
  </si>
  <si>
    <t>    Firm-LD Peak - Comed - May01</t>
  </si>
  <si>
    <t>    Firm-LD Peak - PJM-W - Next Week</t>
  </si>
  <si>
    <t>    Firm-LD Peak - PJM-W - May01</t>
  </si>
  <si>
    <t>    NG Firm Phys, FP - EP-San Juan Blanco - Next Day Gas</t>
  </si>
  <si>
    <t>    NG Firm Phys, FP - NGPL-Mid - Next Day Gas</t>
  </si>
  <si>
    <t>    NG Firm Phys, FP - NGPL-TxOk - Next Day Gas</t>
  </si>
  <si>
    <t>    NG Firm Phys, ID, GDD - Panhandle - Next Day Gas</t>
  </si>
  <si>
    <t>    NG Firm Phys, ID, GDD - TET ELA - Next Day Gas</t>
  </si>
  <si>
    <t>    NG Firm Phys, ID, GDD - Trunk ELA - Next Day Gas</t>
  </si>
  <si>
    <t>Nov01-Mar02</t>
  </si>
  <si>
    <t>    NG Fin BS, LD1 for IF - Perm - Nov01-Mar02</t>
  </si>
  <si>
    <t>    NG Fin BS, LD1 for IF - TET ELA - May01</t>
  </si>
  <si>
    <t>    NG Fin BS, LD1 for IF - Waha - Nov01-Mar02</t>
  </si>
  <si>
    <t>    NG Fin BS, LD1 for NGI - Socal - Jun01</t>
  </si>
  <si>
    <t>    NG Fin BS, LD1 for NGI - Socal - Nov01-Mar02</t>
  </si>
  <si>
    <t>    NG Fin Sw Swap, FP for GDD - Henry - Bal Month Gas</t>
  </si>
  <si>
    <t>Bal Month Gas</t>
  </si>
  <si>
    <t>    NG Fin, FP for LD1 - Henry - Nov01-Mar02</t>
  </si>
  <si>
    <t>    NG Fin, FP for LD1 - Henry - Cal 03</t>
  </si>
  <si>
    <t>Cal 03</t>
  </si>
  <si>
    <t>Commodity Type:  All</t>
  </si>
  <si>
    <t>Morgan Stanley Capital Group, Inc.</t>
  </si>
  <si>
    <t>Apr-04-01</t>
  </si>
  <si>
    <t>ng.Next Day</t>
  </si>
  <si>
    <t>DYNJSIZ</t>
  </si>
  <si>
    <t>Fin Swap-Peak</t>
  </si>
  <si>
    <t>Firm-LD Off-Peak</t>
  </si>
  <si>
    <t>    Firm-LD Off-Peak - PJM-W Off-Peak - Cal 03</t>
  </si>
  <si>
    <t>    Firm-LD Peak - Comed - Jun01</t>
  </si>
  <si>
    <t>    Firm-LD Peak - Comed - Oct01</t>
  </si>
  <si>
    <t>    Firm-LD Peak - Ent - May01</t>
  </si>
  <si>
    <t>    Firm-LD Peak - Ent - Jul01-Aug01</t>
  </si>
  <si>
    <t>Mar02-Apr02</t>
  </si>
  <si>
    <t>    Firm-LD Peak - Mid C - Next Day</t>
  </si>
  <si>
    <t>    Firm-LD Peak - Mid C - May01</t>
  </si>
  <si>
    <t>    Firm-LD Peak - Nepool - Next Day</t>
  </si>
  <si>
    <t>    Firm-LD Peak - Nepool - Jun01</t>
  </si>
  <si>
    <t>    Firm-LD Peak - SP-15 - Next Day</t>
  </si>
  <si>
    <t>    NG Firm Phys, FP - PG&amp;E-Topock - Next Day Gas</t>
  </si>
  <si>
    <t>    NG Firm Phys, FP - PGLC - Next Day Gas</t>
  </si>
  <si>
    <t>    NG Firm Phys, FP - TET WLA - Next Day Gas</t>
  </si>
  <si>
    <t>    NG Firm Phys, ID, GDD - Tenn-8L - Next Day Gas</t>
  </si>
  <si>
    <t>    NG Firm Phys, ID, GDD - TET-STX - Next Day Gas</t>
  </si>
  <si>
    <t>    NG Firm Phys, ID, GDD - TGT-SL - Next Day Gas</t>
  </si>
  <si>
    <t>    NG Fin, FP for LD1 - Henry - Jun01</t>
  </si>
  <si>
    <t>Apr-06-01</t>
  </si>
  <si>
    <t>DYNJDAV</t>
  </si>
  <si>
    <t>ng.Not Applicable</t>
  </si>
  <si>
    <t>ng.Basis Swap</t>
  </si>
  <si>
    <t>ng.NYMEX Last Day Settlement</t>
  </si>
  <si>
    <t>ng.May 2001 - October 2001</t>
  </si>
  <si>
    <t>ng.ANR Southwest</t>
  </si>
  <si>
    <t>09:30 A.M.</t>
  </si>
  <si>
    <t>DYNATAY</t>
  </si>
  <si>
    <t>pwr.CE</t>
  </si>
  <si>
    <t>ENRON GAS LIQUIDS INC</t>
  </si>
  <si>
    <t>DYNCMAH</t>
  </si>
  <si>
    <t>ngl.natural gasoline</t>
  </si>
  <si>
    <t>ngl.N/A</t>
  </si>
  <si>
    <t>ngl.Physical</t>
  </si>
  <si>
    <t>ngl.Mont Belvieu, Enron</t>
  </si>
  <si>
    <t>ngl.Fixed</t>
  </si>
  <si>
    <t>ngl.April 2001</t>
  </si>
  <si>
    <t>ngl.As Directed</t>
  </si>
  <si>
    <t>Natural Gas Liquids Total</t>
  </si>
  <si>
    <t xml:space="preserve">ENRON PERCENTAGE: </t>
  </si>
  <si>
    <t>US NATURAL GAS</t>
  </si>
  <si>
    <t>NATURAL GAS LIQUIDS</t>
  </si>
  <si>
    <t>CRUDE</t>
  </si>
  <si>
    <r>
      <t> Trade Dates:  </t>
    </r>
    <r>
      <rPr>
        <sz val="8"/>
        <color indexed="8"/>
        <rFont val="Verdana"/>
        <family val="2"/>
      </rPr>
      <t>Apr-4-01 thru Apr-4-01</t>
    </r>
  </si>
  <si>
    <t>    Fin Swap-Peak - NYPOOL J - Jul01-Aug01</t>
  </si>
  <si>
    <t>Apr-04-01 18:28 GMT</t>
  </si>
  <si>
    <t>    Fin Swap-Peak - NYPOOL A - Next Day</t>
  </si>
  <si>
    <t>Apr-04-01 13:42 GMT</t>
  </si>
  <si>
    <t>    Fin Swap-Peak - NYPOOL A - Jun01</t>
  </si>
  <si>
    <t>Apr-04-01 18:40 GMT</t>
  </si>
  <si>
    <t>    Fin Swap-Peak - NYPOOL G - Jul01-Aug01</t>
  </si>
  <si>
    <t>Apr-04-01 18:02 GMT</t>
  </si>
  <si>
    <t>Apr-04-01 19:09 GMT</t>
  </si>
  <si>
    <t>Apr-04-01 17:27 GMT</t>
  </si>
  <si>
    <t>Apr-04-01 14:31 GMT</t>
  </si>
  <si>
    <t>Apr-04-01 19:24 GMT</t>
  </si>
  <si>
    <t>    Firm-LD Peak - Cin - Next Week</t>
  </si>
  <si>
    <t>Apr-04-01 17:20 GMT</t>
  </si>
  <si>
    <t>Apr-04-01 19:34 GMT</t>
  </si>
  <si>
    <t>Apr-04-01 20:34 GMT</t>
  </si>
  <si>
    <t>Apr-04-01 20:32 GMT</t>
  </si>
  <si>
    <t>Apr-04-01 16:37 GMT</t>
  </si>
  <si>
    <t>    Firm-LD Peak - Cin - Jan02-Feb02</t>
  </si>
  <si>
    <t>Jan02-Feb02</t>
  </si>
  <si>
    <t>Apr-04-01 13:01 GMT</t>
  </si>
  <si>
    <t>Apr-04-01 13:28 GMT</t>
  </si>
  <si>
    <t>    Firm-LD Peak - Comed - Next Week</t>
  </si>
  <si>
    <t>Apr-04-01 18:43 GMT</t>
  </si>
  <si>
    <t>Apr-04-01 20:16 GMT</t>
  </si>
  <si>
    <t>Apr-04-01 13:51 GMT</t>
  </si>
  <si>
    <t>    Firm-LD Peak - Comed - Sep01</t>
  </si>
  <si>
    <t>Apr-04-01 17:10 GMT</t>
  </si>
  <si>
    <t>Apr-04-01 13:07 GMT</t>
  </si>
  <si>
    <t>Apr-04-01 12:31 GMT</t>
  </si>
  <si>
    <t>Apr-04-01 18:30 GMT</t>
  </si>
  <si>
    <t>Apr-04-01 12:18 GMT</t>
  </si>
  <si>
    <t>Apr-04-01 16:36 GMT</t>
  </si>
  <si>
    <t>    Firm-LD Peak - Ent - Sep01</t>
  </si>
  <si>
    <t>Apr-04-01 14:04 GMT</t>
  </si>
  <si>
    <t>    Firm-LD Peak - Ent - Jan02-Feb02</t>
  </si>
  <si>
    <t>Apr-04-01 18:10 GMT</t>
  </si>
  <si>
    <t>    Firm-LD Peak - Ent - May02</t>
  </si>
  <si>
    <t>Apr-04-01 13:57 GMT</t>
  </si>
  <si>
    <t>Apr-04-01 13:15 GMT</t>
  </si>
  <si>
    <t>    Firm-LD Peak - Nepool - Bal Week</t>
  </si>
  <si>
    <t>Apr-04-01 12:12 GMT</t>
  </si>
  <si>
    <t>Apr-04-01 18:29 GMT</t>
  </si>
  <si>
    <t>    Firm-LD Peak - Nepool - Next Week</t>
  </si>
  <si>
    <t>Apr-04-01 19:18 GMT</t>
  </si>
  <si>
    <t>    Firm-LD Peak - Nepool - May01</t>
  </si>
  <si>
    <t>Apr-04-01 18:14 GMT</t>
  </si>
  <si>
    <t>Apr-04-01 17:26 GMT</t>
  </si>
  <si>
    <t>    Firm-LD Peak - Nepool - Q4 01</t>
  </si>
  <si>
    <t>Apr-04-01 19:00 GMT</t>
  </si>
  <si>
    <t>Apr-04-01 18:06 GMT</t>
  </si>
  <si>
    <t>    Firm-LD Peak - PJM-W - Custom</t>
  </si>
  <si>
    <t>Custom</t>
  </si>
  <si>
    <t>Apr-04-01 17:51 GMT</t>
  </si>
  <si>
    <t>Apr-04-01 18:47 GMT</t>
  </si>
  <si>
    <t>Apr-04-01 18:34 GMT</t>
  </si>
  <si>
    <t>    Firm-LD Peak - PJM-W - Jun01</t>
  </si>
  <si>
    <t>Apr-04-01 17:59 GMT</t>
  </si>
  <si>
    <t>    Firm-LD Peak - PJM-W - Jul01-Aug01</t>
  </si>
  <si>
    <t>    Firm-LD Peak - PJM-W - Q4 01</t>
  </si>
  <si>
    <t>Apr-04-01 16:39 GMT</t>
  </si>
  <si>
    <t>    Firm-LD Peak - PJM-W - Mar02-Apr02</t>
  </si>
  <si>
    <t>Apr-04-01 14:02 GMT</t>
  </si>
  <si>
    <t>    Firm-LD Peak - Palo - May01</t>
  </si>
  <si>
    <t>Apr-04-01 16:27 GMT</t>
  </si>
  <si>
    <t>Apr-04-01 13:09 GMT</t>
  </si>
  <si>
    <t>Apr-04-01 11:59 GMT</t>
  </si>
  <si>
    <t>    Firm-LD Peak - TVA - Q4 01</t>
  </si>
  <si>
    <t>Apr-04-01 14:03 GMT</t>
  </si>
  <si>
    <t>Apr-04-01 14:21 GMT</t>
  </si>
  <si>
    <t>Apr-04-01 15:15 GMT</t>
  </si>
  <si>
    <t>    NG Firm Phys, FP - CG-ML - Next Day Gas</t>
  </si>
  <si>
    <t>Apr-04-01 14:45 GMT</t>
  </si>
  <si>
    <t>Apr-04-01 15:06 GMT</t>
  </si>
  <si>
    <t>Apr-04-01 14:05 GMT</t>
  </si>
  <si>
    <t>Apr-04-01 13:56 GMT</t>
  </si>
  <si>
    <t>Apr-04-01 13:53 GMT</t>
  </si>
  <si>
    <t>    NG Firm Phys, FP - FGT-Z2 - Next Day Gas</t>
  </si>
  <si>
    <t>Apr-04-01 14:44 GMT</t>
  </si>
  <si>
    <t>Apr-04-01 14:48 GMT</t>
  </si>
  <si>
    <t>Apr-04-01 15:10 GMT</t>
  </si>
  <si>
    <t>Apr-04-01 14:16 GMT</t>
  </si>
  <si>
    <t>Apr-04-01 14:15 GMT</t>
  </si>
  <si>
    <t>Apr-04-01 13:48 GMT</t>
  </si>
  <si>
    <t>    NG Firm Phys, FP - NGPL-STX - Next Day Gas</t>
  </si>
  <si>
    <t>Apr-04-01 14:17 GMT</t>
  </si>
  <si>
    <t>Apr-04-01 14:30 GMT</t>
  </si>
  <si>
    <t>Apr-04-01 14:35 GMT</t>
  </si>
  <si>
    <t>    NG Firm Phys, FP - NNG-Demarc - Bal Month Gas</t>
  </si>
  <si>
    <t>Apr-04-01 12:40 GMT</t>
  </si>
  <si>
    <t>Apr-04-01 13:40 GMT</t>
  </si>
  <si>
    <t>Apr-04-01 14:18 GMT</t>
  </si>
  <si>
    <t>Apr-04-01 13:37 GMT</t>
  </si>
  <si>
    <t>Apr-04-01 14:54 GMT</t>
  </si>
  <si>
    <t>Apr-04-01 14:43 GMT</t>
  </si>
  <si>
    <t>Apr-04-01 14:24 GMT</t>
  </si>
  <si>
    <t>    NG Firm Phys, FP - TET-STX - Next Day Gas</t>
  </si>
  <si>
    <t>Apr-04-01 14:29 GMT</t>
  </si>
  <si>
    <t>Apr-04-01 14:40 GMT</t>
  </si>
  <si>
    <t>Apr-04-01 14:52 GMT</t>
  </si>
  <si>
    <t>    NG Firm Phys, FP - Waha - Next Day Gas</t>
  </si>
  <si>
    <t>Apr-04-01 13:50 GMT</t>
  </si>
  <si>
    <t>Apr-04-01 13:16 GMT</t>
  </si>
  <si>
    <t>Apr-04-01 13:35 GMT</t>
  </si>
  <si>
    <t>    NG Firm Phys, ID, GDD - Henry - Next Day Gas</t>
  </si>
  <si>
    <t>Apr-04-01 13:30 GMT</t>
  </si>
  <si>
    <t>    NG Firm Phys, ID, GDD - NGPL-STX - Next Day Gas</t>
  </si>
  <si>
    <t>Apr-04-01 12:37 GMT</t>
  </si>
  <si>
    <t>Apr-04-01 13:18 GMT</t>
  </si>
  <si>
    <t>Apr-04-01 13:39 GMT</t>
  </si>
  <si>
    <t>Apr-04-01 13:14 GMT</t>
  </si>
  <si>
    <t>    NG Firm Phys, ID, GDD - Transco Z-6 (NY) - Next Day Gas</t>
  </si>
  <si>
    <t>    NG Firm Phys, ID, GDD - Transco Z-6 (non-NY) - Next Day Gas</t>
  </si>
  <si>
    <t>Apr-04-01 12:48 GMT</t>
  </si>
  <si>
    <t>Apr-04-01 13:34 GMT</t>
  </si>
  <si>
    <t>NG Fin BS, LD1 for GDM</t>
  </si>
  <si>
    <t>    NG Fin BS, LD1 for GDM - Mich - May01-Oct01</t>
  </si>
  <si>
    <t>Apr-04-01 18:00 GMT</t>
  </si>
  <si>
    <t>    NG Fin BS, LD1 for GDM - Mich - Nov01-Mar02</t>
  </si>
  <si>
    <t>    NG Fin BS, LD1 for IF - ANR-SW - Nov01-Mar02</t>
  </si>
  <si>
    <t>Apr-04-01 16:00 GMT</t>
  </si>
  <si>
    <t>    NG Fin BS, LD1 for IF - ANR-SE - May01</t>
  </si>
  <si>
    <t>    NG Fin BS, LD1 for IF - TCO - Nov01-Mar02</t>
  </si>
  <si>
    <t>Apr-04-01 16:02 GMT</t>
  </si>
  <si>
    <t>    NG Fin BS, LD1 for IF - CG-ONSH - May01</t>
  </si>
  <si>
    <t>Apr-04-01 14:25 GMT</t>
  </si>
  <si>
    <t>    NG Fin BS, LD1 for IF - CG-ONSH - May01-Oct01</t>
  </si>
  <si>
    <t>Apr-04-01 14:36 GMT</t>
  </si>
  <si>
    <t>    NG Fin BS, LD1 for IF - HSC - Jun01</t>
  </si>
  <si>
    <t>Apr-04-01 14:46 GMT</t>
  </si>
  <si>
    <t>    NG Fin BS, LD1 for IF - NGPL-LA - May01-Oct01</t>
  </si>
  <si>
    <t>    NG Fin BS, LD1 for IF - NGPL-Mid - May01</t>
  </si>
  <si>
    <t>Apr-04-01 16:54 GMT</t>
  </si>
  <si>
    <t>    NG Fin BS, LD1 for IF - NGPL-TxOk - Nov01-Mar02</t>
  </si>
  <si>
    <t>Apr-04-01 14:58 GMT</t>
  </si>
  <si>
    <t>    NG Fin BS, LD1 for IF - NW-Rockies - May01</t>
  </si>
  <si>
    <t>Apr-04-01 18:01 GMT</t>
  </si>
  <si>
    <t>Apr-04-01 21:11 GMT</t>
  </si>
  <si>
    <t>Apr-04-01 15:38 GMT</t>
  </si>
  <si>
    <t>    NG Fin BS, LD1 for IF - Perm - Q3 01</t>
  </si>
  <si>
    <t>Q3 01</t>
  </si>
  <si>
    <t>    NG Fin BS, LD1 for IF - Perm - May01-Oct01</t>
  </si>
  <si>
    <t>Apr-04-01 15:22 GMT</t>
  </si>
  <si>
    <t>Apr-04-01 13:13 GMT</t>
  </si>
  <si>
    <t>Apr-04-01 17:17 GMT</t>
  </si>
  <si>
    <t>Apr-04-01 15:21 GMT</t>
  </si>
  <si>
    <t>Apr-04-01 15:07 GMT</t>
  </si>
  <si>
    <t>    NG Fin BS, LD1 for NGI - Chicago - May01-Oct01</t>
  </si>
  <si>
    <t>Apr-04-01 18:27 GMT</t>
  </si>
  <si>
    <t>Apr-04-01 18:05 GMT</t>
  </si>
  <si>
    <t>    NG Fin BS, LD1 for NGI - Socal - Q3 01</t>
  </si>
  <si>
    <t>Apr-04-01 14:13 GMT</t>
  </si>
  <si>
    <t>Apr-04-01 19:07 GMT</t>
  </si>
  <si>
    <t>Apr-04-01 19:30 GMT</t>
  </si>
  <si>
    <t>Apr-04-01 18:55 GMT</t>
  </si>
  <si>
    <t>Apr-04-01 18:48 GMT</t>
  </si>
  <si>
    <t>Apr-04-01 19:19 GMT</t>
  </si>
  <si>
    <t> Trade Dates:  Apr-4-01 thru Apr-4-01</t>
  </si>
  <si>
    <t>Nov-01-01</t>
  </si>
  <si>
    <t>Mar-31-02</t>
  </si>
  <si>
    <t>AEP Energy Services, Inc.</t>
  </si>
  <si>
    <t>Sold</t>
  </si>
  <si>
    <t>Oct-31-01</t>
  </si>
  <si>
    <t>Apr-04-01  Deals</t>
  </si>
  <si>
    <t>Apr-09-01</t>
  </si>
  <si>
    <t>Apr-13-01</t>
  </si>
  <si>
    <t>Northern Indiana Public Service Company</t>
  </si>
  <si>
    <t>Palo</t>
  </si>
  <si>
    <t>Fischer, M</t>
  </si>
  <si>
    <t>Trade Dates:  Apr-4-01 thru Apr-4-01</t>
  </si>
  <si>
    <t>DYNJTIP</t>
  </si>
  <si>
    <t>NYMEX Spec</t>
  </si>
  <si>
    <t>cl.Nymex-(Ohio River or Big Sandy River)</t>
  </si>
  <si>
    <t>cl.2001, 3nd Quarter</t>
  </si>
  <si>
    <t>11:38 A.M.</t>
  </si>
  <si>
    <t>DYNJJOH</t>
  </si>
  <si>
    <t>08:44 A.M.</t>
  </si>
  <si>
    <t>DYNJLIND</t>
  </si>
  <si>
    <t>pwr.Jul-Aug01</t>
  </si>
  <si>
    <t>08:30 A.M.</t>
  </si>
  <si>
    <t>DYNCMCG</t>
  </si>
  <si>
    <t>ng.TETCO ELA</t>
  </si>
  <si>
    <t>09:52 A.M.</t>
  </si>
  <si>
    <t>DYNCSHI</t>
  </si>
  <si>
    <t>ng.Fixed Price Swap</t>
  </si>
  <si>
    <t>ng.NYMEX</t>
  </si>
  <si>
    <t>ng.November 2001 - March 2002</t>
  </si>
  <si>
    <t>09:27 A.M.</t>
  </si>
  <si>
    <t>ng.CNG South Point</t>
  </si>
  <si>
    <t>ng.Inside FERC CNG South Point</t>
  </si>
  <si>
    <t>08:54 A.M.</t>
  </si>
  <si>
    <t>ng.TCO IPP</t>
  </si>
  <si>
    <t>ng.Inside FERC TCO</t>
  </si>
  <si>
    <t>09:33 A.M.</t>
  </si>
  <si>
    <t>09:40 A.M.</t>
  </si>
  <si>
    <t>DYNASAN</t>
  </si>
  <si>
    <t>ng.TGT Zone SL</t>
  </si>
  <si>
    <t>09:31 A.M.</t>
  </si>
  <si>
    <t>DYNFMOR</t>
  </si>
  <si>
    <t>ng.Henry Hub</t>
  </si>
  <si>
    <t>07:56 A.M.</t>
  </si>
  <si>
    <t>DYNMSTE</t>
  </si>
  <si>
    <t>pwr.Ercot</t>
  </si>
  <si>
    <t>pwr.East Coast Next Week Power</t>
  </si>
  <si>
    <t>09:53 A.M.</t>
  </si>
  <si>
    <t>pwr.May01</t>
  </si>
  <si>
    <t>08:24 A.M.</t>
  </si>
  <si>
    <t>08:25 A.M.</t>
  </si>
  <si>
    <t>09:01 A.M.</t>
  </si>
  <si>
    <t>10:01 A.M.</t>
  </si>
  <si>
    <t>06:42 A.M.</t>
  </si>
  <si>
    <t>06:43 A.M.</t>
  </si>
  <si>
    <t>07:03 A.M.</t>
  </si>
  <si>
    <t>07:24 A.M.</t>
  </si>
  <si>
    <t>08:16 A.M.</t>
  </si>
  <si>
    <t>07:46 A.M.</t>
  </si>
  <si>
    <t>01:04 P.M.</t>
  </si>
  <si>
    <t>09:35 A.M.</t>
  </si>
  <si>
    <t>Coal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</si>
</sst>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8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6" xfId="0" applyFont="1" applyFill="1" applyBorder="1" applyAlignment="1">
      <alignment horizontal="left" vertical="center"/>
    </xf>
    <xf numFmtId="165" fontId="4" fillId="0" borderId="27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/>
    </xf>
    <xf numFmtId="165" fontId="4" fillId="0" borderId="29" xfId="1" applyNumberFormat="1" applyFont="1" applyFill="1" applyBorder="1" applyAlignment="1">
      <alignment vertical="center"/>
    </xf>
    <xf numFmtId="0" fontId="4" fillId="0" borderId="30" xfId="0" applyFont="1" applyFill="1" applyBorder="1" applyAlignment="1">
      <alignment horizontal="left" vertical="center" indent="2"/>
    </xf>
    <xf numFmtId="165" fontId="4" fillId="0" borderId="31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 indent="2"/>
    </xf>
    <xf numFmtId="0" fontId="4" fillId="0" borderId="32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3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4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5" xfId="1" applyNumberFormat="1" applyFont="1" applyFill="1" applyBorder="1"/>
    <xf numFmtId="0" fontId="4" fillId="0" borderId="36" xfId="0" applyFont="1" applyFill="1" applyBorder="1"/>
    <xf numFmtId="0" fontId="4" fillId="0" borderId="37" xfId="0" applyFont="1" applyFill="1" applyBorder="1" applyAlignment="1">
      <alignment horizontal="left"/>
    </xf>
    <xf numFmtId="165" fontId="4" fillId="0" borderId="37" xfId="1" applyNumberFormat="1" applyFont="1" applyFill="1" applyBorder="1"/>
    <xf numFmtId="165" fontId="4" fillId="0" borderId="38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25" xfId="0" applyBorder="1"/>
    <xf numFmtId="3" fontId="0" fillId="0" borderId="15" xfId="0" applyNumberFormat="1" applyBorder="1"/>
    <xf numFmtId="0" fontId="25" fillId="0" borderId="0" xfId="3" applyFont="1" applyFill="1" applyBorder="1" applyAlignment="1" applyProtection="1">
      <alignment horizontal="left"/>
    </xf>
    <xf numFmtId="0" fontId="26" fillId="0" borderId="0" xfId="3" applyFont="1" applyAlignment="1" applyProtection="1"/>
    <xf numFmtId="43" fontId="0" fillId="0" borderId="0" xfId="0" applyNumberFormat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1"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6986.352047106484" createdVersion="1" recordCount="2">
  <cacheSource type="worksheet">
    <worksheetSource ref="A9:Y11" sheet="DD-EGL"/>
  </cacheSource>
  <cacheFields count="25">
    <cacheField name="Enron Trader" numFmtId="0">
      <sharedItems count="3">
        <s v="Wade Hicks"/>
        <s v="Adam Gros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10000" maxValue="10000" count="1">
        <n v="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CMAH"/>
      </sharedItems>
    </cacheField>
    <cacheField name="Minor Commodity " numFmtId="0">
      <sharedItems count="1">
        <s v="ngl.natural gasoli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Enron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4-04T00:00:00" maxDate="2001-04-05T00:00:00" count="1">
        <d v="2001-04-04T00:00:00"/>
      </sharedItems>
    </cacheField>
    <cacheField name="Transaction Time " numFmtId="0">
      <sharedItems count="2">
        <s v="01:04 P.M."/>
        <s v="09:35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10000" maxValue="10000" count="1">
        <n v="10000"/>
      </sharedItems>
    </cacheField>
    <cacheField name="Price " numFmtId="0">
      <sharedItems containsSemiMixedTypes="0" containsString="0" containsNumber="1" minValue="0.66" maxValue="0.66500000000000004" count="2">
        <n v="0.66500000000000004"/>
        <n v="0.66"/>
      </sharedItems>
    </cacheField>
    <cacheField name="Deal Number " numFmtId="0">
      <sharedItems containsSemiMixedTypes="0" containsString="0" containsNumber="1" containsInteger="1" minValue="22047" maxValue="22142" count="2">
        <n v="22142"/>
        <n v="220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6986.351810069442" createdVersion="1" recordCount="12">
  <cacheSource type="worksheet">
    <worksheetSource ref="A10:Y22" sheet="DD-ENA"/>
  </cacheSource>
  <cacheFields count="25">
    <cacheField name="Enron Trader" numFmtId="0">
      <sharedItems count="14">
        <s v="John Massey"/>
        <s v="Narsimha Misra"/>
        <s v="Robert Stalford"/>
        <s v="Chris Germany"/>
        <s v="John Arnold"/>
        <s v="Susan Pereira"/>
        <s v="Kelli Stevens"/>
        <s v="Dan Junek" u="1"/>
        <s v="Patrice Mims-Thurston" u="1"/>
        <s v="Scott Hendrickson" u="1"/>
        <s v="Vicki Versen" u="1"/>
        <e v="#N/A" u="1"/>
        <s v="Chad Pennix" u="1"/>
        <s v="Tom May" u="1"/>
      </sharedItems>
    </cacheField>
    <cacheField name="Period" numFmtId="0">
      <sharedItems containsSemiMixedTypes="0" containsString="0" containsNumber="1" containsInteger="1" minValue="1" maxValue="992" count="6">
        <n v="92"/>
        <n v="16"/>
        <n v="992"/>
        <n v="1"/>
        <n v="151"/>
        <n v="184"/>
      </sharedItems>
    </cacheField>
    <cacheField name="Total Volume" numFmtId="0">
      <sharedItems containsSemiMixedTypes="0" containsString="0" containsNumber="1" containsInteger="1" minValue="460" maxValue="920000" count="7">
        <n v="460"/>
        <n v="800"/>
        <n v="49600"/>
        <n v="5000"/>
        <n v="755000"/>
        <n v="920000"/>
        <n v="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Coal"/>
        <s v="Power"/>
        <s v="US Natural Gas"/>
      </sharedItems>
    </cacheField>
    <cacheField name="User Name " numFmtId="0">
      <sharedItems count="7">
        <s v="JMASSEY1"/>
        <s v="NMISRA_FIN"/>
        <s v="RSTALFORD_FIN"/>
        <s v="ENECGERMANY"/>
        <s v="ENEJARNO"/>
        <s v="ENEPEREI"/>
        <s v="ENEkelli"/>
      </sharedItems>
    </cacheField>
    <cacheField name="Dynegy User Name " numFmtId="0">
      <sharedItems count="9">
        <s v="DYNJTIP"/>
        <s v="DYNJJOH"/>
        <s v="DYNJLIND"/>
        <s v="DYNCMCG"/>
        <s v="DYNCSHI"/>
        <s v="DYNJDAV"/>
        <s v="DYNASAN"/>
        <s v="DYNFMOR"/>
        <s v="DYNJSIZ"/>
      </sharedItems>
    </cacheField>
    <cacheField name="Minor Commodity " numFmtId="0">
      <sharedItems count="3">
        <s v="NYMEX Spec"/>
        <s v="pwr.East Power"/>
        <s v="ng.US Natural Gas"/>
      </sharedItems>
    </cacheField>
    <cacheField name="Priority Of Service " numFmtId="0">
      <sharedItems count="4">
        <s v="ngl.N/A"/>
        <s v="pwr.asterisk"/>
        <s v="ng-pwr.Firm"/>
        <s v="ng.Not Applicable"/>
      </sharedItems>
    </cacheField>
    <cacheField name="Deal Type " numFmtId="0">
      <sharedItems count="4">
        <s v="Physical"/>
        <s v="pwr.Financial Swap"/>
        <s v="ng.Fixed Price Swap"/>
        <s v="ng.Basis Swap"/>
      </sharedItems>
    </cacheField>
    <cacheField name="Location " numFmtId="0">
      <sharedItems count="9">
        <s v="cl.Nymex-(Ohio River or Big Sandy River)"/>
        <s v="pwr.New York Zone G"/>
        <s v="ng.TETCO ELA"/>
        <s v="ng.NYMEX"/>
        <s v="ng.CNG South Point"/>
        <s v="ng.TCO IPP"/>
        <s v="ng.TGT Zone SL"/>
        <s v="ng.Henry Hub"/>
        <s v="ng.ANR Southwest"/>
      </sharedItems>
    </cacheField>
    <cacheField name="Pricing Mechanism " numFmtId="0">
      <sharedItems count="3">
        <s v="ng-pwr.Fixed Price"/>
        <s v="pwr.financial swap"/>
        <s v="ng.NYMEX Last Day Settlement"/>
      </sharedItems>
    </cacheField>
    <cacheField name="Settlement Type " numFmtId="0">
      <sharedItems containsBlank="1" count="5">
        <m/>
        <s v="pwr.NY Zone G"/>
        <s v="ng.NYMEX Last Day Settlement"/>
        <s v="ng.Inside FERC CNG South Point"/>
        <s v="ng.Inside FERC TCO"/>
      </sharedItems>
    </cacheField>
    <cacheField name="Term " numFmtId="0">
      <sharedItems count="6">
        <s v="cl.2001, 3nd Quarter"/>
        <s v="pwr.East Coast Spot Power"/>
        <s v="pwr.Jul-Aug01"/>
        <s v="ng.Next Day"/>
        <s v="ng.November 2001 - March 2002"/>
        <s v="ng.May 2001 - October 2001"/>
      </sharedItems>
    </cacheField>
    <cacheField name="Term Start Date " numFmtId="0">
      <sharedItems containsSemiMixedTypes="0" containsNonDate="0" containsDate="1" containsString="0" minDate="2001-04-05T00:00:00" maxDate="2001-11-02T00:00:00" count="4">
        <d v="2001-07-01T00:00:00"/>
        <d v="2001-04-05T00:00:00"/>
        <d v="2001-11-01T00:00:00"/>
        <d v="2001-05-01T00:00:00"/>
      </sharedItems>
    </cacheField>
    <cacheField name="Term End Date " numFmtId="0">
      <sharedItems containsSemiMixedTypes="0" containsNonDate="0" containsDate="1" containsString="0" minDate="2001-04-05T00:00:00" maxDate="2002-04-01T00:00:00" count="5">
        <d v="2001-09-30T00:00:00"/>
        <d v="2001-04-05T00:00:00"/>
        <d v="2001-08-31T00:00:00"/>
        <d v="2002-03-31T00:00:00"/>
        <d v="2001-10-31T00:00:00"/>
      </sharedItems>
    </cacheField>
    <cacheField name="Delivery Time " numFmtId="0">
      <sharedItems containsBlank="1" count="2">
        <m/>
        <s v="HE8-23E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4T00:00:00" maxDate="2001-04-05T00:00:00" count="1">
        <d v="2001-04-04T00:00:00"/>
      </sharedItems>
    </cacheField>
    <cacheField name="Transaction Time " numFmtId="0">
      <sharedItems count="11">
        <s v="11:38 A.M."/>
        <s v="08:44 A.M."/>
        <s v="08:30 A.M."/>
        <s v="09:30 A.M."/>
        <s v="09:52 A.M."/>
        <s v="09:27 A.M."/>
        <s v="08:54 A.M."/>
        <s v="09:33 A.M."/>
        <s v="09:40 A.M."/>
        <s v="09:31 A.M."/>
        <s v="07:56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" maxValue="10000" count="4">
        <n v="5"/>
        <n v="50"/>
        <n v="5000"/>
        <n v="10000"/>
      </sharedItems>
    </cacheField>
    <cacheField name="Price " numFmtId="0">
      <sharedItems containsSemiMixedTypes="0" containsString="0" containsNumber="1" minValue="0.23499999999999999" maxValue="116.25" count="12">
        <n v="45.5"/>
        <n v="55.25"/>
        <n v="116.25"/>
        <n v="5.1349999999999998"/>
        <n v="5.125"/>
        <n v="5.34"/>
        <n v="0.33"/>
        <n v="0.23749999999999999"/>
        <n v="0.23499999999999999"/>
        <n v="5.2"/>
        <n v="5.24"/>
        <n v="5.0999999999999996"/>
      </sharedItems>
    </cacheField>
    <cacheField name="Deal Number " numFmtId="0">
      <sharedItems containsSemiMixedTypes="0" containsString="0" containsNumber="1" containsInteger="1" minValue="21889" maxValue="22120" count="12">
        <n v="22120"/>
        <n v="21950"/>
        <n v="21916"/>
        <n v="22038"/>
        <n v="22073"/>
        <n v="22034"/>
        <n v="21970"/>
        <n v="22045"/>
        <n v="22060"/>
        <n v="22043"/>
        <n v="21889"/>
        <n v="220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6986.351929282406" createdVersion="1" recordCount="11">
  <cacheSource type="worksheet">
    <worksheetSource ref="A9:AB20" sheet="DD-EPM"/>
  </cacheSource>
  <cacheFields count="28">
    <cacheField name="Enron Trader" numFmtId="0">
      <sharedItems count="4">
        <s v="Clint Dean"/>
        <s v="Jeff King"/>
        <s v="Mike Carson"/>
        <e v="#N/A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31" count="3">
        <n v="5"/>
        <n v="31"/>
        <n v="1"/>
      </sharedItems>
    </cacheField>
    <cacheField name="Total Volume" numFmtId="0">
      <sharedItems containsSemiMixedTypes="0" containsString="0" containsNumber="1" containsInteger="1" minValue="800" maxValue="24800" count="3">
        <n v="4000"/>
        <n v="24800"/>
        <n v="800"/>
      </sharedItems>
    </cacheField>
    <cacheField name="Notional Value" numFmtId="0">
      <sharedItems containsSemiMixedTypes="0" containsString="0" containsNumber="1" containsInteger="1" minValue="36400" maxValue="1475600" count="11">
        <n v="206000"/>
        <n v="1475600"/>
        <n v="1469400"/>
        <n v="1444600"/>
        <n v="1438400"/>
        <n v="36400"/>
        <n v="36800"/>
        <n v="37400"/>
        <n v="37600"/>
        <n v="39400"/>
        <n v="392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3">
        <s v="CDEANEPM"/>
        <s v="JKINGEPM"/>
        <s v="MCARSONEPM"/>
      </sharedItems>
    </cacheField>
    <cacheField name="Dynegy User Name " numFmtId="0">
      <sharedItems count="3">
        <s v="DYNMSTE"/>
        <s v="DYNATAY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Ercot"/>
        <s v="pwr.CE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pwr.East Coast Next Week Power"/>
        <s v="pwr.May01"/>
        <s v="pwr.East Coast Spot Power"/>
      </sharedItems>
    </cacheField>
    <cacheField name="Term Start Date " numFmtId="0">
      <sharedItems containsSemiMixedTypes="0" containsNonDate="0" containsDate="1" containsString="0" minDate="2001-04-05T00:00:00" maxDate="2001-05-02T00:00:00" count="3">
        <d v="2001-04-09T00:00:00"/>
        <d v="2001-05-01T00:00:00"/>
        <d v="2001-04-05T00:00:00"/>
      </sharedItems>
    </cacheField>
    <cacheField name="Term End Date " numFmtId="0">
      <sharedItems containsSemiMixedTypes="0" containsNonDate="0" containsDate="1" containsString="0" minDate="2001-04-05T00:00:00" maxDate="2001-06-01T00:00:00" count="3">
        <d v="2001-04-13T00:00:00"/>
        <d v="2001-05-31T00:00:00"/>
        <d v="2001-04-05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4T00:00:00" maxDate="2001-04-05T00:00:00" count="1">
        <d v="2001-04-04T00:00:00"/>
      </sharedItems>
    </cacheField>
    <cacheField name="Transaction Time " numFmtId="0">
      <sharedItems count="11">
        <s v="09:53 A.M."/>
        <s v="08:24 A.M."/>
        <s v="08:25 A.M."/>
        <s v="09:01 A.M."/>
        <s v="10:01 A.M."/>
        <s v="06:42 A.M."/>
        <s v="06:43 A.M."/>
        <s v="07:03 A.M."/>
        <s v="07:24 A.M."/>
        <s v="08:16 A.M."/>
        <s v="07:46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5.5" maxValue="59.5" count="11">
        <n v="51.5"/>
        <n v="59.5"/>
        <n v="59.25"/>
        <n v="58.25"/>
        <n v="58"/>
        <n v="45.5"/>
        <n v="46"/>
        <n v="46.75"/>
        <n v="47"/>
        <n v="49.25"/>
        <n v="49"/>
      </sharedItems>
    </cacheField>
    <cacheField name="Deal Number " numFmtId="0">
      <sharedItems containsSemiMixedTypes="0" containsString="0" containsNumber="1" containsInteger="1" minValue="21867" maxValue="22090" count="11">
        <n v="22074"/>
        <n v="21911"/>
        <n v="21912"/>
        <n v="21983"/>
        <n v="22090"/>
        <n v="21867"/>
        <n v="21868"/>
        <n v="21872"/>
        <n v="21877"/>
        <n v="21904"/>
        <n v="218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6986.35131539352" createdVersion="1" recordCount="2">
  <cacheSource type="worksheet">
    <worksheetSource ref="A15:T17" sheet="ICE-ENA"/>
  </cacheSource>
  <cacheFields count="20">
    <cacheField name="Trade Date" numFmtId="0">
      <sharedItems count="1">
        <s v="Apr-04-01"/>
      </sharedItems>
    </cacheField>
    <cacheField name="Deal ID" numFmtId="0">
      <sharedItems containsSemiMixedTypes="0" containsString="0" containsNumber="1" containsInteger="1" minValue="122345508" maxValue="144953240" count="2">
        <n v="144953240"/>
        <n v="12234550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3">
        <s v="NG Fin, FP for LD1"/>
        <m u="1"/>
        <s v="Gasoline Diff" u="1"/>
      </sharedItems>
    </cacheField>
    <cacheField name="Hub" numFmtId="0">
      <sharedItems count="1">
        <s v="Henry"/>
      </sharedItems>
    </cacheField>
    <cacheField name="Strip" numFmtId="0">
      <sharedItems count="2">
        <s v="Nov01-Mar02"/>
        <s v="May01-Oct01"/>
      </sharedItems>
    </cacheField>
    <cacheField name="START" numFmtId="0">
      <sharedItems count="2">
        <s v="Nov-01-01"/>
        <s v="May-01-01"/>
      </sharedItems>
    </cacheField>
    <cacheField name="END" numFmtId="0">
      <sharedItems count="2">
        <s v="Mar-31-02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1">
        <s v="AEP Energy Services, Inc."/>
      </sharedItems>
    </cacheField>
    <cacheField name="Price" numFmtId="0">
      <sharedItems containsSemiMixedTypes="0" containsString="0" containsNumber="1" minValue="5.24" maxValue="5.35" count="2">
        <n v="5.35"/>
        <n v="5.24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5000" count="2">
        <n v="2500"/>
        <n v="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377500" maxValue="920000" count="2">
        <n v="377500"/>
        <n v="920000"/>
      </sharedItems>
    </cacheField>
    <cacheField name="Qty Units" numFmtId="0">
      <sharedItems containsBlank="1" count="3">
        <s v="MMBtus"/>
        <m u="1"/>
        <s v="bbl" u="1"/>
      </sharedItems>
    </cacheField>
    <cacheField name="Trader" numFmtId="0">
      <sharedItems containsBlank="1" count="3">
        <s v="Arnold, J"/>
        <m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6986.351577199071" createdVersion="1" recordCount="6">
  <cacheSource type="worksheet">
    <worksheetSource ref="A15:T21" sheet="ICE-EPM"/>
  </cacheSource>
  <cacheFields count="20">
    <cacheField name="Trade Date" numFmtId="0">
      <sharedItems count="1">
        <s v="Apr-04-01"/>
      </sharedItems>
    </cacheField>
    <cacheField name="Deal ID" numFmtId="0">
      <sharedItems containsSemiMixedTypes="0" containsString="0" containsNumber="1" containsInteger="1" minValue="101993080" maxValue="837438764" count="6">
        <n v="837438764"/>
        <n v="184707665"/>
        <n v="116869864"/>
        <n v="101993080"/>
        <n v="199681409"/>
        <n v="164904766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2">
        <s v="Cin"/>
        <s v="Palo"/>
      </sharedItems>
    </cacheField>
    <cacheField name="Strip" numFmtId="0">
      <sharedItems containsDate="1" containsMixedTypes="1" minDate="2001-05-01T00:00:00" maxDate="2001-05-02T00:00:00" count="3">
        <s v="Next Week"/>
        <d v="2001-05-01T00:00:00"/>
        <s v="Next Day"/>
      </sharedItems>
    </cacheField>
    <cacheField name="START" numFmtId="0">
      <sharedItems count="3">
        <s v="Apr-09-01"/>
        <s v="May-01-01"/>
        <s v="Apr-06-01"/>
      </sharedItems>
    </cacheField>
    <cacheField name="END" numFmtId="0">
      <sharedItems count="3">
        <s v="Apr-13-01"/>
        <s v="May-31-01"/>
        <s v="Apr-06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American Electric Power Service Corp."/>
        <s v="Northern Indiana Public Service Company"/>
        <s v="Morgan Stanley Capital Group, Inc."/>
      </sharedItems>
    </cacheField>
    <cacheField name="Price" numFmtId="0">
      <sharedItems containsSemiMixedTypes="0" containsString="0" containsNumber="1" minValue="46.5" maxValue="305" count="5">
        <n v="46.5"/>
        <n v="47"/>
        <n v="303"/>
        <n v="305"/>
        <n v="48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250" count="3">
        <n v="50"/>
        <n v="25"/>
        <n v="2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4000" maxValue="10400" count="2">
        <n v="4000"/>
        <n v="104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Dorland , C"/>
        <s v="Fischer, M"/>
        <s v="Carson , M" u="1"/>
        <s v="Herndon, R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1"/>
    <x v="1"/>
    <x v="1"/>
    <x v="1"/>
    <x v="1"/>
    <x v="1"/>
    <x v="1"/>
    <x v="1"/>
    <x v="1"/>
    <x v="1"/>
    <x v="1"/>
    <x v="1"/>
    <x v="0"/>
    <x v="0"/>
    <x v="1"/>
    <x v="0"/>
    <x v="1"/>
    <x v="1"/>
    <x v="1"/>
  </r>
  <r>
    <x v="2"/>
    <x v="2"/>
    <x v="2"/>
    <x v="0"/>
    <x v="0"/>
    <x v="1"/>
    <x v="2"/>
    <x v="2"/>
    <x v="1"/>
    <x v="1"/>
    <x v="1"/>
    <x v="1"/>
    <x v="1"/>
    <x v="1"/>
    <x v="2"/>
    <x v="0"/>
    <x v="2"/>
    <x v="1"/>
    <x v="0"/>
    <x v="0"/>
    <x v="2"/>
    <x v="0"/>
    <x v="1"/>
    <x v="2"/>
    <x v="2"/>
  </r>
  <r>
    <x v="3"/>
    <x v="3"/>
    <x v="3"/>
    <x v="0"/>
    <x v="0"/>
    <x v="2"/>
    <x v="3"/>
    <x v="3"/>
    <x v="2"/>
    <x v="2"/>
    <x v="0"/>
    <x v="2"/>
    <x v="0"/>
    <x v="0"/>
    <x v="3"/>
    <x v="1"/>
    <x v="1"/>
    <x v="0"/>
    <x v="0"/>
    <x v="0"/>
    <x v="3"/>
    <x v="0"/>
    <x v="2"/>
    <x v="3"/>
    <x v="3"/>
  </r>
  <r>
    <x v="3"/>
    <x v="3"/>
    <x v="3"/>
    <x v="0"/>
    <x v="0"/>
    <x v="2"/>
    <x v="3"/>
    <x v="3"/>
    <x v="2"/>
    <x v="2"/>
    <x v="0"/>
    <x v="2"/>
    <x v="0"/>
    <x v="0"/>
    <x v="3"/>
    <x v="1"/>
    <x v="1"/>
    <x v="0"/>
    <x v="0"/>
    <x v="0"/>
    <x v="4"/>
    <x v="1"/>
    <x v="2"/>
    <x v="4"/>
    <x v="4"/>
  </r>
  <r>
    <x v="4"/>
    <x v="4"/>
    <x v="4"/>
    <x v="0"/>
    <x v="0"/>
    <x v="2"/>
    <x v="4"/>
    <x v="4"/>
    <x v="2"/>
    <x v="3"/>
    <x v="2"/>
    <x v="3"/>
    <x v="0"/>
    <x v="2"/>
    <x v="4"/>
    <x v="2"/>
    <x v="3"/>
    <x v="0"/>
    <x v="0"/>
    <x v="0"/>
    <x v="5"/>
    <x v="1"/>
    <x v="2"/>
    <x v="5"/>
    <x v="5"/>
  </r>
  <r>
    <x v="4"/>
    <x v="5"/>
    <x v="5"/>
    <x v="0"/>
    <x v="0"/>
    <x v="2"/>
    <x v="4"/>
    <x v="5"/>
    <x v="2"/>
    <x v="3"/>
    <x v="3"/>
    <x v="4"/>
    <x v="2"/>
    <x v="3"/>
    <x v="5"/>
    <x v="3"/>
    <x v="4"/>
    <x v="0"/>
    <x v="0"/>
    <x v="0"/>
    <x v="6"/>
    <x v="1"/>
    <x v="2"/>
    <x v="6"/>
    <x v="6"/>
  </r>
  <r>
    <x v="4"/>
    <x v="5"/>
    <x v="5"/>
    <x v="0"/>
    <x v="0"/>
    <x v="2"/>
    <x v="4"/>
    <x v="5"/>
    <x v="2"/>
    <x v="3"/>
    <x v="3"/>
    <x v="5"/>
    <x v="2"/>
    <x v="4"/>
    <x v="5"/>
    <x v="3"/>
    <x v="4"/>
    <x v="0"/>
    <x v="0"/>
    <x v="0"/>
    <x v="7"/>
    <x v="1"/>
    <x v="2"/>
    <x v="7"/>
    <x v="7"/>
  </r>
  <r>
    <x v="4"/>
    <x v="5"/>
    <x v="5"/>
    <x v="0"/>
    <x v="0"/>
    <x v="2"/>
    <x v="4"/>
    <x v="5"/>
    <x v="2"/>
    <x v="3"/>
    <x v="3"/>
    <x v="5"/>
    <x v="2"/>
    <x v="4"/>
    <x v="5"/>
    <x v="3"/>
    <x v="4"/>
    <x v="0"/>
    <x v="0"/>
    <x v="0"/>
    <x v="8"/>
    <x v="1"/>
    <x v="2"/>
    <x v="8"/>
    <x v="8"/>
  </r>
  <r>
    <x v="5"/>
    <x v="3"/>
    <x v="3"/>
    <x v="0"/>
    <x v="0"/>
    <x v="2"/>
    <x v="5"/>
    <x v="6"/>
    <x v="2"/>
    <x v="2"/>
    <x v="0"/>
    <x v="6"/>
    <x v="0"/>
    <x v="0"/>
    <x v="3"/>
    <x v="1"/>
    <x v="1"/>
    <x v="0"/>
    <x v="0"/>
    <x v="0"/>
    <x v="9"/>
    <x v="1"/>
    <x v="2"/>
    <x v="9"/>
    <x v="9"/>
  </r>
  <r>
    <x v="5"/>
    <x v="3"/>
    <x v="6"/>
    <x v="0"/>
    <x v="0"/>
    <x v="2"/>
    <x v="5"/>
    <x v="7"/>
    <x v="2"/>
    <x v="2"/>
    <x v="0"/>
    <x v="7"/>
    <x v="0"/>
    <x v="0"/>
    <x v="3"/>
    <x v="1"/>
    <x v="1"/>
    <x v="0"/>
    <x v="0"/>
    <x v="0"/>
    <x v="10"/>
    <x v="0"/>
    <x v="3"/>
    <x v="10"/>
    <x v="10"/>
  </r>
  <r>
    <x v="6"/>
    <x v="3"/>
    <x v="3"/>
    <x v="0"/>
    <x v="0"/>
    <x v="2"/>
    <x v="6"/>
    <x v="8"/>
    <x v="2"/>
    <x v="2"/>
    <x v="0"/>
    <x v="8"/>
    <x v="0"/>
    <x v="0"/>
    <x v="3"/>
    <x v="1"/>
    <x v="1"/>
    <x v="0"/>
    <x v="0"/>
    <x v="0"/>
    <x v="3"/>
    <x v="0"/>
    <x v="2"/>
    <x v="11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1"/>
    <x v="0"/>
    <x v="1"/>
    <x v="1"/>
  </r>
  <r>
    <x v="0"/>
    <x v="0"/>
    <x v="0"/>
    <x v="1"/>
    <x v="1"/>
    <x v="2"/>
    <x v="0"/>
    <x v="0"/>
    <x v="0"/>
    <x v="0"/>
    <x v="0"/>
    <x v="0"/>
    <x v="0"/>
    <x v="0"/>
    <x v="0"/>
    <x v="0"/>
    <x v="0"/>
    <x v="1"/>
    <x v="1"/>
    <x v="1"/>
    <x v="0"/>
    <x v="0"/>
    <x v="0"/>
    <x v="2"/>
    <x v="1"/>
    <x v="0"/>
    <x v="2"/>
    <x v="2"/>
  </r>
  <r>
    <x v="0"/>
    <x v="0"/>
    <x v="0"/>
    <x v="1"/>
    <x v="1"/>
    <x v="3"/>
    <x v="0"/>
    <x v="0"/>
    <x v="0"/>
    <x v="0"/>
    <x v="0"/>
    <x v="0"/>
    <x v="0"/>
    <x v="0"/>
    <x v="0"/>
    <x v="0"/>
    <x v="0"/>
    <x v="1"/>
    <x v="1"/>
    <x v="1"/>
    <x v="0"/>
    <x v="0"/>
    <x v="0"/>
    <x v="3"/>
    <x v="1"/>
    <x v="0"/>
    <x v="3"/>
    <x v="3"/>
  </r>
  <r>
    <x v="0"/>
    <x v="0"/>
    <x v="0"/>
    <x v="1"/>
    <x v="1"/>
    <x v="4"/>
    <x v="0"/>
    <x v="0"/>
    <x v="0"/>
    <x v="0"/>
    <x v="0"/>
    <x v="0"/>
    <x v="0"/>
    <x v="0"/>
    <x v="0"/>
    <x v="0"/>
    <x v="0"/>
    <x v="1"/>
    <x v="1"/>
    <x v="1"/>
    <x v="0"/>
    <x v="0"/>
    <x v="0"/>
    <x v="4"/>
    <x v="1"/>
    <x v="0"/>
    <x v="4"/>
    <x v="4"/>
  </r>
  <r>
    <x v="1"/>
    <x v="0"/>
    <x v="0"/>
    <x v="2"/>
    <x v="2"/>
    <x v="5"/>
    <x v="0"/>
    <x v="0"/>
    <x v="0"/>
    <x v="1"/>
    <x v="1"/>
    <x v="0"/>
    <x v="0"/>
    <x v="0"/>
    <x v="1"/>
    <x v="0"/>
    <x v="0"/>
    <x v="2"/>
    <x v="2"/>
    <x v="2"/>
    <x v="0"/>
    <x v="0"/>
    <x v="0"/>
    <x v="5"/>
    <x v="0"/>
    <x v="0"/>
    <x v="5"/>
    <x v="5"/>
  </r>
  <r>
    <x v="1"/>
    <x v="0"/>
    <x v="0"/>
    <x v="2"/>
    <x v="2"/>
    <x v="6"/>
    <x v="0"/>
    <x v="0"/>
    <x v="0"/>
    <x v="1"/>
    <x v="1"/>
    <x v="0"/>
    <x v="0"/>
    <x v="0"/>
    <x v="1"/>
    <x v="0"/>
    <x v="0"/>
    <x v="2"/>
    <x v="2"/>
    <x v="2"/>
    <x v="0"/>
    <x v="0"/>
    <x v="0"/>
    <x v="6"/>
    <x v="0"/>
    <x v="0"/>
    <x v="6"/>
    <x v="6"/>
  </r>
  <r>
    <x v="1"/>
    <x v="0"/>
    <x v="0"/>
    <x v="2"/>
    <x v="2"/>
    <x v="7"/>
    <x v="0"/>
    <x v="0"/>
    <x v="0"/>
    <x v="1"/>
    <x v="1"/>
    <x v="0"/>
    <x v="0"/>
    <x v="0"/>
    <x v="1"/>
    <x v="0"/>
    <x v="0"/>
    <x v="2"/>
    <x v="2"/>
    <x v="2"/>
    <x v="0"/>
    <x v="0"/>
    <x v="0"/>
    <x v="7"/>
    <x v="0"/>
    <x v="0"/>
    <x v="7"/>
    <x v="7"/>
  </r>
  <r>
    <x v="1"/>
    <x v="0"/>
    <x v="0"/>
    <x v="2"/>
    <x v="2"/>
    <x v="8"/>
    <x v="0"/>
    <x v="0"/>
    <x v="0"/>
    <x v="1"/>
    <x v="1"/>
    <x v="0"/>
    <x v="0"/>
    <x v="0"/>
    <x v="1"/>
    <x v="0"/>
    <x v="0"/>
    <x v="2"/>
    <x v="2"/>
    <x v="2"/>
    <x v="0"/>
    <x v="0"/>
    <x v="0"/>
    <x v="8"/>
    <x v="0"/>
    <x v="0"/>
    <x v="8"/>
    <x v="8"/>
  </r>
  <r>
    <x v="1"/>
    <x v="0"/>
    <x v="0"/>
    <x v="2"/>
    <x v="2"/>
    <x v="9"/>
    <x v="0"/>
    <x v="0"/>
    <x v="0"/>
    <x v="1"/>
    <x v="1"/>
    <x v="0"/>
    <x v="0"/>
    <x v="0"/>
    <x v="1"/>
    <x v="0"/>
    <x v="0"/>
    <x v="2"/>
    <x v="2"/>
    <x v="2"/>
    <x v="0"/>
    <x v="0"/>
    <x v="0"/>
    <x v="9"/>
    <x v="0"/>
    <x v="0"/>
    <x v="9"/>
    <x v="9"/>
  </r>
  <r>
    <x v="2"/>
    <x v="0"/>
    <x v="0"/>
    <x v="2"/>
    <x v="2"/>
    <x v="10"/>
    <x v="0"/>
    <x v="0"/>
    <x v="0"/>
    <x v="2"/>
    <x v="2"/>
    <x v="0"/>
    <x v="0"/>
    <x v="0"/>
    <x v="2"/>
    <x v="0"/>
    <x v="0"/>
    <x v="2"/>
    <x v="2"/>
    <x v="2"/>
    <x v="0"/>
    <x v="0"/>
    <x v="0"/>
    <x v="10"/>
    <x v="1"/>
    <x v="0"/>
    <x v="10"/>
    <x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0"/>
    <x v="0"/>
    <x v="1"/>
    <x v="1"/>
    <x v="1"/>
    <x v="0"/>
    <x v="0"/>
    <x v="0"/>
    <x v="0"/>
    <x v="1"/>
    <x v="0"/>
    <x v="1"/>
    <x v="0"/>
    <x v="1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2"/>
    <x v="0"/>
    <x v="0"/>
    <x v="0"/>
    <x v="0"/>
    <x v="0"/>
    <x v="0"/>
    <x v="0"/>
    <x v="0"/>
    <x v="0"/>
    <x v="0"/>
    <x v="0"/>
    <x v="1"/>
    <x v="0"/>
    <x v="0"/>
    <x v="0"/>
    <x v="0"/>
    <x v="0"/>
    <x v="0"/>
  </r>
  <r>
    <x v="0"/>
    <x v="3"/>
    <x v="0"/>
    <x v="0"/>
    <x v="0"/>
    <x v="1"/>
    <x v="1"/>
    <x v="1"/>
    <x v="1"/>
    <x v="0"/>
    <x v="0"/>
    <x v="0"/>
    <x v="2"/>
    <x v="2"/>
    <x v="0"/>
    <x v="1"/>
    <x v="0"/>
    <x v="1"/>
    <x v="0"/>
    <x v="1"/>
  </r>
  <r>
    <x v="0"/>
    <x v="4"/>
    <x v="0"/>
    <x v="0"/>
    <x v="0"/>
    <x v="1"/>
    <x v="1"/>
    <x v="1"/>
    <x v="1"/>
    <x v="0"/>
    <x v="0"/>
    <x v="0"/>
    <x v="2"/>
    <x v="3"/>
    <x v="0"/>
    <x v="1"/>
    <x v="0"/>
    <x v="1"/>
    <x v="0"/>
    <x v="1"/>
  </r>
  <r>
    <x v="0"/>
    <x v="5"/>
    <x v="0"/>
    <x v="1"/>
    <x v="0"/>
    <x v="0"/>
    <x v="2"/>
    <x v="2"/>
    <x v="2"/>
    <x v="0"/>
    <x v="0"/>
    <x v="0"/>
    <x v="0"/>
    <x v="4"/>
    <x v="0"/>
    <x v="2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m="1" x="2"/>
        <item x="0"/>
        <item x="1"/>
        <item m="1" x="3"/>
        <item m="1" x="4"/>
        <item m="1" x="5"/>
        <item m="1" x="6"/>
      </items>
    </pivotField>
  </pivotFields>
  <rowFields count="3">
    <field x="19"/>
    <field x="4"/>
    <field x="18"/>
  </rowFields>
  <rowItems count="3">
    <i>
      <x v="1"/>
      <x/>
      <x/>
    </i>
    <i>
      <x v="2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3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x="0"/>
        <item m="1" x="1"/>
        <item m="1" x="2"/>
        <item t="default"/>
      </items>
    </pivotField>
    <pivotField axis="axisRow" compact="0" outline="0" subtotalTop="0" showAll="0" includeNewItemsInFilter="1" defaultSubtotal="0">
      <items count="3">
        <item x="0"/>
        <item m="1" x="1"/>
        <item m="1" x="2"/>
      </items>
    </pivotField>
  </pivotFields>
  <rowFields count="3">
    <field x="19"/>
    <field x="4"/>
    <field x="18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4">
        <item m="1" x="1"/>
        <item x="0"/>
        <item m="1" x="2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4">
      <pivotArea outline="0" fieldPosition="0"/>
    </format>
    <format dxfId="13">
      <pivotArea grandRow="1" outline="0" fieldPosition="0"/>
    </format>
    <format dxfId="12">
      <pivotArea dataOnly="0" labelOnly="1" grandRow="1" outline="0" fieldPosition="0"/>
    </format>
    <format dxfId="1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7">
      <pivotArea grandRow="1" outline="0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5" count="1">
            <x v="0"/>
          </reference>
        </references>
      </pivotArea>
    </format>
    <format dxfId="4">
      <pivotArea field="5" type="button" dataOnly="0" labelOnly="1" outline="0" axis="axisRow" fieldPosition="0"/>
    </format>
    <format dxfId="3">
      <pivotArea field="0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21" firstHeaderRow="1" firstDataRow="2" firstDataCol="2"/>
  <pivotFields count="25">
    <pivotField axis="axisRow" dataField="1" compact="0" outline="0" subtotalTop="0" showAll="0" includeNewItemsInFilter="1" defaultSubtotal="0">
      <items count="14">
        <item x="3"/>
        <item m="1" x="7"/>
        <item x="4"/>
        <item x="6"/>
        <item x="1"/>
        <item m="1" x="8"/>
        <item m="1" x="9"/>
        <item x="5"/>
        <item m="1" x="10"/>
        <item m="1" x="11"/>
        <item m="1" x="12"/>
        <item x="0"/>
        <item x="2"/>
        <item m="1" x="13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11">
    <i>
      <x/>
      <x v="11"/>
    </i>
    <i t="default">
      <x/>
    </i>
    <i>
      <x v="1"/>
      <x v="4"/>
    </i>
    <i r="1">
      <x v="12"/>
    </i>
    <i t="default">
      <x v="1"/>
    </i>
    <i>
      <x v="2"/>
      <x/>
    </i>
    <i r="1">
      <x v="2"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4">
      <pivotArea dataOnly="0" outline="0" fieldPosition="0">
        <references count="1">
          <reference field="4294967294" count="0"/>
        </references>
      </pivotArea>
    </format>
    <format dxfId="23">
      <pivotArea field="0" type="button" dataOnly="0" labelOnly="1" outline="0" axis="axisRow" fieldPosition="1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6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5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5" firstHeaderRow="1" firstDataRow="2" firstDataCol="2"/>
  <pivotFields count="28">
    <pivotField axis="axisRow" dataField="1" compact="0" outline="0" subtotalTop="0" showAll="0" includeNewItemsInFilter="1">
      <items count="5">
        <item x="0"/>
        <item x="1"/>
        <item x="2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5">
    <i>
      <x/>
      <x/>
    </i>
    <i r="1"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38">
      <pivotArea grandRow="1" outline="0" fieldPosition="0"/>
    </format>
    <format dxfId="37">
      <pivotArea dataOnly="0" labelOnly="1" grandRow="1" outline="0" fieldPosition="0"/>
    </format>
    <format dxfId="36">
      <pivotArea outline="0" fieldPosition="0">
        <references count="1">
          <reference field="4294967294" count="1" selected="0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3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2">
      <pivotArea grandRow="1" outline="0" fieldPosition="0"/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8" count="1">
            <x v="0"/>
          </reference>
        </references>
      </pivotArea>
    </format>
    <format dxfId="29">
      <pivotArea field="8" type="button" dataOnly="0" labelOnly="1" outline="0" axis="axisRow" fieldPosition="0"/>
    </format>
    <format dxfId="28">
      <pivotArea field="0" type="button" dataOnly="0" labelOnly="1" outline="0" axis="axisRow" fieldPosition="1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cx.com/ReportServlet/any.class?operation=confirm&amp;dealID=122345508&amp;dt=Apr-04-01" TargetMode="External"/><Relationship Id="rId1" Type="http://schemas.openxmlformats.org/officeDocument/2006/relationships/hyperlink" Target="https://www.intcx.com/ReportServlet/any.class?operation=confirm&amp;dealID=144953240&amp;dt=Apr-04-0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116869864&amp;dt=Apr-04-01" TargetMode="External"/><Relationship Id="rId2" Type="http://schemas.openxmlformats.org/officeDocument/2006/relationships/hyperlink" Target="https://www.intcx.com/ReportServlet/any.class?operation=confirm&amp;dealID=184707665&amp;dt=Apr-04-01" TargetMode="External"/><Relationship Id="rId1" Type="http://schemas.openxmlformats.org/officeDocument/2006/relationships/hyperlink" Target="https://www.intcx.com/ReportServlet/any.class?operation=confirm&amp;dealID=837438764&amp;dt=Apr-04-01" TargetMode="External"/><Relationship Id="rId6" Type="http://schemas.openxmlformats.org/officeDocument/2006/relationships/hyperlink" Target="https://www.intcx.com/ReportServlet/any.class?operation=confirm&amp;dealID=164904766&amp;dt=Apr-04-01" TargetMode="External"/><Relationship Id="rId5" Type="http://schemas.openxmlformats.org/officeDocument/2006/relationships/hyperlink" Target="https://www.intcx.com/ReportServlet/any.class?operation=confirm&amp;dealID=199681409&amp;dt=Apr-04-01" TargetMode="External"/><Relationship Id="rId4" Type="http://schemas.openxmlformats.org/officeDocument/2006/relationships/hyperlink" Target="https://www.intcx.com/ReportServlet/any.class?operation=confirm&amp;dealID=101993080&amp;dt=Apr-04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workbookViewId="0">
      <selection activeCell="B24" sqref="B24"/>
    </sheetView>
  </sheetViews>
  <sheetFormatPr defaultRowHeight="12.75" x14ac:dyDescent="0.2"/>
  <cols>
    <col min="2" max="2" width="25.28515625" bestFit="1" customWidth="1"/>
    <col min="3" max="3" width="17.7109375" customWidth="1"/>
    <col min="4" max="4" width="3.5703125" customWidth="1"/>
    <col min="5" max="5" width="10" customWidth="1"/>
    <col min="6" max="6" width="18.7109375" bestFit="1" customWidth="1"/>
    <col min="7" max="7" width="5.42578125" bestFit="1" customWidth="1"/>
    <col min="8" max="8" width="10.85546875" bestFit="1" customWidth="1"/>
  </cols>
  <sheetData>
    <row r="1" spans="2:8" ht="13.5" thickBot="1" x14ac:dyDescent="0.25">
      <c r="B1" s="153">
        <v>36985</v>
      </c>
      <c r="C1" s="154"/>
      <c r="D1" s="155"/>
      <c r="E1" s="155"/>
      <c r="F1" s="155"/>
      <c r="G1" s="155"/>
      <c r="H1" s="156"/>
    </row>
    <row r="2" spans="2:8" ht="13.5" thickBot="1" x14ac:dyDescent="0.25"/>
    <row r="3" spans="2:8" ht="13.5" thickBot="1" x14ac:dyDescent="0.25">
      <c r="B3" s="163" t="s">
        <v>330</v>
      </c>
      <c r="C3" s="164"/>
      <c r="E3" s="165" t="s">
        <v>324</v>
      </c>
      <c r="F3" s="166"/>
      <c r="G3" s="166"/>
      <c r="H3" s="167"/>
    </row>
    <row r="4" spans="2:8" ht="13.5" thickBot="1" x14ac:dyDescent="0.25">
      <c r="B4" s="149" t="s">
        <v>325</v>
      </c>
      <c r="C4" s="157" t="s">
        <v>8</v>
      </c>
      <c r="E4" s="149" t="s">
        <v>327</v>
      </c>
      <c r="F4" s="150" t="s">
        <v>325</v>
      </c>
      <c r="G4" s="151" t="s">
        <v>76</v>
      </c>
      <c r="H4" s="152" t="s">
        <v>8</v>
      </c>
    </row>
    <row r="5" spans="2:8" ht="13.5" thickBot="1" x14ac:dyDescent="0.25">
      <c r="B5" s="126" t="s">
        <v>303</v>
      </c>
      <c r="C5" s="127">
        <f>'ICE-Power'!H1</f>
        <v>3518400</v>
      </c>
      <c r="D5" s="121"/>
      <c r="E5" s="133" t="s">
        <v>116</v>
      </c>
      <c r="F5" s="134" t="s">
        <v>28</v>
      </c>
      <c r="G5" s="135">
        <f>'ICE-EPM'!B6</f>
        <v>6</v>
      </c>
      <c r="H5" s="136">
        <f>'ICE-EPM'!C6</f>
        <v>36800</v>
      </c>
    </row>
    <row r="6" spans="2:8" ht="13.5" thickBot="1" x14ac:dyDescent="0.25">
      <c r="B6" s="128" t="s">
        <v>304</v>
      </c>
      <c r="C6" s="129">
        <f>SUM(C7:C8)</f>
        <v>97610000</v>
      </c>
      <c r="E6" s="137" t="s">
        <v>115</v>
      </c>
      <c r="F6" s="138" t="s">
        <v>323</v>
      </c>
      <c r="G6" s="139">
        <f>'ICE-ENA'!B6</f>
        <v>2</v>
      </c>
      <c r="H6" s="140">
        <f>'ICE-ENA'!C6</f>
        <v>1297500</v>
      </c>
    </row>
    <row r="7" spans="2:8" ht="13.5" thickBot="1" x14ac:dyDescent="0.25">
      <c r="B7" s="130" t="s">
        <v>301</v>
      </c>
      <c r="C7" s="131">
        <f>'ICE-Physical Gas'!H1</f>
        <v>2435000</v>
      </c>
      <c r="E7" s="141" t="s">
        <v>115</v>
      </c>
      <c r="F7" s="142" t="s">
        <v>451</v>
      </c>
      <c r="G7" s="143">
        <f>'ICE-ENA'!B7</f>
        <v>0</v>
      </c>
      <c r="H7" s="144">
        <f>'ICE-ENA'!C7</f>
        <v>0</v>
      </c>
    </row>
    <row r="8" spans="2:8" ht="16.5" customHeight="1" thickBot="1" x14ac:dyDescent="0.25">
      <c r="B8" s="132" t="s">
        <v>302</v>
      </c>
      <c r="C8" s="129">
        <f>'ICE-Financial Gas'!H1</f>
        <v>95175000</v>
      </c>
      <c r="E8" s="141" t="s">
        <v>326</v>
      </c>
      <c r="F8" s="142"/>
      <c r="G8" s="143">
        <f>'ICE-ECC'!B6</f>
        <v>0</v>
      </c>
      <c r="H8" s="144">
        <f>'ICE-ECC'!C6</f>
        <v>0</v>
      </c>
    </row>
    <row r="9" spans="2:8" ht="13.5" thickBot="1" x14ac:dyDescent="0.25">
      <c r="B9" s="125"/>
      <c r="C9" s="2"/>
      <c r="E9" s="52"/>
      <c r="F9" s="52"/>
      <c r="G9" s="52"/>
      <c r="H9" s="52"/>
    </row>
    <row r="10" spans="2:8" ht="13.5" thickBot="1" x14ac:dyDescent="0.25">
      <c r="E10" s="165" t="s">
        <v>328</v>
      </c>
      <c r="F10" s="166"/>
      <c r="G10" s="166"/>
      <c r="H10" s="167"/>
    </row>
    <row r="11" spans="2:8" ht="13.5" thickBot="1" x14ac:dyDescent="0.25">
      <c r="E11" s="149" t="s">
        <v>327</v>
      </c>
      <c r="F11" s="150" t="s">
        <v>325</v>
      </c>
      <c r="G11" s="151" t="s">
        <v>76</v>
      </c>
      <c r="H11" s="152" t="s">
        <v>8</v>
      </c>
    </row>
    <row r="12" spans="2:8" x14ac:dyDescent="0.2">
      <c r="E12" s="133" t="s">
        <v>116</v>
      </c>
      <c r="F12" s="134" t="s">
        <v>28</v>
      </c>
      <c r="G12" s="135">
        <f>'DD-EPM'!B6</f>
        <v>11</v>
      </c>
      <c r="H12" s="136">
        <f>'DD-EPM'!C6</f>
        <v>108000</v>
      </c>
    </row>
    <row r="13" spans="2:8" ht="13.5" thickBot="1" x14ac:dyDescent="0.25">
      <c r="E13" s="133" t="s">
        <v>115</v>
      </c>
      <c r="F13" s="134" t="s">
        <v>28</v>
      </c>
      <c r="G13" s="135">
        <f>'DD-ENA'!B8</f>
        <v>2</v>
      </c>
      <c r="H13" s="136">
        <f>'DD-ENA'!C8</f>
        <v>50400</v>
      </c>
    </row>
    <row r="14" spans="2:8" ht="13.5" thickBot="1" x14ac:dyDescent="0.25">
      <c r="E14" s="145" t="s">
        <v>115</v>
      </c>
      <c r="F14" s="146" t="s">
        <v>449</v>
      </c>
      <c r="G14" s="147">
        <f>'DD-ENA'!B7</f>
        <v>9</v>
      </c>
      <c r="H14" s="148">
        <f>'DD-ENA'!C7</f>
        <v>3545000</v>
      </c>
    </row>
    <row r="15" spans="2:8" ht="13.5" thickBot="1" x14ac:dyDescent="0.25">
      <c r="E15" s="137" t="s">
        <v>115</v>
      </c>
      <c r="F15" s="138" t="s">
        <v>329</v>
      </c>
      <c r="G15" s="139">
        <f>'DD-ENA'!B6</f>
        <v>1</v>
      </c>
      <c r="H15" s="140">
        <f>'DD-ENA'!C6</f>
        <v>460</v>
      </c>
    </row>
    <row r="16" spans="2:8" ht="16.5" customHeight="1" thickBot="1" x14ac:dyDescent="0.25">
      <c r="E16" s="141" t="s">
        <v>117</v>
      </c>
      <c r="F16" s="142" t="s">
        <v>450</v>
      </c>
      <c r="G16" s="143">
        <f>'DD-EGL'!B6</f>
        <v>2</v>
      </c>
      <c r="H16" s="144">
        <f>'DD-EGL'!C6</f>
        <v>20000</v>
      </c>
    </row>
    <row r="19" spans="2:6" x14ac:dyDescent="0.2">
      <c r="F19" s="8"/>
    </row>
    <row r="20" spans="2:6" x14ac:dyDescent="0.2">
      <c r="F20" s="8"/>
    </row>
    <row r="23" spans="2:6" x14ac:dyDescent="0.2">
      <c r="B23" s="122"/>
      <c r="C23" s="124"/>
      <c r="D23" s="123"/>
    </row>
    <row r="24" spans="2:6" x14ac:dyDescent="0.2">
      <c r="B24" s="122"/>
      <c r="C24" s="124"/>
      <c r="D24" s="123"/>
      <c r="E24" s="123"/>
    </row>
    <row r="25" spans="2:6" x14ac:dyDescent="0.2">
      <c r="E25" s="123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61" t="s">
        <v>264</v>
      </c>
    </row>
    <row r="2" spans="1:25" x14ac:dyDescent="0.2">
      <c r="A2" s="105" t="s">
        <v>67</v>
      </c>
    </row>
    <row r="3" spans="1:25" x14ac:dyDescent="0.2">
      <c r="A3" s="104">
        <f>'E-Mail'!$B$1</f>
        <v>36985</v>
      </c>
    </row>
    <row r="4" spans="1:25" x14ac:dyDescent="0.2">
      <c r="A4" s="105"/>
    </row>
    <row r="5" spans="1:25" ht="13.5" thickBot="1" x14ac:dyDescent="0.25">
      <c r="A5" s="20" t="s">
        <v>77</v>
      </c>
      <c r="B5" s="20" t="s">
        <v>76</v>
      </c>
      <c r="C5" s="20" t="s">
        <v>8</v>
      </c>
    </row>
    <row r="6" spans="1:25" x14ac:dyDescent="0.2">
      <c r="A6" s="17" t="s">
        <v>300</v>
      </c>
      <c r="B6" s="21">
        <f>COUNTIF($F$10:$F$5002,A6)</f>
        <v>1</v>
      </c>
      <c r="C6" s="21">
        <f>SUMIF($F$10:$F$5003,A6,$C$10:$C$5003)</f>
        <v>460</v>
      </c>
    </row>
    <row r="7" spans="1:25" x14ac:dyDescent="0.2">
      <c r="A7" s="17" t="s">
        <v>87</v>
      </c>
      <c r="B7" s="21">
        <f>COUNTIF($F$10:$F$5002,A7)</f>
        <v>9</v>
      </c>
      <c r="C7" s="21">
        <f>SUMIF($F$10:$F$5003,A7,$C$10:$C$5003)</f>
        <v>3545000</v>
      </c>
    </row>
    <row r="8" spans="1:25" x14ac:dyDescent="0.2">
      <c r="A8" s="17" t="s">
        <v>82</v>
      </c>
      <c r="B8" s="21">
        <f>COUNTIF($F$10:$F$5002,A8)</f>
        <v>2</v>
      </c>
      <c r="C8" s="21">
        <f>SUMIF($F$10:$F$5003,A8,$C$10:$C$5003)</f>
        <v>50400</v>
      </c>
    </row>
    <row r="9" spans="1:25" ht="13.5" thickBot="1" x14ac:dyDescent="0.25"/>
    <row r="10" spans="1:25" ht="26.25" thickBot="1" x14ac:dyDescent="0.25">
      <c r="A10" s="25" t="s">
        <v>263</v>
      </c>
      <c r="B10" s="24" t="s">
        <v>266</v>
      </c>
      <c r="C10" s="25" t="s">
        <v>79</v>
      </c>
      <c r="D10" s="78" t="s">
        <v>278</v>
      </c>
      <c r="E10" s="78" t="s">
        <v>279</v>
      </c>
      <c r="F10" s="78" t="s">
        <v>280</v>
      </c>
      <c r="G10" s="78" t="s">
        <v>281</v>
      </c>
      <c r="H10" s="78" t="s">
        <v>282</v>
      </c>
      <c r="I10" s="78" t="s">
        <v>283</v>
      </c>
      <c r="J10" s="78" t="s">
        <v>284</v>
      </c>
      <c r="K10" s="78" t="s">
        <v>285</v>
      </c>
      <c r="L10" s="78" t="s">
        <v>286</v>
      </c>
      <c r="M10" s="78" t="s">
        <v>287</v>
      </c>
      <c r="N10" s="78" t="s">
        <v>288</v>
      </c>
      <c r="O10" s="78" t="s">
        <v>289</v>
      </c>
      <c r="P10" s="78" t="s">
        <v>290</v>
      </c>
      <c r="Q10" s="78" t="s">
        <v>291</v>
      </c>
      <c r="R10" s="78" t="s">
        <v>292</v>
      </c>
      <c r="S10" s="78" t="s">
        <v>293</v>
      </c>
      <c r="T10" s="78" t="s">
        <v>294</v>
      </c>
      <c r="U10" s="78" t="s">
        <v>295</v>
      </c>
      <c r="V10" s="78" t="s">
        <v>296</v>
      </c>
      <c r="W10" s="78" t="s">
        <v>297</v>
      </c>
      <c r="X10" s="78" t="s">
        <v>298</v>
      </c>
      <c r="Y10" s="78" t="s">
        <v>299</v>
      </c>
    </row>
    <row r="11" spans="1:25" ht="25.5" x14ac:dyDescent="0.2">
      <c r="A11" s="31" t="str">
        <f t="shared" ref="A11:A42" si="0">VLOOKUP(G11,DDENA_USERS,2,FALSE)</f>
        <v>John Massey</v>
      </c>
      <c r="B11" s="30">
        <f>IF(ISNUMBER(FIND("Pow",F11))=TRUE,((VALUE(MID(R11,FIND("-",R11)+1,2)))-(VALUE(MID(R11,FIND("-",R11)-1,1)))+1)*(Q11-P11+1),(Q11-P11+1))</f>
        <v>92</v>
      </c>
      <c r="C11" s="31">
        <f>B11*W11</f>
        <v>460</v>
      </c>
      <c r="D11" s="79" t="s">
        <v>80</v>
      </c>
      <c r="E11" s="79" t="s">
        <v>81</v>
      </c>
      <c r="F11" s="79" t="s">
        <v>300</v>
      </c>
      <c r="G11" s="79" t="s">
        <v>192</v>
      </c>
      <c r="H11" s="79" t="s">
        <v>623</v>
      </c>
      <c r="I11" s="79" t="s">
        <v>624</v>
      </c>
      <c r="J11" s="79" t="s">
        <v>441</v>
      </c>
      <c r="K11" s="79" t="s">
        <v>91</v>
      </c>
      <c r="L11" s="79" t="s">
        <v>625</v>
      </c>
      <c r="M11" s="79" t="s">
        <v>92</v>
      </c>
      <c r="N11" s="79"/>
      <c r="O11" s="79" t="s">
        <v>626</v>
      </c>
      <c r="P11" s="83">
        <v>37073</v>
      </c>
      <c r="Q11" s="83">
        <v>37164</v>
      </c>
      <c r="R11" s="79"/>
      <c r="S11" s="79"/>
      <c r="T11" s="80">
        <v>36985</v>
      </c>
      <c r="U11" s="79" t="s">
        <v>627</v>
      </c>
      <c r="V11" s="79" t="s">
        <v>381</v>
      </c>
      <c r="W11" s="79">
        <v>5</v>
      </c>
      <c r="X11" s="79">
        <v>45.5</v>
      </c>
      <c r="Y11" s="79">
        <v>22120</v>
      </c>
    </row>
    <row r="12" spans="1:25" ht="25.5" x14ac:dyDescent="0.2">
      <c r="A12" s="31" t="str">
        <f t="shared" si="0"/>
        <v>Narsimha Misra</v>
      </c>
      <c r="B12" s="30">
        <f>IF(ISNUMBER(FIND("Pow",F12))=TRUE,((VALUE(MID(R12,FIND("-",R12)+1,2)))-(VALUE(MID(R12,FIND("-",R12)-1,1)))+1)*(Q12-P12+1),(Q12-P12+1))</f>
        <v>16</v>
      </c>
      <c r="C12" s="31">
        <f>B12*W12</f>
        <v>800</v>
      </c>
      <c r="D12" s="81" t="s">
        <v>80</v>
      </c>
      <c r="E12" s="81" t="s">
        <v>81</v>
      </c>
      <c r="F12" s="81" t="s">
        <v>82</v>
      </c>
      <c r="G12" s="81" t="s">
        <v>83</v>
      </c>
      <c r="H12" s="81" t="s">
        <v>628</v>
      </c>
      <c r="I12" s="81" t="s">
        <v>84</v>
      </c>
      <c r="J12" s="81" t="s">
        <v>375</v>
      </c>
      <c r="K12" s="81" t="s">
        <v>376</v>
      </c>
      <c r="L12" s="81" t="s">
        <v>377</v>
      </c>
      <c r="M12" s="81" t="s">
        <v>378</v>
      </c>
      <c r="N12" s="81" t="s">
        <v>379</v>
      </c>
      <c r="O12" s="81" t="s">
        <v>85</v>
      </c>
      <c r="P12" s="84">
        <v>36986</v>
      </c>
      <c r="Q12" s="84">
        <v>36986</v>
      </c>
      <c r="R12" s="81" t="s">
        <v>380</v>
      </c>
      <c r="S12" s="81"/>
      <c r="T12" s="82">
        <v>36985</v>
      </c>
      <c r="U12" s="81" t="s">
        <v>629</v>
      </c>
      <c r="V12" s="81" t="s">
        <v>381</v>
      </c>
      <c r="W12" s="81">
        <v>50</v>
      </c>
      <c r="X12" s="81">
        <v>55.25</v>
      </c>
      <c r="Y12" s="81">
        <v>21950</v>
      </c>
    </row>
    <row r="13" spans="1:25" ht="25.5" x14ac:dyDescent="0.2">
      <c r="A13" s="31" t="str">
        <f t="shared" si="0"/>
        <v>Robert Stalford</v>
      </c>
      <c r="B13" s="30">
        <f t="shared" ref="B13:B76" si="1">IF(ISNUMBER(FIND("Pow",F13))=TRUE,((VALUE(MID(R13,FIND("-",R13)+1,2)))-(VALUE(MID(R13,FIND("-",R13)-1,1)))+1)*(Q13-P13+1),(Q13-P13+1))</f>
        <v>992</v>
      </c>
      <c r="C13" s="31">
        <f t="shared" ref="C13:C76" si="2">B13*W13</f>
        <v>49600</v>
      </c>
      <c r="D13" s="79" t="s">
        <v>80</v>
      </c>
      <c r="E13" s="79" t="s">
        <v>81</v>
      </c>
      <c r="F13" s="79" t="s">
        <v>82</v>
      </c>
      <c r="G13" s="79" t="s">
        <v>222</v>
      </c>
      <c r="H13" s="79" t="s">
        <v>630</v>
      </c>
      <c r="I13" s="79" t="s">
        <v>84</v>
      </c>
      <c r="J13" s="79" t="s">
        <v>375</v>
      </c>
      <c r="K13" s="79" t="s">
        <v>376</v>
      </c>
      <c r="L13" s="79" t="s">
        <v>377</v>
      </c>
      <c r="M13" s="79" t="s">
        <v>378</v>
      </c>
      <c r="N13" s="79" t="s">
        <v>379</v>
      </c>
      <c r="O13" s="79" t="s">
        <v>631</v>
      </c>
      <c r="P13" s="83">
        <v>37073</v>
      </c>
      <c r="Q13" s="83">
        <v>37134</v>
      </c>
      <c r="R13" s="79" t="s">
        <v>380</v>
      </c>
      <c r="S13" s="79"/>
      <c r="T13" s="80">
        <v>36985</v>
      </c>
      <c r="U13" s="79" t="s">
        <v>632</v>
      </c>
      <c r="V13" s="79" t="s">
        <v>381</v>
      </c>
      <c r="W13" s="79">
        <v>50</v>
      </c>
      <c r="X13" s="79">
        <v>116.25</v>
      </c>
      <c r="Y13" s="79">
        <v>21916</v>
      </c>
    </row>
    <row r="14" spans="1:25" ht="25.5" x14ac:dyDescent="0.2">
      <c r="A14" s="31" t="str">
        <f t="shared" si="0"/>
        <v>Chris Germany</v>
      </c>
      <c r="B14" s="30">
        <f t="shared" si="1"/>
        <v>1</v>
      </c>
      <c r="C14" s="31">
        <f t="shared" si="2"/>
        <v>5000</v>
      </c>
      <c r="D14" s="81" t="s">
        <v>80</v>
      </c>
      <c r="E14" s="81" t="s">
        <v>81</v>
      </c>
      <c r="F14" s="81" t="s">
        <v>87</v>
      </c>
      <c r="G14" s="81" t="s">
        <v>88</v>
      </c>
      <c r="H14" s="81" t="s">
        <v>633</v>
      </c>
      <c r="I14" s="81" t="s">
        <v>89</v>
      </c>
      <c r="J14" s="81" t="s">
        <v>90</v>
      </c>
      <c r="K14" s="81" t="s">
        <v>91</v>
      </c>
      <c r="L14" s="81" t="s">
        <v>634</v>
      </c>
      <c r="M14" s="81" t="s">
        <v>92</v>
      </c>
      <c r="N14" s="81"/>
      <c r="O14" s="81" t="s">
        <v>406</v>
      </c>
      <c r="P14" s="84">
        <v>36986</v>
      </c>
      <c r="Q14" s="84">
        <v>36986</v>
      </c>
      <c r="R14" s="81"/>
      <c r="S14" s="81"/>
      <c r="T14" s="82">
        <v>36985</v>
      </c>
      <c r="U14" s="81" t="s">
        <v>435</v>
      </c>
      <c r="V14" s="81" t="s">
        <v>381</v>
      </c>
      <c r="W14" s="81">
        <v>5000</v>
      </c>
      <c r="X14" s="81">
        <v>5.1349999999999998</v>
      </c>
      <c r="Y14" s="81">
        <v>22038</v>
      </c>
    </row>
    <row r="15" spans="1:25" ht="25.5" x14ac:dyDescent="0.2">
      <c r="A15" s="31" t="str">
        <f t="shared" si="0"/>
        <v>Chris Germany</v>
      </c>
      <c r="B15" s="30">
        <f t="shared" si="1"/>
        <v>1</v>
      </c>
      <c r="C15" s="31">
        <f t="shared" si="2"/>
        <v>5000</v>
      </c>
      <c r="D15" s="79" t="s">
        <v>80</v>
      </c>
      <c r="E15" s="79" t="s">
        <v>81</v>
      </c>
      <c r="F15" s="79" t="s">
        <v>87</v>
      </c>
      <c r="G15" s="79" t="s">
        <v>88</v>
      </c>
      <c r="H15" s="79" t="s">
        <v>633</v>
      </c>
      <c r="I15" s="79" t="s">
        <v>89</v>
      </c>
      <c r="J15" s="79" t="s">
        <v>90</v>
      </c>
      <c r="K15" s="79" t="s">
        <v>91</v>
      </c>
      <c r="L15" s="79" t="s">
        <v>634</v>
      </c>
      <c r="M15" s="79" t="s">
        <v>92</v>
      </c>
      <c r="N15" s="79"/>
      <c r="O15" s="79" t="s">
        <v>406</v>
      </c>
      <c r="P15" s="83">
        <v>36986</v>
      </c>
      <c r="Q15" s="83">
        <v>36986</v>
      </c>
      <c r="R15" s="79"/>
      <c r="S15" s="79"/>
      <c r="T15" s="80">
        <v>36985</v>
      </c>
      <c r="U15" s="79" t="s">
        <v>635</v>
      </c>
      <c r="V15" s="79" t="s">
        <v>86</v>
      </c>
      <c r="W15" s="79">
        <v>5000</v>
      </c>
      <c r="X15" s="79">
        <v>5.125</v>
      </c>
      <c r="Y15" s="79">
        <v>22073</v>
      </c>
    </row>
    <row r="16" spans="1:25" ht="25.5" x14ac:dyDescent="0.2">
      <c r="A16" s="31" t="str">
        <f t="shared" si="0"/>
        <v>John Arnold</v>
      </c>
      <c r="B16" s="30">
        <f t="shared" si="1"/>
        <v>151</v>
      </c>
      <c r="C16" s="31">
        <f t="shared" si="2"/>
        <v>755000</v>
      </c>
      <c r="D16" s="81" t="s">
        <v>80</v>
      </c>
      <c r="E16" s="81" t="s">
        <v>81</v>
      </c>
      <c r="F16" s="81" t="s">
        <v>87</v>
      </c>
      <c r="G16" s="81" t="s">
        <v>94</v>
      </c>
      <c r="H16" s="81" t="s">
        <v>636</v>
      </c>
      <c r="I16" s="81" t="s">
        <v>89</v>
      </c>
      <c r="J16" s="81" t="s">
        <v>430</v>
      </c>
      <c r="K16" s="81" t="s">
        <v>637</v>
      </c>
      <c r="L16" s="81" t="s">
        <v>638</v>
      </c>
      <c r="M16" s="81" t="s">
        <v>92</v>
      </c>
      <c r="N16" s="81" t="s">
        <v>432</v>
      </c>
      <c r="O16" s="81" t="s">
        <v>639</v>
      </c>
      <c r="P16" s="84">
        <v>37196</v>
      </c>
      <c r="Q16" s="84">
        <v>37346</v>
      </c>
      <c r="R16" s="81"/>
      <c r="S16" s="81"/>
      <c r="T16" s="82">
        <v>36985</v>
      </c>
      <c r="U16" s="81" t="s">
        <v>640</v>
      </c>
      <c r="V16" s="81" t="s">
        <v>86</v>
      </c>
      <c r="W16" s="81">
        <v>5000</v>
      </c>
      <c r="X16" s="81">
        <v>5.34</v>
      </c>
      <c r="Y16" s="81">
        <v>22034</v>
      </c>
    </row>
    <row r="17" spans="1:25" ht="25.5" x14ac:dyDescent="0.2">
      <c r="A17" s="31" t="str">
        <f t="shared" si="0"/>
        <v>John Arnold</v>
      </c>
      <c r="B17" s="30">
        <f t="shared" si="1"/>
        <v>184</v>
      </c>
      <c r="C17" s="31">
        <f t="shared" si="2"/>
        <v>920000</v>
      </c>
      <c r="D17" s="79" t="s">
        <v>80</v>
      </c>
      <c r="E17" s="79" t="s">
        <v>81</v>
      </c>
      <c r="F17" s="79" t="s">
        <v>87</v>
      </c>
      <c r="G17" s="79" t="s">
        <v>94</v>
      </c>
      <c r="H17" s="79" t="s">
        <v>429</v>
      </c>
      <c r="I17" s="79" t="s">
        <v>89</v>
      </c>
      <c r="J17" s="79" t="s">
        <v>430</v>
      </c>
      <c r="K17" s="79" t="s">
        <v>431</v>
      </c>
      <c r="L17" s="79" t="s">
        <v>641</v>
      </c>
      <c r="M17" s="79" t="s">
        <v>432</v>
      </c>
      <c r="N17" s="79" t="s">
        <v>642</v>
      </c>
      <c r="O17" s="79" t="s">
        <v>433</v>
      </c>
      <c r="P17" s="83">
        <v>37012</v>
      </c>
      <c r="Q17" s="83">
        <v>37195</v>
      </c>
      <c r="R17" s="79"/>
      <c r="S17" s="79"/>
      <c r="T17" s="80">
        <v>36985</v>
      </c>
      <c r="U17" s="79" t="s">
        <v>643</v>
      </c>
      <c r="V17" s="79" t="s">
        <v>86</v>
      </c>
      <c r="W17" s="79">
        <v>5000</v>
      </c>
      <c r="X17" s="79">
        <v>0.33</v>
      </c>
      <c r="Y17" s="79">
        <v>21970</v>
      </c>
    </row>
    <row r="18" spans="1:25" ht="25.5" x14ac:dyDescent="0.2">
      <c r="A18" s="31" t="str">
        <f t="shared" si="0"/>
        <v>John Arnold</v>
      </c>
      <c r="B18" s="30">
        <f t="shared" si="1"/>
        <v>184</v>
      </c>
      <c r="C18" s="31">
        <f t="shared" si="2"/>
        <v>920000</v>
      </c>
      <c r="D18" s="81" t="s">
        <v>80</v>
      </c>
      <c r="E18" s="81" t="s">
        <v>81</v>
      </c>
      <c r="F18" s="81" t="s">
        <v>87</v>
      </c>
      <c r="G18" s="81" t="s">
        <v>94</v>
      </c>
      <c r="H18" s="81" t="s">
        <v>429</v>
      </c>
      <c r="I18" s="81" t="s">
        <v>89</v>
      </c>
      <c r="J18" s="81" t="s">
        <v>430</v>
      </c>
      <c r="K18" s="81" t="s">
        <v>431</v>
      </c>
      <c r="L18" s="81" t="s">
        <v>644</v>
      </c>
      <c r="M18" s="81" t="s">
        <v>432</v>
      </c>
      <c r="N18" s="81" t="s">
        <v>645</v>
      </c>
      <c r="O18" s="81" t="s">
        <v>433</v>
      </c>
      <c r="P18" s="84">
        <v>37012</v>
      </c>
      <c r="Q18" s="84">
        <v>37195</v>
      </c>
      <c r="R18" s="81"/>
      <c r="S18" s="81"/>
      <c r="T18" s="82">
        <v>36985</v>
      </c>
      <c r="U18" s="81" t="s">
        <v>646</v>
      </c>
      <c r="V18" s="81" t="s">
        <v>86</v>
      </c>
      <c r="W18" s="81">
        <v>5000</v>
      </c>
      <c r="X18" s="81">
        <v>0.23749999999999999</v>
      </c>
      <c r="Y18" s="81">
        <v>22045</v>
      </c>
    </row>
    <row r="19" spans="1:25" ht="25.5" x14ac:dyDescent="0.2">
      <c r="A19" s="31" t="str">
        <f t="shared" si="0"/>
        <v>John Arnold</v>
      </c>
      <c r="B19" s="30">
        <f t="shared" si="1"/>
        <v>184</v>
      </c>
      <c r="C19" s="31">
        <f t="shared" si="2"/>
        <v>920000</v>
      </c>
      <c r="D19" s="79" t="s">
        <v>80</v>
      </c>
      <c r="E19" s="79" t="s">
        <v>81</v>
      </c>
      <c r="F19" s="79" t="s">
        <v>87</v>
      </c>
      <c r="G19" s="79" t="s">
        <v>94</v>
      </c>
      <c r="H19" s="79" t="s">
        <v>429</v>
      </c>
      <c r="I19" s="79" t="s">
        <v>89</v>
      </c>
      <c r="J19" s="79" t="s">
        <v>430</v>
      </c>
      <c r="K19" s="79" t="s">
        <v>431</v>
      </c>
      <c r="L19" s="79" t="s">
        <v>644</v>
      </c>
      <c r="M19" s="79" t="s">
        <v>432</v>
      </c>
      <c r="N19" s="79" t="s">
        <v>645</v>
      </c>
      <c r="O19" s="79" t="s">
        <v>433</v>
      </c>
      <c r="P19" s="83">
        <v>37012</v>
      </c>
      <c r="Q19" s="83">
        <v>37195</v>
      </c>
      <c r="R19" s="79"/>
      <c r="S19" s="79"/>
      <c r="T19" s="80">
        <v>36985</v>
      </c>
      <c r="U19" s="79" t="s">
        <v>647</v>
      </c>
      <c r="V19" s="79" t="s">
        <v>86</v>
      </c>
      <c r="W19" s="79">
        <v>5000</v>
      </c>
      <c r="X19" s="79">
        <v>0.23499999999999999</v>
      </c>
      <c r="Y19" s="79">
        <v>22060</v>
      </c>
    </row>
    <row r="20" spans="1:25" ht="25.5" x14ac:dyDescent="0.2">
      <c r="A20" s="31" t="str">
        <f t="shared" si="0"/>
        <v>Susan Pereira</v>
      </c>
      <c r="B20" s="30">
        <f t="shared" si="1"/>
        <v>1</v>
      </c>
      <c r="C20" s="31">
        <f t="shared" si="2"/>
        <v>5000</v>
      </c>
      <c r="D20" s="81" t="s">
        <v>80</v>
      </c>
      <c r="E20" s="81" t="s">
        <v>81</v>
      </c>
      <c r="F20" s="81" t="s">
        <v>87</v>
      </c>
      <c r="G20" s="81" t="s">
        <v>96</v>
      </c>
      <c r="H20" s="81" t="s">
        <v>648</v>
      </c>
      <c r="I20" s="81" t="s">
        <v>89</v>
      </c>
      <c r="J20" s="81" t="s">
        <v>90</v>
      </c>
      <c r="K20" s="81" t="s">
        <v>91</v>
      </c>
      <c r="L20" s="81" t="s">
        <v>649</v>
      </c>
      <c r="M20" s="81" t="s">
        <v>92</v>
      </c>
      <c r="N20" s="81"/>
      <c r="O20" s="81" t="s">
        <v>406</v>
      </c>
      <c r="P20" s="84">
        <v>36986</v>
      </c>
      <c r="Q20" s="84">
        <v>36986</v>
      </c>
      <c r="R20" s="81"/>
      <c r="S20" s="81"/>
      <c r="T20" s="82">
        <v>36985</v>
      </c>
      <c r="U20" s="81" t="s">
        <v>650</v>
      </c>
      <c r="V20" s="81" t="s">
        <v>86</v>
      </c>
      <c r="W20" s="81">
        <v>5000</v>
      </c>
      <c r="X20" s="81">
        <v>5.2</v>
      </c>
      <c r="Y20" s="81">
        <v>22043</v>
      </c>
    </row>
    <row r="21" spans="1:25" ht="25.5" x14ac:dyDescent="0.2">
      <c r="A21" s="31" t="str">
        <f t="shared" si="0"/>
        <v>Susan Pereira</v>
      </c>
      <c r="B21" s="30">
        <f t="shared" si="1"/>
        <v>1</v>
      </c>
      <c r="C21" s="31">
        <f t="shared" si="2"/>
        <v>10000</v>
      </c>
      <c r="D21" s="79" t="s">
        <v>80</v>
      </c>
      <c r="E21" s="79" t="s">
        <v>81</v>
      </c>
      <c r="F21" s="79" t="s">
        <v>87</v>
      </c>
      <c r="G21" s="79" t="s">
        <v>96</v>
      </c>
      <c r="H21" s="79" t="s">
        <v>651</v>
      </c>
      <c r="I21" s="79" t="s">
        <v>89</v>
      </c>
      <c r="J21" s="79" t="s">
        <v>90</v>
      </c>
      <c r="K21" s="79" t="s">
        <v>91</v>
      </c>
      <c r="L21" s="79" t="s">
        <v>652</v>
      </c>
      <c r="M21" s="79" t="s">
        <v>92</v>
      </c>
      <c r="N21" s="79"/>
      <c r="O21" s="79" t="s">
        <v>406</v>
      </c>
      <c r="P21" s="83">
        <v>36986</v>
      </c>
      <c r="Q21" s="83">
        <v>36986</v>
      </c>
      <c r="R21" s="79"/>
      <c r="S21" s="79"/>
      <c r="T21" s="80">
        <v>36985</v>
      </c>
      <c r="U21" s="79" t="s">
        <v>653</v>
      </c>
      <c r="V21" s="79" t="s">
        <v>381</v>
      </c>
      <c r="W21" s="79">
        <v>10000</v>
      </c>
      <c r="X21" s="79">
        <v>5.24</v>
      </c>
      <c r="Y21" s="79">
        <v>21889</v>
      </c>
    </row>
    <row r="22" spans="1:25" ht="25.5" x14ac:dyDescent="0.2">
      <c r="A22" s="31" t="str">
        <f t="shared" si="0"/>
        <v>Kelli Stevens</v>
      </c>
      <c r="B22" s="30">
        <f t="shared" si="1"/>
        <v>1</v>
      </c>
      <c r="C22" s="31">
        <f t="shared" si="2"/>
        <v>5000</v>
      </c>
      <c r="D22" s="81" t="s">
        <v>80</v>
      </c>
      <c r="E22" s="81" t="s">
        <v>81</v>
      </c>
      <c r="F22" s="81" t="s">
        <v>87</v>
      </c>
      <c r="G22" s="81" t="s">
        <v>99</v>
      </c>
      <c r="H22" s="81" t="s">
        <v>407</v>
      </c>
      <c r="I22" s="81" t="s">
        <v>89</v>
      </c>
      <c r="J22" s="81" t="s">
        <v>90</v>
      </c>
      <c r="K22" s="81" t="s">
        <v>91</v>
      </c>
      <c r="L22" s="81" t="s">
        <v>434</v>
      </c>
      <c r="M22" s="81" t="s">
        <v>92</v>
      </c>
      <c r="N22" s="81"/>
      <c r="O22" s="81" t="s">
        <v>406</v>
      </c>
      <c r="P22" s="84">
        <v>36986</v>
      </c>
      <c r="Q22" s="84">
        <v>36986</v>
      </c>
      <c r="R22" s="81"/>
      <c r="S22" s="81"/>
      <c r="T22" s="82">
        <v>36985</v>
      </c>
      <c r="U22" s="81" t="s">
        <v>435</v>
      </c>
      <c r="V22" s="81" t="s">
        <v>381</v>
      </c>
      <c r="W22" s="81">
        <v>5000</v>
      </c>
      <c r="X22" s="81">
        <v>5.0999999999999996</v>
      </c>
      <c r="Y22" s="81">
        <v>22039</v>
      </c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83"/>
      <c r="Q23" s="83"/>
      <c r="R23" s="79"/>
      <c r="S23" s="79"/>
      <c r="T23" s="80"/>
      <c r="U23" s="79"/>
      <c r="V23" s="79"/>
      <c r="W23" s="79"/>
      <c r="X23" s="79"/>
      <c r="Y23" s="79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4"/>
      <c r="Q24" s="84"/>
      <c r="R24" s="81"/>
      <c r="S24" s="81"/>
      <c r="T24" s="82"/>
      <c r="U24" s="81"/>
      <c r="V24" s="81"/>
      <c r="W24" s="81"/>
      <c r="X24" s="81"/>
      <c r="Y24" s="81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3"/>
      <c r="Q25" s="83"/>
      <c r="R25" s="79"/>
      <c r="S25" s="79"/>
      <c r="T25" s="80"/>
      <c r="U25" s="79"/>
      <c r="V25" s="79"/>
      <c r="W25" s="79"/>
      <c r="X25" s="79"/>
      <c r="Y25" s="79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8"/>
  <sheetViews>
    <sheetView workbookViewId="0"/>
  </sheetViews>
  <sheetFormatPr defaultRowHeight="12.75" x14ac:dyDescent="0.2"/>
  <cols>
    <col min="1" max="1" width="23.5703125" bestFit="1" customWidth="1"/>
    <col min="2" max="2" width="13.5703125" bestFit="1" customWidth="1"/>
    <col min="3" max="3" width="12.42578125" bestFit="1" customWidth="1"/>
    <col min="4" max="4" width="6.140625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264</v>
      </c>
    </row>
    <row r="2" spans="1:28" x14ac:dyDescent="0.2">
      <c r="A2" s="105" t="s">
        <v>73</v>
      </c>
    </row>
    <row r="3" spans="1:28" x14ac:dyDescent="0.2">
      <c r="A3" s="104">
        <f>'E-Mail'!$B$1</f>
        <v>36985</v>
      </c>
    </row>
    <row r="4" spans="1:28" x14ac:dyDescent="0.2">
      <c r="A4" s="105"/>
    </row>
    <row r="5" spans="1:28" ht="13.5" thickBot="1" x14ac:dyDescent="0.25">
      <c r="A5" s="20" t="s">
        <v>77</v>
      </c>
      <c r="B5" s="20" t="s">
        <v>76</v>
      </c>
      <c r="C5" s="20" t="s">
        <v>8</v>
      </c>
    </row>
    <row r="6" spans="1:28" x14ac:dyDescent="0.2">
      <c r="A6" s="17" t="s">
        <v>82</v>
      </c>
      <c r="B6" s="21">
        <f>COUNTIF($I$9:$I$5001,A6)</f>
        <v>11</v>
      </c>
      <c r="C6" s="21">
        <f>SUMIF($I$9:$I$5002,A6,$E$9:$E$5002)</f>
        <v>108000</v>
      </c>
    </row>
    <row r="7" spans="1:28" x14ac:dyDescent="0.2">
      <c r="A7" s="17"/>
      <c r="B7" s="21"/>
      <c r="C7" s="21"/>
    </row>
    <row r="8" spans="1:28" ht="13.5" thickBot="1" x14ac:dyDescent="0.25"/>
    <row r="9" spans="1:28" ht="13.5" thickBot="1" x14ac:dyDescent="0.25">
      <c r="A9" s="36" t="s">
        <v>263</v>
      </c>
      <c r="B9" s="7" t="s">
        <v>100</v>
      </c>
      <c r="C9" s="35" t="s">
        <v>101</v>
      </c>
      <c r="D9" s="35" t="s">
        <v>266</v>
      </c>
      <c r="E9" s="35" t="s">
        <v>79</v>
      </c>
      <c r="F9" s="36" t="s">
        <v>102</v>
      </c>
      <c r="G9" s="78" t="s">
        <v>278</v>
      </c>
      <c r="H9" s="78" t="s">
        <v>279</v>
      </c>
      <c r="I9" s="78" t="s">
        <v>280</v>
      </c>
      <c r="J9" s="78" t="s">
        <v>281</v>
      </c>
      <c r="K9" s="78" t="s">
        <v>282</v>
      </c>
      <c r="L9" s="78" t="s">
        <v>283</v>
      </c>
      <c r="M9" s="78" t="s">
        <v>284</v>
      </c>
      <c r="N9" s="78" t="s">
        <v>285</v>
      </c>
      <c r="O9" s="78" t="s">
        <v>286</v>
      </c>
      <c r="P9" s="78" t="s">
        <v>287</v>
      </c>
      <c r="Q9" s="78" t="s">
        <v>288</v>
      </c>
      <c r="R9" s="78" t="s">
        <v>289</v>
      </c>
      <c r="S9" s="78" t="s">
        <v>290</v>
      </c>
      <c r="T9" s="78" t="s">
        <v>291</v>
      </c>
      <c r="U9" s="78" t="s">
        <v>292</v>
      </c>
      <c r="V9" s="78" t="s">
        <v>293</v>
      </c>
      <c r="W9" s="78" t="s">
        <v>294</v>
      </c>
      <c r="X9" s="78" t="s">
        <v>295</v>
      </c>
      <c r="Y9" s="78" t="s">
        <v>296</v>
      </c>
      <c r="Z9" s="78" t="s">
        <v>297</v>
      </c>
      <c r="AA9" s="78" t="s">
        <v>298</v>
      </c>
      <c r="AB9" s="78" t="s">
        <v>299</v>
      </c>
    </row>
    <row r="10" spans="1:28" ht="25.5" x14ac:dyDescent="0.2">
      <c r="A10" s="41" t="str">
        <f t="shared" ref="A10:A41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41" si="1">T10-S10+1</f>
        <v>5</v>
      </c>
      <c r="E10" s="40">
        <f t="shared" ref="E10:E41" si="2">Z10*(C10-B10+1)*D10</f>
        <v>4000</v>
      </c>
      <c r="F10" s="41">
        <f t="shared" ref="F10:F41" si="3">E10*AA10</f>
        <v>206000</v>
      </c>
      <c r="G10" s="79" t="s">
        <v>80</v>
      </c>
      <c r="H10" s="79" t="s">
        <v>103</v>
      </c>
      <c r="I10" s="79" t="s">
        <v>82</v>
      </c>
      <c r="J10" s="79" t="s">
        <v>104</v>
      </c>
      <c r="K10" s="79" t="s">
        <v>654</v>
      </c>
      <c r="L10" s="79" t="s">
        <v>84</v>
      </c>
      <c r="M10" s="79" t="s">
        <v>90</v>
      </c>
      <c r="N10" s="79" t="s">
        <v>91</v>
      </c>
      <c r="O10" s="79" t="s">
        <v>655</v>
      </c>
      <c r="P10" s="79" t="s">
        <v>92</v>
      </c>
      <c r="Q10" s="79"/>
      <c r="R10" s="79" t="s">
        <v>656</v>
      </c>
      <c r="S10" s="83">
        <v>36990</v>
      </c>
      <c r="T10" s="83">
        <v>36994</v>
      </c>
      <c r="U10" s="79" t="s">
        <v>105</v>
      </c>
      <c r="V10" s="79"/>
      <c r="W10" s="80">
        <v>36985</v>
      </c>
      <c r="X10" s="79" t="s">
        <v>657</v>
      </c>
      <c r="Y10" s="79" t="s">
        <v>381</v>
      </c>
      <c r="Z10" s="79">
        <v>50</v>
      </c>
      <c r="AA10" s="79">
        <v>51.5</v>
      </c>
      <c r="AB10" s="79">
        <v>22074</v>
      </c>
    </row>
    <row r="11" spans="1:28" ht="25.5" x14ac:dyDescent="0.2">
      <c r="A11" s="41" t="str">
        <f t="shared" si="0"/>
        <v>Clint Dean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31</v>
      </c>
      <c r="E11" s="40">
        <f t="shared" si="2"/>
        <v>24800</v>
      </c>
      <c r="F11" s="41">
        <f t="shared" si="3"/>
        <v>1475600</v>
      </c>
      <c r="G11" s="81" t="s">
        <v>80</v>
      </c>
      <c r="H11" s="81" t="s">
        <v>103</v>
      </c>
      <c r="I11" s="81" t="s">
        <v>82</v>
      </c>
      <c r="J11" s="81" t="s">
        <v>104</v>
      </c>
      <c r="K11" s="81" t="s">
        <v>654</v>
      </c>
      <c r="L11" s="81" t="s">
        <v>84</v>
      </c>
      <c r="M11" s="81" t="s">
        <v>90</v>
      </c>
      <c r="N11" s="81" t="s">
        <v>91</v>
      </c>
      <c r="O11" s="81" t="s">
        <v>655</v>
      </c>
      <c r="P11" s="81" t="s">
        <v>92</v>
      </c>
      <c r="Q11" s="81"/>
      <c r="R11" s="81" t="s">
        <v>658</v>
      </c>
      <c r="S11" s="84">
        <v>37012</v>
      </c>
      <c r="T11" s="84">
        <v>37042</v>
      </c>
      <c r="U11" s="81" t="s">
        <v>105</v>
      </c>
      <c r="V11" s="81"/>
      <c r="W11" s="82">
        <v>36985</v>
      </c>
      <c r="X11" s="81" t="s">
        <v>659</v>
      </c>
      <c r="Y11" s="81" t="s">
        <v>86</v>
      </c>
      <c r="Z11" s="81">
        <v>50</v>
      </c>
      <c r="AA11" s="81">
        <v>59.5</v>
      </c>
      <c r="AB11" s="81">
        <v>21911</v>
      </c>
    </row>
    <row r="12" spans="1:28" ht="25.5" x14ac:dyDescent="0.2">
      <c r="A12" s="41" t="str">
        <f t="shared" si="0"/>
        <v>Clint Dean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31</v>
      </c>
      <c r="E12" s="40">
        <f t="shared" si="2"/>
        <v>24800</v>
      </c>
      <c r="F12" s="41">
        <f t="shared" si="3"/>
        <v>1469400</v>
      </c>
      <c r="G12" s="79" t="s">
        <v>80</v>
      </c>
      <c r="H12" s="79" t="s">
        <v>103</v>
      </c>
      <c r="I12" s="79" t="s">
        <v>82</v>
      </c>
      <c r="J12" s="79" t="s">
        <v>104</v>
      </c>
      <c r="K12" s="79" t="s">
        <v>654</v>
      </c>
      <c r="L12" s="79" t="s">
        <v>84</v>
      </c>
      <c r="M12" s="79" t="s">
        <v>90</v>
      </c>
      <c r="N12" s="79" t="s">
        <v>91</v>
      </c>
      <c r="O12" s="79" t="s">
        <v>655</v>
      </c>
      <c r="P12" s="79" t="s">
        <v>92</v>
      </c>
      <c r="Q12" s="79"/>
      <c r="R12" s="79" t="s">
        <v>658</v>
      </c>
      <c r="S12" s="83">
        <v>37012</v>
      </c>
      <c r="T12" s="83">
        <v>37042</v>
      </c>
      <c r="U12" s="79" t="s">
        <v>105</v>
      </c>
      <c r="V12" s="79"/>
      <c r="W12" s="80">
        <v>36985</v>
      </c>
      <c r="X12" s="79" t="s">
        <v>660</v>
      </c>
      <c r="Y12" s="79" t="s">
        <v>86</v>
      </c>
      <c r="Z12" s="79">
        <v>50</v>
      </c>
      <c r="AA12" s="79">
        <v>59.25</v>
      </c>
      <c r="AB12" s="79">
        <v>21912</v>
      </c>
    </row>
    <row r="13" spans="1:28" ht="25.5" x14ac:dyDescent="0.2">
      <c r="A13" s="41" t="str">
        <f t="shared" si="0"/>
        <v>Clint Dean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31</v>
      </c>
      <c r="E13" s="40">
        <f t="shared" si="2"/>
        <v>24800</v>
      </c>
      <c r="F13" s="41">
        <f t="shared" si="3"/>
        <v>1444600</v>
      </c>
      <c r="G13" s="81" t="s">
        <v>80</v>
      </c>
      <c r="H13" s="81" t="s">
        <v>103</v>
      </c>
      <c r="I13" s="81" t="s">
        <v>82</v>
      </c>
      <c r="J13" s="81" t="s">
        <v>104</v>
      </c>
      <c r="K13" s="81" t="s">
        <v>654</v>
      </c>
      <c r="L13" s="81" t="s">
        <v>84</v>
      </c>
      <c r="M13" s="81" t="s">
        <v>90</v>
      </c>
      <c r="N13" s="81" t="s">
        <v>91</v>
      </c>
      <c r="O13" s="81" t="s">
        <v>655</v>
      </c>
      <c r="P13" s="81" t="s">
        <v>92</v>
      </c>
      <c r="Q13" s="81"/>
      <c r="R13" s="81" t="s">
        <v>658</v>
      </c>
      <c r="S13" s="84">
        <v>37012</v>
      </c>
      <c r="T13" s="84">
        <v>37042</v>
      </c>
      <c r="U13" s="81" t="s">
        <v>105</v>
      </c>
      <c r="V13" s="81"/>
      <c r="W13" s="82">
        <v>36985</v>
      </c>
      <c r="X13" s="81" t="s">
        <v>661</v>
      </c>
      <c r="Y13" s="81" t="s">
        <v>86</v>
      </c>
      <c r="Z13" s="81">
        <v>50</v>
      </c>
      <c r="AA13" s="81">
        <v>58.25</v>
      </c>
      <c r="AB13" s="81">
        <v>21983</v>
      </c>
    </row>
    <row r="14" spans="1:28" ht="25.5" x14ac:dyDescent="0.2">
      <c r="A14" s="41" t="str">
        <f t="shared" si="0"/>
        <v>Clint Dean</v>
      </c>
      <c r="B14" s="38">
        <f t="shared" ref="B14:B19" si="4">IF(ISNUMBER(FIND("-",U14))=TRUE,VALUE(MID(U14,FIND("-",U14)-1,1)),16)</f>
        <v>7</v>
      </c>
      <c r="C14" s="38">
        <f t="shared" ref="C14:C19" si="5">IF(ISNUMBER(FIND("-",U14))=TRUE,VALUE(MID(U14,FIND("-",U14)+1,2)),24)</f>
        <v>22</v>
      </c>
      <c r="D14" s="39">
        <f t="shared" si="1"/>
        <v>31</v>
      </c>
      <c r="E14" s="40">
        <f t="shared" si="2"/>
        <v>24800</v>
      </c>
      <c r="F14" s="41">
        <f t="shared" si="3"/>
        <v>1438400</v>
      </c>
      <c r="G14" s="79" t="s">
        <v>80</v>
      </c>
      <c r="H14" s="79" t="s">
        <v>103</v>
      </c>
      <c r="I14" s="79" t="s">
        <v>82</v>
      </c>
      <c r="J14" s="79" t="s">
        <v>104</v>
      </c>
      <c r="K14" s="79" t="s">
        <v>654</v>
      </c>
      <c r="L14" s="79" t="s">
        <v>84</v>
      </c>
      <c r="M14" s="79" t="s">
        <v>90</v>
      </c>
      <c r="N14" s="79" t="s">
        <v>91</v>
      </c>
      <c r="O14" s="79" t="s">
        <v>655</v>
      </c>
      <c r="P14" s="79" t="s">
        <v>92</v>
      </c>
      <c r="Q14" s="79"/>
      <c r="R14" s="79" t="s">
        <v>658</v>
      </c>
      <c r="S14" s="83">
        <v>37012</v>
      </c>
      <c r="T14" s="83">
        <v>37042</v>
      </c>
      <c r="U14" s="79" t="s">
        <v>105</v>
      </c>
      <c r="V14" s="79"/>
      <c r="W14" s="80">
        <v>36985</v>
      </c>
      <c r="X14" s="79" t="s">
        <v>662</v>
      </c>
      <c r="Y14" s="79" t="s">
        <v>86</v>
      </c>
      <c r="Z14" s="79">
        <v>50</v>
      </c>
      <c r="AA14" s="79">
        <v>58</v>
      </c>
      <c r="AB14" s="79">
        <v>22090</v>
      </c>
    </row>
    <row r="15" spans="1:28" ht="25.5" x14ac:dyDescent="0.2">
      <c r="A15" s="41" t="str">
        <f t="shared" si="0"/>
        <v>Jeff King</v>
      </c>
      <c r="B15" s="38">
        <f t="shared" si="4"/>
        <v>7</v>
      </c>
      <c r="C15" s="38">
        <f t="shared" si="5"/>
        <v>22</v>
      </c>
      <c r="D15" s="39">
        <f t="shared" si="1"/>
        <v>1</v>
      </c>
      <c r="E15" s="40">
        <f t="shared" si="2"/>
        <v>800</v>
      </c>
      <c r="F15" s="41">
        <f t="shared" si="3"/>
        <v>36400</v>
      </c>
      <c r="G15" s="81" t="s">
        <v>80</v>
      </c>
      <c r="H15" s="81" t="s">
        <v>103</v>
      </c>
      <c r="I15" s="81" t="s">
        <v>82</v>
      </c>
      <c r="J15" s="81" t="s">
        <v>106</v>
      </c>
      <c r="K15" s="81" t="s">
        <v>436</v>
      </c>
      <c r="L15" s="81" t="s">
        <v>84</v>
      </c>
      <c r="M15" s="81" t="s">
        <v>90</v>
      </c>
      <c r="N15" s="81" t="s">
        <v>91</v>
      </c>
      <c r="O15" s="81" t="s">
        <v>437</v>
      </c>
      <c r="P15" s="81" t="s">
        <v>92</v>
      </c>
      <c r="Q15" s="81"/>
      <c r="R15" s="81" t="s">
        <v>85</v>
      </c>
      <c r="S15" s="84">
        <v>36986</v>
      </c>
      <c r="T15" s="84">
        <v>36986</v>
      </c>
      <c r="U15" s="81" t="s">
        <v>105</v>
      </c>
      <c r="V15" s="81"/>
      <c r="W15" s="82">
        <v>36985</v>
      </c>
      <c r="X15" s="81" t="s">
        <v>663</v>
      </c>
      <c r="Y15" s="81" t="s">
        <v>381</v>
      </c>
      <c r="Z15" s="81">
        <v>50</v>
      </c>
      <c r="AA15" s="81">
        <v>45.5</v>
      </c>
      <c r="AB15" s="81">
        <v>21867</v>
      </c>
    </row>
    <row r="16" spans="1:28" ht="25.5" x14ac:dyDescent="0.2">
      <c r="A16" s="41" t="str">
        <f t="shared" si="0"/>
        <v>Jeff King</v>
      </c>
      <c r="B16" s="38">
        <f t="shared" si="4"/>
        <v>7</v>
      </c>
      <c r="C16" s="38">
        <f t="shared" si="5"/>
        <v>22</v>
      </c>
      <c r="D16" s="39">
        <f t="shared" si="1"/>
        <v>1</v>
      </c>
      <c r="E16" s="40">
        <f t="shared" si="2"/>
        <v>800</v>
      </c>
      <c r="F16" s="41">
        <f t="shared" si="3"/>
        <v>36800</v>
      </c>
      <c r="G16" s="79" t="s">
        <v>80</v>
      </c>
      <c r="H16" s="79" t="s">
        <v>103</v>
      </c>
      <c r="I16" s="79" t="s">
        <v>82</v>
      </c>
      <c r="J16" s="79" t="s">
        <v>106</v>
      </c>
      <c r="K16" s="79" t="s">
        <v>436</v>
      </c>
      <c r="L16" s="79" t="s">
        <v>84</v>
      </c>
      <c r="M16" s="79" t="s">
        <v>90</v>
      </c>
      <c r="N16" s="79" t="s">
        <v>91</v>
      </c>
      <c r="O16" s="79" t="s">
        <v>437</v>
      </c>
      <c r="P16" s="79" t="s">
        <v>92</v>
      </c>
      <c r="Q16" s="79"/>
      <c r="R16" s="79" t="s">
        <v>85</v>
      </c>
      <c r="S16" s="83">
        <v>36986</v>
      </c>
      <c r="T16" s="83">
        <v>36986</v>
      </c>
      <c r="U16" s="79" t="s">
        <v>105</v>
      </c>
      <c r="V16" s="79"/>
      <c r="W16" s="80">
        <v>36985</v>
      </c>
      <c r="X16" s="79" t="s">
        <v>664</v>
      </c>
      <c r="Y16" s="79" t="s">
        <v>381</v>
      </c>
      <c r="Z16" s="79">
        <v>50</v>
      </c>
      <c r="AA16" s="79">
        <v>46</v>
      </c>
      <c r="AB16" s="79">
        <v>21868</v>
      </c>
    </row>
    <row r="17" spans="1:28" ht="25.5" x14ac:dyDescent="0.2">
      <c r="A17" s="41" t="str">
        <f t="shared" si="0"/>
        <v>Jeff King</v>
      </c>
      <c r="B17" s="38">
        <f t="shared" si="4"/>
        <v>7</v>
      </c>
      <c r="C17" s="38">
        <f t="shared" si="5"/>
        <v>22</v>
      </c>
      <c r="D17" s="39">
        <f t="shared" si="1"/>
        <v>1</v>
      </c>
      <c r="E17" s="40">
        <f t="shared" si="2"/>
        <v>800</v>
      </c>
      <c r="F17" s="41">
        <f t="shared" si="3"/>
        <v>37400</v>
      </c>
      <c r="G17" s="32" t="s">
        <v>80</v>
      </c>
      <c r="H17" s="33" t="s">
        <v>103</v>
      </c>
      <c r="I17" s="33" t="s">
        <v>82</v>
      </c>
      <c r="J17" s="33" t="s">
        <v>106</v>
      </c>
      <c r="K17" s="33" t="s">
        <v>436</v>
      </c>
      <c r="L17" s="33" t="s">
        <v>84</v>
      </c>
      <c r="M17" s="33" t="s">
        <v>90</v>
      </c>
      <c r="N17" s="33" t="s">
        <v>91</v>
      </c>
      <c r="O17" s="33" t="s">
        <v>437</v>
      </c>
      <c r="P17" s="33" t="s">
        <v>92</v>
      </c>
      <c r="Q17" s="33"/>
      <c r="R17" s="33" t="s">
        <v>85</v>
      </c>
      <c r="S17" s="42">
        <v>36986</v>
      </c>
      <c r="T17" s="42">
        <v>36986</v>
      </c>
      <c r="U17" s="33" t="s">
        <v>105</v>
      </c>
      <c r="V17" s="33"/>
      <c r="W17" s="34">
        <v>36985</v>
      </c>
      <c r="X17" s="33" t="s">
        <v>665</v>
      </c>
      <c r="Y17" s="33" t="s">
        <v>381</v>
      </c>
      <c r="Z17" s="33">
        <v>50</v>
      </c>
      <c r="AA17" s="33">
        <v>46.75</v>
      </c>
      <c r="AB17" s="33">
        <v>21872</v>
      </c>
    </row>
    <row r="18" spans="1:28" ht="25.5" x14ac:dyDescent="0.2">
      <c r="A18" s="41" t="str">
        <f t="shared" si="0"/>
        <v>Jeff King</v>
      </c>
      <c r="B18" s="38">
        <f t="shared" si="4"/>
        <v>7</v>
      </c>
      <c r="C18" s="38">
        <f t="shared" si="5"/>
        <v>22</v>
      </c>
      <c r="D18" s="39">
        <f t="shared" si="1"/>
        <v>1</v>
      </c>
      <c r="E18" s="40">
        <f t="shared" si="2"/>
        <v>800</v>
      </c>
      <c r="F18" s="41">
        <f t="shared" si="3"/>
        <v>37600</v>
      </c>
      <c r="G18" s="26" t="s">
        <v>80</v>
      </c>
      <c r="H18" s="27" t="s">
        <v>103</v>
      </c>
      <c r="I18" s="27" t="s">
        <v>82</v>
      </c>
      <c r="J18" s="27" t="s">
        <v>106</v>
      </c>
      <c r="K18" s="27" t="s">
        <v>436</v>
      </c>
      <c r="L18" s="27" t="s">
        <v>84</v>
      </c>
      <c r="M18" s="27" t="s">
        <v>90</v>
      </c>
      <c r="N18" s="27" t="s">
        <v>91</v>
      </c>
      <c r="O18" s="27" t="s">
        <v>437</v>
      </c>
      <c r="P18" s="27" t="s">
        <v>92</v>
      </c>
      <c r="Q18" s="27"/>
      <c r="R18" s="27" t="s">
        <v>85</v>
      </c>
      <c r="S18" s="37">
        <v>36986</v>
      </c>
      <c r="T18" s="37">
        <v>36986</v>
      </c>
      <c r="U18" s="27" t="s">
        <v>105</v>
      </c>
      <c r="V18" s="27"/>
      <c r="W18" s="29">
        <v>36985</v>
      </c>
      <c r="X18" s="27" t="s">
        <v>666</v>
      </c>
      <c r="Y18" s="27" t="s">
        <v>381</v>
      </c>
      <c r="Z18" s="27">
        <v>50</v>
      </c>
      <c r="AA18" s="27">
        <v>47</v>
      </c>
      <c r="AB18" s="27">
        <v>21877</v>
      </c>
    </row>
    <row r="19" spans="1:28" ht="25.5" x14ac:dyDescent="0.2">
      <c r="A19" s="41" t="str">
        <f t="shared" si="0"/>
        <v>Jeff King</v>
      </c>
      <c r="B19" s="38">
        <f t="shared" si="4"/>
        <v>7</v>
      </c>
      <c r="C19" s="38">
        <f t="shared" si="5"/>
        <v>22</v>
      </c>
      <c r="D19" s="39">
        <f t="shared" si="1"/>
        <v>1</v>
      </c>
      <c r="E19" s="40">
        <f t="shared" si="2"/>
        <v>800</v>
      </c>
      <c r="F19" s="41">
        <f t="shared" si="3"/>
        <v>39400</v>
      </c>
      <c r="G19" s="32" t="s">
        <v>80</v>
      </c>
      <c r="H19" s="33" t="s">
        <v>103</v>
      </c>
      <c r="I19" s="33" t="s">
        <v>82</v>
      </c>
      <c r="J19" s="33" t="s">
        <v>106</v>
      </c>
      <c r="K19" s="33" t="s">
        <v>436</v>
      </c>
      <c r="L19" s="33" t="s">
        <v>84</v>
      </c>
      <c r="M19" s="33" t="s">
        <v>90</v>
      </c>
      <c r="N19" s="33" t="s">
        <v>91</v>
      </c>
      <c r="O19" s="33" t="s">
        <v>437</v>
      </c>
      <c r="P19" s="33" t="s">
        <v>92</v>
      </c>
      <c r="Q19" s="33"/>
      <c r="R19" s="33" t="s">
        <v>85</v>
      </c>
      <c r="S19" s="42">
        <v>36986</v>
      </c>
      <c r="T19" s="42">
        <v>36986</v>
      </c>
      <c r="U19" s="33" t="s">
        <v>105</v>
      </c>
      <c r="V19" s="33"/>
      <c r="W19" s="34">
        <v>36985</v>
      </c>
      <c r="X19" s="33" t="s">
        <v>667</v>
      </c>
      <c r="Y19" s="33" t="s">
        <v>381</v>
      </c>
      <c r="Z19" s="33">
        <v>50</v>
      </c>
      <c r="AA19" s="33">
        <v>49.25</v>
      </c>
      <c r="AB19" s="33">
        <v>21904</v>
      </c>
    </row>
    <row r="20" spans="1:28" ht="25.5" x14ac:dyDescent="0.2">
      <c r="A20" s="41" t="str">
        <f t="shared" si="0"/>
        <v>Mike Carson</v>
      </c>
      <c r="B20" s="38">
        <f t="shared" ref="B20:B83" si="6">IF(ISNUMBER(FIND("-",U20))=TRUE,VALUE(MID(U20,FIND("-",U20)-1,1)),16)</f>
        <v>7</v>
      </c>
      <c r="C20" s="38">
        <f t="shared" ref="C20:C83" si="7">IF(ISNUMBER(FIND("-",U20))=TRUE,VALUE(MID(U20,FIND("-",U20)+1,2)),24)</f>
        <v>22</v>
      </c>
      <c r="D20" s="39">
        <f t="shared" si="1"/>
        <v>1</v>
      </c>
      <c r="E20" s="40">
        <f t="shared" si="2"/>
        <v>800</v>
      </c>
      <c r="F20" s="41">
        <f t="shared" si="3"/>
        <v>39200</v>
      </c>
      <c r="G20" s="26" t="s">
        <v>80</v>
      </c>
      <c r="H20" s="27" t="s">
        <v>103</v>
      </c>
      <c r="I20" s="27" t="s">
        <v>82</v>
      </c>
      <c r="J20" s="27" t="s">
        <v>107</v>
      </c>
      <c r="K20" s="27" t="s">
        <v>337</v>
      </c>
      <c r="L20" s="27" t="s">
        <v>84</v>
      </c>
      <c r="M20" s="27" t="s">
        <v>90</v>
      </c>
      <c r="N20" s="27" t="s">
        <v>91</v>
      </c>
      <c r="O20" s="27" t="s">
        <v>338</v>
      </c>
      <c r="P20" s="27" t="s">
        <v>92</v>
      </c>
      <c r="Q20" s="27"/>
      <c r="R20" s="27" t="s">
        <v>85</v>
      </c>
      <c r="S20" s="37">
        <v>36986</v>
      </c>
      <c r="T20" s="37">
        <v>36986</v>
      </c>
      <c r="U20" s="27" t="s">
        <v>105</v>
      </c>
      <c r="V20" s="27"/>
      <c r="W20" s="29">
        <v>36985</v>
      </c>
      <c r="X20" s="27" t="s">
        <v>668</v>
      </c>
      <c r="Y20" s="27" t="s">
        <v>86</v>
      </c>
      <c r="Z20" s="27">
        <v>50</v>
      </c>
      <c r="AA20" s="27">
        <v>49</v>
      </c>
      <c r="AB20" s="27">
        <v>21885</v>
      </c>
    </row>
    <row r="21" spans="1:28" x14ac:dyDescent="0.2">
      <c r="A21" s="41" t="e">
        <f t="shared" si="0"/>
        <v>#N/A</v>
      </c>
      <c r="B21" s="38">
        <f t="shared" si="6"/>
        <v>16</v>
      </c>
      <c r="C21" s="38">
        <f t="shared" si="7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6"/>
        <v>16</v>
      </c>
      <c r="C22" s="38">
        <f t="shared" si="7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6"/>
        <v>16</v>
      </c>
      <c r="C23" s="38">
        <f t="shared" si="7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6"/>
        <v>16</v>
      </c>
      <c r="C24" s="38">
        <f t="shared" si="7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6"/>
        <v>16</v>
      </c>
      <c r="C25" s="38">
        <f t="shared" si="7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6"/>
        <v>16</v>
      </c>
      <c r="C26" s="38">
        <f t="shared" si="7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6"/>
        <v>16</v>
      </c>
      <c r="C27" s="38">
        <f t="shared" si="7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6"/>
        <v>16</v>
      </c>
      <c r="C28" s="38">
        <f t="shared" si="7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6"/>
        <v>16</v>
      </c>
      <c r="C29" s="38">
        <f t="shared" si="7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6"/>
        <v>16</v>
      </c>
      <c r="C30" s="38">
        <f t="shared" si="7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6"/>
        <v>16</v>
      </c>
      <c r="C31" s="38">
        <f t="shared" si="7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6"/>
        <v>16</v>
      </c>
      <c r="C32" s="38">
        <f t="shared" si="7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6"/>
        <v>16</v>
      </c>
      <c r="C33" s="38">
        <f t="shared" si="7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si="0"/>
        <v>#N/A</v>
      </c>
      <c r="B34" s="38">
        <f t="shared" si="6"/>
        <v>16</v>
      </c>
      <c r="C34" s="38">
        <f t="shared" si="7"/>
        <v>24</v>
      </c>
      <c r="D34" s="39">
        <f t="shared" si="1"/>
        <v>1</v>
      </c>
      <c r="E34" s="40">
        <f t="shared" si="2"/>
        <v>0</v>
      </c>
      <c r="F34" s="41">
        <f t="shared" si="3"/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0"/>
        <v>#N/A</v>
      </c>
      <c r="B35" s="38">
        <f t="shared" si="6"/>
        <v>16</v>
      </c>
      <c r="C35" s="38">
        <f t="shared" si="7"/>
        <v>24</v>
      </c>
      <c r="D35" s="39">
        <f t="shared" si="1"/>
        <v>1</v>
      </c>
      <c r="E35" s="40">
        <f t="shared" si="2"/>
        <v>0</v>
      </c>
      <c r="F35" s="41">
        <f t="shared" si="3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0"/>
        <v>#N/A</v>
      </c>
      <c r="B36" s="38">
        <f t="shared" si="6"/>
        <v>16</v>
      </c>
      <c r="C36" s="38">
        <f t="shared" si="7"/>
        <v>24</v>
      </c>
      <c r="D36" s="39">
        <f t="shared" si="1"/>
        <v>1</v>
      </c>
      <c r="E36" s="40">
        <f t="shared" si="2"/>
        <v>0</v>
      </c>
      <c r="F36" s="41">
        <f t="shared" si="3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0"/>
        <v>#N/A</v>
      </c>
      <c r="B37" s="38">
        <f t="shared" si="6"/>
        <v>16</v>
      </c>
      <c r="C37" s="38">
        <f t="shared" si="7"/>
        <v>24</v>
      </c>
      <c r="D37" s="39">
        <f t="shared" si="1"/>
        <v>1</v>
      </c>
      <c r="E37" s="40">
        <f t="shared" si="2"/>
        <v>0</v>
      </c>
      <c r="F37" s="41">
        <f t="shared" si="3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0"/>
        <v>#N/A</v>
      </c>
      <c r="B38" s="38">
        <f t="shared" si="6"/>
        <v>16</v>
      </c>
      <c r="C38" s="38">
        <f t="shared" si="7"/>
        <v>24</v>
      </c>
      <c r="D38" s="39">
        <f t="shared" si="1"/>
        <v>1</v>
      </c>
      <c r="E38" s="40">
        <f t="shared" si="2"/>
        <v>0</v>
      </c>
      <c r="F38" s="41">
        <f t="shared" si="3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0"/>
        <v>#N/A</v>
      </c>
      <c r="B39" s="38">
        <f t="shared" si="6"/>
        <v>16</v>
      </c>
      <c r="C39" s="38">
        <f t="shared" si="7"/>
        <v>24</v>
      </c>
      <c r="D39" s="39">
        <f t="shared" si="1"/>
        <v>1</v>
      </c>
      <c r="E39" s="40">
        <f t="shared" si="2"/>
        <v>0</v>
      </c>
      <c r="F39" s="41">
        <f t="shared" si="3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0"/>
        <v>#N/A</v>
      </c>
      <c r="B40" s="38">
        <f t="shared" si="6"/>
        <v>16</v>
      </c>
      <c r="C40" s="38">
        <f t="shared" si="7"/>
        <v>24</v>
      </c>
      <c r="D40" s="39">
        <f t="shared" si="1"/>
        <v>1</v>
      </c>
      <c r="E40" s="40">
        <f t="shared" si="2"/>
        <v>0</v>
      </c>
      <c r="F40" s="41">
        <f t="shared" si="3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0"/>
        <v>#N/A</v>
      </c>
      <c r="B41" s="38">
        <f t="shared" si="6"/>
        <v>16</v>
      </c>
      <c r="C41" s="38">
        <f t="shared" si="7"/>
        <v>24</v>
      </c>
      <c r="D41" s="39">
        <f t="shared" si="1"/>
        <v>1</v>
      </c>
      <c r="E41" s="40">
        <f t="shared" si="2"/>
        <v>0</v>
      </c>
      <c r="F41" s="41">
        <f t="shared" si="3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ref="A42:A73" si="8">VLOOKUP(J42,DDEPM_USERS,2,FALSE)</f>
        <v>#N/A</v>
      </c>
      <c r="B42" s="38">
        <f t="shared" si="6"/>
        <v>16</v>
      </c>
      <c r="C42" s="38">
        <f t="shared" si="7"/>
        <v>24</v>
      </c>
      <c r="D42" s="39">
        <f t="shared" ref="D42:D73" si="9">T42-S42+1</f>
        <v>1</v>
      </c>
      <c r="E42" s="40">
        <f t="shared" ref="E42:E73" si="10">Z42*(C42-B42+1)*D42</f>
        <v>0</v>
      </c>
      <c r="F42" s="41">
        <f t="shared" ref="F42:F73" si="11">E42*AA42</f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8"/>
        <v>#N/A</v>
      </c>
      <c r="B43" s="38">
        <f t="shared" si="6"/>
        <v>16</v>
      </c>
      <c r="C43" s="38">
        <f t="shared" si="7"/>
        <v>24</v>
      </c>
      <c r="D43" s="39">
        <f t="shared" si="9"/>
        <v>1</v>
      </c>
      <c r="E43" s="40">
        <f t="shared" si="10"/>
        <v>0</v>
      </c>
      <c r="F43" s="41">
        <f t="shared" si="11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8"/>
        <v>#N/A</v>
      </c>
      <c r="B44" s="38">
        <f t="shared" si="6"/>
        <v>16</v>
      </c>
      <c r="C44" s="38">
        <f t="shared" si="7"/>
        <v>24</v>
      </c>
      <c r="D44" s="39">
        <f t="shared" si="9"/>
        <v>1</v>
      </c>
      <c r="E44" s="40">
        <f t="shared" si="10"/>
        <v>0</v>
      </c>
      <c r="F44" s="41">
        <f t="shared" si="11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8"/>
        <v>#N/A</v>
      </c>
      <c r="B45" s="38">
        <f t="shared" si="6"/>
        <v>16</v>
      </c>
      <c r="C45" s="38">
        <f t="shared" si="7"/>
        <v>24</v>
      </c>
      <c r="D45" s="39">
        <f t="shared" si="9"/>
        <v>1</v>
      </c>
      <c r="E45" s="40">
        <f t="shared" si="10"/>
        <v>0</v>
      </c>
      <c r="F45" s="41">
        <f t="shared" si="11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8"/>
        <v>#N/A</v>
      </c>
      <c r="B46" s="38">
        <f t="shared" si="6"/>
        <v>16</v>
      </c>
      <c r="C46" s="38">
        <f t="shared" si="7"/>
        <v>24</v>
      </c>
      <c r="D46" s="39">
        <f t="shared" si="9"/>
        <v>1</v>
      </c>
      <c r="E46" s="40">
        <f t="shared" si="10"/>
        <v>0</v>
      </c>
      <c r="F46" s="41">
        <f t="shared" si="11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8"/>
        <v>#N/A</v>
      </c>
      <c r="B47" s="38">
        <f t="shared" si="6"/>
        <v>16</v>
      </c>
      <c r="C47" s="38">
        <f t="shared" si="7"/>
        <v>24</v>
      </c>
      <c r="D47" s="39">
        <f t="shared" si="9"/>
        <v>1</v>
      </c>
      <c r="E47" s="40">
        <f t="shared" si="10"/>
        <v>0</v>
      </c>
      <c r="F47" s="41">
        <f t="shared" si="11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8"/>
        <v>#N/A</v>
      </c>
      <c r="B48" s="38">
        <f t="shared" si="6"/>
        <v>16</v>
      </c>
      <c r="C48" s="38">
        <f t="shared" si="7"/>
        <v>24</v>
      </c>
      <c r="D48" s="39">
        <f t="shared" si="9"/>
        <v>1</v>
      </c>
      <c r="E48" s="40">
        <f t="shared" si="10"/>
        <v>0</v>
      </c>
      <c r="F48" s="41">
        <f t="shared" si="11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8"/>
        <v>#N/A</v>
      </c>
      <c r="B49" s="38">
        <f t="shared" si="6"/>
        <v>16</v>
      </c>
      <c r="C49" s="38">
        <f t="shared" si="7"/>
        <v>24</v>
      </c>
      <c r="D49" s="39">
        <f t="shared" si="9"/>
        <v>1</v>
      </c>
      <c r="E49" s="40">
        <f t="shared" si="10"/>
        <v>0</v>
      </c>
      <c r="F49" s="41">
        <f t="shared" si="11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8"/>
        <v>#N/A</v>
      </c>
      <c r="B50" s="38">
        <f t="shared" si="6"/>
        <v>16</v>
      </c>
      <c r="C50" s="38">
        <f t="shared" si="7"/>
        <v>24</v>
      </c>
      <c r="D50" s="39">
        <f t="shared" si="9"/>
        <v>1</v>
      </c>
      <c r="E50" s="40">
        <f t="shared" si="10"/>
        <v>0</v>
      </c>
      <c r="F50" s="41">
        <f t="shared" si="11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8"/>
        <v>#N/A</v>
      </c>
      <c r="B51" s="38">
        <f t="shared" si="6"/>
        <v>16</v>
      </c>
      <c r="C51" s="38">
        <f t="shared" si="7"/>
        <v>24</v>
      </c>
      <c r="D51" s="39">
        <f t="shared" si="9"/>
        <v>1</v>
      </c>
      <c r="E51" s="40">
        <f t="shared" si="10"/>
        <v>0</v>
      </c>
      <c r="F51" s="41">
        <f t="shared" si="11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8"/>
        <v>#N/A</v>
      </c>
      <c r="B52" s="38">
        <f t="shared" si="6"/>
        <v>16</v>
      </c>
      <c r="C52" s="38">
        <f t="shared" si="7"/>
        <v>24</v>
      </c>
      <c r="D52" s="39">
        <f t="shared" si="9"/>
        <v>1</v>
      </c>
      <c r="E52" s="40">
        <f t="shared" si="10"/>
        <v>0</v>
      </c>
      <c r="F52" s="41">
        <f t="shared" si="11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8"/>
        <v>#N/A</v>
      </c>
      <c r="B53" s="38">
        <f t="shared" si="6"/>
        <v>16</v>
      </c>
      <c r="C53" s="38">
        <f t="shared" si="7"/>
        <v>24</v>
      </c>
      <c r="D53" s="39">
        <f t="shared" si="9"/>
        <v>1</v>
      </c>
      <c r="E53" s="40">
        <f t="shared" si="10"/>
        <v>0</v>
      </c>
      <c r="F53" s="41">
        <f t="shared" si="11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8"/>
        <v>#N/A</v>
      </c>
      <c r="B54" s="38">
        <f t="shared" si="6"/>
        <v>16</v>
      </c>
      <c r="C54" s="38">
        <f t="shared" si="7"/>
        <v>24</v>
      </c>
      <c r="D54" s="39">
        <f t="shared" si="9"/>
        <v>1</v>
      </c>
      <c r="E54" s="40">
        <f t="shared" si="10"/>
        <v>0</v>
      </c>
      <c r="F54" s="41">
        <f t="shared" si="11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8"/>
        <v>#N/A</v>
      </c>
      <c r="B55" s="38">
        <f t="shared" si="6"/>
        <v>16</v>
      </c>
      <c r="C55" s="38">
        <f t="shared" si="7"/>
        <v>24</v>
      </c>
      <c r="D55" s="39">
        <f t="shared" si="9"/>
        <v>1</v>
      </c>
      <c r="E55" s="40">
        <f t="shared" si="10"/>
        <v>0</v>
      </c>
      <c r="F55" s="41">
        <f t="shared" si="11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8"/>
        <v>#N/A</v>
      </c>
      <c r="B56" s="38">
        <f t="shared" si="6"/>
        <v>16</v>
      </c>
      <c r="C56" s="38">
        <f t="shared" si="7"/>
        <v>24</v>
      </c>
      <c r="D56" s="39">
        <f t="shared" si="9"/>
        <v>1</v>
      </c>
      <c r="E56" s="40">
        <f t="shared" si="10"/>
        <v>0</v>
      </c>
      <c r="F56" s="41">
        <f t="shared" si="11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8"/>
        <v>#N/A</v>
      </c>
      <c r="B57" s="38">
        <f t="shared" si="6"/>
        <v>16</v>
      </c>
      <c r="C57" s="38">
        <f t="shared" si="7"/>
        <v>24</v>
      </c>
      <c r="D57" s="39">
        <f t="shared" si="9"/>
        <v>1</v>
      </c>
      <c r="E57" s="40">
        <f t="shared" si="10"/>
        <v>0</v>
      </c>
      <c r="F57" s="41">
        <f t="shared" si="11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8"/>
        <v>#N/A</v>
      </c>
      <c r="B58" s="38">
        <f t="shared" si="6"/>
        <v>16</v>
      </c>
      <c r="C58" s="38">
        <f t="shared" si="7"/>
        <v>24</v>
      </c>
      <c r="D58" s="39">
        <f t="shared" si="9"/>
        <v>1</v>
      </c>
      <c r="E58" s="40">
        <f t="shared" si="10"/>
        <v>0</v>
      </c>
      <c r="F58" s="41">
        <f t="shared" si="11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8"/>
        <v>#N/A</v>
      </c>
      <c r="B59" s="38">
        <f t="shared" si="6"/>
        <v>16</v>
      </c>
      <c r="C59" s="38">
        <f t="shared" si="7"/>
        <v>24</v>
      </c>
      <c r="D59" s="39">
        <f t="shared" si="9"/>
        <v>1</v>
      </c>
      <c r="E59" s="40">
        <f t="shared" si="10"/>
        <v>0</v>
      </c>
      <c r="F59" s="41">
        <f t="shared" si="11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8"/>
        <v>#N/A</v>
      </c>
      <c r="B60" s="38">
        <f t="shared" si="6"/>
        <v>16</v>
      </c>
      <c r="C60" s="38">
        <f t="shared" si="7"/>
        <v>24</v>
      </c>
      <c r="D60" s="39">
        <f t="shared" si="9"/>
        <v>1</v>
      </c>
      <c r="E60" s="40">
        <f t="shared" si="10"/>
        <v>0</v>
      </c>
      <c r="F60" s="41">
        <f t="shared" si="11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8"/>
        <v>#N/A</v>
      </c>
      <c r="B61" s="38">
        <f t="shared" si="6"/>
        <v>16</v>
      </c>
      <c r="C61" s="38">
        <f t="shared" si="7"/>
        <v>24</v>
      </c>
      <c r="D61" s="39">
        <f t="shared" si="9"/>
        <v>1</v>
      </c>
      <c r="E61" s="40">
        <f t="shared" si="10"/>
        <v>0</v>
      </c>
      <c r="F61" s="41">
        <f t="shared" si="11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8"/>
        <v>#N/A</v>
      </c>
      <c r="B62" s="38">
        <f t="shared" si="6"/>
        <v>16</v>
      </c>
      <c r="C62" s="38">
        <f t="shared" si="7"/>
        <v>24</v>
      </c>
      <c r="D62" s="39">
        <f t="shared" si="9"/>
        <v>1</v>
      </c>
      <c r="E62" s="40">
        <f t="shared" si="10"/>
        <v>0</v>
      </c>
      <c r="F62" s="41">
        <f t="shared" si="11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8"/>
        <v>#N/A</v>
      </c>
      <c r="B63" s="38">
        <f t="shared" si="6"/>
        <v>16</v>
      </c>
      <c r="C63" s="38">
        <f t="shared" si="7"/>
        <v>24</v>
      </c>
      <c r="D63" s="39">
        <f t="shared" si="9"/>
        <v>1</v>
      </c>
      <c r="E63" s="40">
        <f t="shared" si="10"/>
        <v>0</v>
      </c>
      <c r="F63" s="41">
        <f t="shared" si="11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8"/>
        <v>#N/A</v>
      </c>
      <c r="B64" s="38">
        <f t="shared" si="6"/>
        <v>16</v>
      </c>
      <c r="C64" s="38">
        <f t="shared" si="7"/>
        <v>24</v>
      </c>
      <c r="D64" s="39">
        <f t="shared" si="9"/>
        <v>1</v>
      </c>
      <c r="E64" s="40">
        <f t="shared" si="10"/>
        <v>0</v>
      </c>
      <c r="F64" s="41">
        <f t="shared" si="11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8"/>
        <v>#N/A</v>
      </c>
      <c r="B65" s="38">
        <f t="shared" si="6"/>
        <v>16</v>
      </c>
      <c r="C65" s="38">
        <f t="shared" si="7"/>
        <v>24</v>
      </c>
      <c r="D65" s="39">
        <f t="shared" si="9"/>
        <v>1</v>
      </c>
      <c r="E65" s="40">
        <f t="shared" si="10"/>
        <v>0</v>
      </c>
      <c r="F65" s="41">
        <f t="shared" si="11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si="8"/>
        <v>#N/A</v>
      </c>
      <c r="B66" s="38">
        <f t="shared" si="6"/>
        <v>16</v>
      </c>
      <c r="C66" s="38">
        <f t="shared" si="7"/>
        <v>24</v>
      </c>
      <c r="D66" s="39">
        <f t="shared" si="9"/>
        <v>1</v>
      </c>
      <c r="E66" s="40">
        <f t="shared" si="10"/>
        <v>0</v>
      </c>
      <c r="F66" s="41">
        <f t="shared" si="11"/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8"/>
        <v>#N/A</v>
      </c>
      <c r="B67" s="38">
        <f t="shared" si="6"/>
        <v>16</v>
      </c>
      <c r="C67" s="38">
        <f t="shared" si="7"/>
        <v>24</v>
      </c>
      <c r="D67" s="39">
        <f t="shared" si="9"/>
        <v>1</v>
      </c>
      <c r="E67" s="40">
        <f t="shared" si="10"/>
        <v>0</v>
      </c>
      <c r="F67" s="41">
        <f t="shared" si="11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8"/>
        <v>#N/A</v>
      </c>
      <c r="B68" s="38">
        <f t="shared" si="6"/>
        <v>16</v>
      </c>
      <c r="C68" s="38">
        <f t="shared" si="7"/>
        <v>24</v>
      </c>
      <c r="D68" s="39">
        <f t="shared" si="9"/>
        <v>1</v>
      </c>
      <c r="E68" s="40">
        <f t="shared" si="10"/>
        <v>0</v>
      </c>
      <c r="F68" s="41">
        <f t="shared" si="11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8"/>
        <v>#N/A</v>
      </c>
      <c r="B69" s="38">
        <f t="shared" si="6"/>
        <v>16</v>
      </c>
      <c r="C69" s="38">
        <f t="shared" si="7"/>
        <v>24</v>
      </c>
      <c r="D69" s="39">
        <f t="shared" si="9"/>
        <v>1</v>
      </c>
      <c r="E69" s="40">
        <f t="shared" si="10"/>
        <v>0</v>
      </c>
      <c r="F69" s="41">
        <f t="shared" si="11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8"/>
        <v>#N/A</v>
      </c>
      <c r="B70" s="38">
        <f t="shared" si="6"/>
        <v>16</v>
      </c>
      <c r="C70" s="38">
        <f t="shared" si="7"/>
        <v>24</v>
      </c>
      <c r="D70" s="39">
        <f t="shared" si="9"/>
        <v>1</v>
      </c>
      <c r="E70" s="40">
        <f t="shared" si="10"/>
        <v>0</v>
      </c>
      <c r="F70" s="41">
        <f t="shared" si="11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8"/>
        <v>#N/A</v>
      </c>
      <c r="B71" s="38">
        <f t="shared" si="6"/>
        <v>16</v>
      </c>
      <c r="C71" s="38">
        <f t="shared" si="7"/>
        <v>24</v>
      </c>
      <c r="D71" s="39">
        <f t="shared" si="9"/>
        <v>1</v>
      </c>
      <c r="E71" s="40">
        <f t="shared" si="10"/>
        <v>0</v>
      </c>
      <c r="F71" s="41">
        <f t="shared" si="11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8"/>
        <v>#N/A</v>
      </c>
      <c r="B72" s="38">
        <f t="shared" si="6"/>
        <v>16</v>
      </c>
      <c r="C72" s="38">
        <f t="shared" si="7"/>
        <v>24</v>
      </c>
      <c r="D72" s="39">
        <f t="shared" si="9"/>
        <v>1</v>
      </c>
      <c r="E72" s="40">
        <f t="shared" si="10"/>
        <v>0</v>
      </c>
      <c r="F72" s="41">
        <f t="shared" si="11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8"/>
        <v>#N/A</v>
      </c>
      <c r="B73" s="38">
        <f t="shared" si="6"/>
        <v>16</v>
      </c>
      <c r="C73" s="38">
        <f t="shared" si="7"/>
        <v>24</v>
      </c>
      <c r="D73" s="39">
        <f t="shared" si="9"/>
        <v>1</v>
      </c>
      <c r="E73" s="40">
        <f t="shared" si="10"/>
        <v>0</v>
      </c>
      <c r="F73" s="41">
        <f t="shared" si="11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ref="A74:A105" si="12">VLOOKUP(J74,DDEPM_USERS,2,FALSE)</f>
        <v>#N/A</v>
      </c>
      <c r="B74" s="38">
        <f t="shared" si="6"/>
        <v>16</v>
      </c>
      <c r="C74" s="38">
        <f t="shared" si="7"/>
        <v>24</v>
      </c>
      <c r="D74" s="39">
        <f t="shared" ref="D74:D105" si="13">T74-S74+1</f>
        <v>1</v>
      </c>
      <c r="E74" s="40">
        <f t="shared" ref="E74:E105" si="14">Z74*(C74-B74+1)*D74</f>
        <v>0</v>
      </c>
      <c r="F74" s="41">
        <f t="shared" ref="F74:F105" si="15">E74*AA74</f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2"/>
        <v>#N/A</v>
      </c>
      <c r="B75" s="38">
        <f t="shared" si="6"/>
        <v>16</v>
      </c>
      <c r="C75" s="38">
        <f t="shared" si="7"/>
        <v>24</v>
      </c>
      <c r="D75" s="39">
        <f t="shared" si="13"/>
        <v>1</v>
      </c>
      <c r="E75" s="40">
        <f t="shared" si="14"/>
        <v>0</v>
      </c>
      <c r="F75" s="41">
        <f t="shared" si="15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2"/>
        <v>#N/A</v>
      </c>
      <c r="B76" s="38">
        <f t="shared" si="6"/>
        <v>16</v>
      </c>
      <c r="C76" s="38">
        <f t="shared" si="7"/>
        <v>24</v>
      </c>
      <c r="D76" s="39">
        <f t="shared" si="13"/>
        <v>1</v>
      </c>
      <c r="E76" s="40">
        <f t="shared" si="14"/>
        <v>0</v>
      </c>
      <c r="F76" s="41">
        <f t="shared" si="15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2"/>
        <v>#N/A</v>
      </c>
      <c r="B77" s="38">
        <f t="shared" si="6"/>
        <v>16</v>
      </c>
      <c r="C77" s="38">
        <f t="shared" si="7"/>
        <v>24</v>
      </c>
      <c r="D77" s="39">
        <f t="shared" si="13"/>
        <v>1</v>
      </c>
      <c r="E77" s="40">
        <f t="shared" si="14"/>
        <v>0</v>
      </c>
      <c r="F77" s="41">
        <f t="shared" si="15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2"/>
        <v>#N/A</v>
      </c>
      <c r="B78" s="38">
        <f t="shared" si="6"/>
        <v>16</v>
      </c>
      <c r="C78" s="38">
        <f t="shared" si="7"/>
        <v>24</v>
      </c>
      <c r="D78" s="39">
        <f t="shared" si="13"/>
        <v>1</v>
      </c>
      <c r="E78" s="40">
        <f t="shared" si="14"/>
        <v>0</v>
      </c>
      <c r="F78" s="41">
        <f t="shared" si="15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2"/>
        <v>#N/A</v>
      </c>
      <c r="B79" s="38">
        <f t="shared" si="6"/>
        <v>16</v>
      </c>
      <c r="C79" s="38">
        <f t="shared" si="7"/>
        <v>24</v>
      </c>
      <c r="D79" s="39">
        <f t="shared" si="13"/>
        <v>1</v>
      </c>
      <c r="E79" s="40">
        <f t="shared" si="14"/>
        <v>0</v>
      </c>
      <c r="F79" s="41">
        <f t="shared" si="15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2"/>
        <v>#N/A</v>
      </c>
      <c r="B80" s="38">
        <f t="shared" si="6"/>
        <v>16</v>
      </c>
      <c r="C80" s="38">
        <f t="shared" si="7"/>
        <v>24</v>
      </c>
      <c r="D80" s="39">
        <f t="shared" si="13"/>
        <v>1</v>
      </c>
      <c r="E80" s="40">
        <f t="shared" si="14"/>
        <v>0</v>
      </c>
      <c r="F80" s="41">
        <f t="shared" si="15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2"/>
        <v>#N/A</v>
      </c>
      <c r="B81" s="38">
        <f t="shared" si="6"/>
        <v>16</v>
      </c>
      <c r="C81" s="38">
        <f t="shared" si="7"/>
        <v>24</v>
      </c>
      <c r="D81" s="39">
        <f t="shared" si="13"/>
        <v>1</v>
      </c>
      <c r="E81" s="40">
        <f t="shared" si="14"/>
        <v>0</v>
      </c>
      <c r="F81" s="41">
        <f t="shared" si="15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2"/>
        <v>#N/A</v>
      </c>
      <c r="B82" s="38">
        <f t="shared" si="6"/>
        <v>16</v>
      </c>
      <c r="C82" s="38">
        <f t="shared" si="7"/>
        <v>24</v>
      </c>
      <c r="D82" s="39">
        <f t="shared" si="13"/>
        <v>1</v>
      </c>
      <c r="E82" s="40">
        <f t="shared" si="14"/>
        <v>0</v>
      </c>
      <c r="F82" s="41">
        <f t="shared" si="15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2"/>
        <v>#N/A</v>
      </c>
      <c r="B83" s="38">
        <f t="shared" si="6"/>
        <v>16</v>
      </c>
      <c r="C83" s="38">
        <f t="shared" si="7"/>
        <v>24</v>
      </c>
      <c r="D83" s="39">
        <f t="shared" si="13"/>
        <v>1</v>
      </c>
      <c r="E83" s="40">
        <f t="shared" si="14"/>
        <v>0</v>
      </c>
      <c r="F83" s="41">
        <f t="shared" si="15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2"/>
        <v>#N/A</v>
      </c>
      <c r="B84" s="38">
        <f t="shared" ref="B84:B147" si="16">IF(ISNUMBER(FIND("-",U84))=TRUE,VALUE(MID(U84,FIND("-",U84)-1,1)),16)</f>
        <v>16</v>
      </c>
      <c r="C84" s="38">
        <f t="shared" ref="C84:C147" si="17">IF(ISNUMBER(FIND("-",U84))=TRUE,VALUE(MID(U84,FIND("-",U84)+1,2)),24)</f>
        <v>24</v>
      </c>
      <c r="D84" s="39">
        <f t="shared" si="13"/>
        <v>1</v>
      </c>
      <c r="E84" s="40">
        <f t="shared" si="14"/>
        <v>0</v>
      </c>
      <c r="F84" s="41">
        <f t="shared" si="15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2"/>
        <v>#N/A</v>
      </c>
      <c r="B85" s="38">
        <f t="shared" si="16"/>
        <v>16</v>
      </c>
      <c r="C85" s="38">
        <f t="shared" si="17"/>
        <v>24</v>
      </c>
      <c r="D85" s="39">
        <f t="shared" si="13"/>
        <v>1</v>
      </c>
      <c r="E85" s="40">
        <f t="shared" si="14"/>
        <v>0</v>
      </c>
      <c r="F85" s="41">
        <f t="shared" si="15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2"/>
        <v>#N/A</v>
      </c>
      <c r="B86" s="38">
        <f t="shared" si="16"/>
        <v>16</v>
      </c>
      <c r="C86" s="38">
        <f t="shared" si="17"/>
        <v>24</v>
      </c>
      <c r="D86" s="39">
        <f t="shared" si="13"/>
        <v>1</v>
      </c>
      <c r="E86" s="40">
        <f t="shared" si="14"/>
        <v>0</v>
      </c>
      <c r="F86" s="41">
        <f t="shared" si="15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2"/>
        <v>#N/A</v>
      </c>
      <c r="B87" s="38">
        <f t="shared" si="16"/>
        <v>16</v>
      </c>
      <c r="C87" s="38">
        <f t="shared" si="17"/>
        <v>24</v>
      </c>
      <c r="D87" s="39">
        <f t="shared" si="13"/>
        <v>1</v>
      </c>
      <c r="E87" s="40">
        <f t="shared" si="14"/>
        <v>0</v>
      </c>
      <c r="F87" s="41">
        <f t="shared" si="15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2"/>
        <v>#N/A</v>
      </c>
      <c r="B88" s="38">
        <f t="shared" si="16"/>
        <v>16</v>
      </c>
      <c r="C88" s="38">
        <f t="shared" si="17"/>
        <v>24</v>
      </c>
      <c r="D88" s="39">
        <f t="shared" si="13"/>
        <v>1</v>
      </c>
      <c r="E88" s="40">
        <f t="shared" si="14"/>
        <v>0</v>
      </c>
      <c r="F88" s="41">
        <f t="shared" si="15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2"/>
        <v>#N/A</v>
      </c>
      <c r="B89" s="38">
        <f t="shared" si="16"/>
        <v>16</v>
      </c>
      <c r="C89" s="38">
        <f t="shared" si="17"/>
        <v>24</v>
      </c>
      <c r="D89" s="39">
        <f t="shared" si="13"/>
        <v>1</v>
      </c>
      <c r="E89" s="40">
        <f t="shared" si="14"/>
        <v>0</v>
      </c>
      <c r="F89" s="41">
        <f t="shared" si="15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2"/>
        <v>#N/A</v>
      </c>
      <c r="B90" s="38">
        <f t="shared" si="16"/>
        <v>16</v>
      </c>
      <c r="C90" s="38">
        <f t="shared" si="17"/>
        <v>24</v>
      </c>
      <c r="D90" s="39">
        <f t="shared" si="13"/>
        <v>1</v>
      </c>
      <c r="E90" s="40">
        <f t="shared" si="14"/>
        <v>0</v>
      </c>
      <c r="F90" s="41">
        <f t="shared" si="15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2"/>
        <v>#N/A</v>
      </c>
      <c r="B91" s="38">
        <f t="shared" si="16"/>
        <v>16</v>
      </c>
      <c r="C91" s="38">
        <f t="shared" si="17"/>
        <v>24</v>
      </c>
      <c r="D91" s="39">
        <f t="shared" si="13"/>
        <v>1</v>
      </c>
      <c r="E91" s="40">
        <f t="shared" si="14"/>
        <v>0</v>
      </c>
      <c r="F91" s="41">
        <f t="shared" si="15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2"/>
        <v>#N/A</v>
      </c>
      <c r="B92" s="38">
        <f t="shared" si="16"/>
        <v>16</v>
      </c>
      <c r="C92" s="38">
        <f t="shared" si="17"/>
        <v>24</v>
      </c>
      <c r="D92" s="39">
        <f t="shared" si="13"/>
        <v>1</v>
      </c>
      <c r="E92" s="40">
        <f t="shared" si="14"/>
        <v>0</v>
      </c>
      <c r="F92" s="41">
        <f t="shared" si="15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2"/>
        <v>#N/A</v>
      </c>
      <c r="B93" s="38">
        <f t="shared" si="16"/>
        <v>16</v>
      </c>
      <c r="C93" s="38">
        <f t="shared" si="17"/>
        <v>24</v>
      </c>
      <c r="D93" s="39">
        <f t="shared" si="13"/>
        <v>1</v>
      </c>
      <c r="E93" s="40">
        <f t="shared" si="14"/>
        <v>0</v>
      </c>
      <c r="F93" s="41">
        <f t="shared" si="15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2"/>
        <v>#N/A</v>
      </c>
      <c r="B94" s="38">
        <f t="shared" si="16"/>
        <v>16</v>
      </c>
      <c r="C94" s="38">
        <f t="shared" si="17"/>
        <v>24</v>
      </c>
      <c r="D94" s="39">
        <f t="shared" si="13"/>
        <v>1</v>
      </c>
      <c r="E94" s="40">
        <f t="shared" si="14"/>
        <v>0</v>
      </c>
      <c r="F94" s="41">
        <f t="shared" si="15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2"/>
        <v>#N/A</v>
      </c>
      <c r="B95" s="38">
        <f t="shared" si="16"/>
        <v>16</v>
      </c>
      <c r="C95" s="38">
        <f t="shared" si="17"/>
        <v>24</v>
      </c>
      <c r="D95" s="39">
        <f t="shared" si="13"/>
        <v>1</v>
      </c>
      <c r="E95" s="40">
        <f t="shared" si="14"/>
        <v>0</v>
      </c>
      <c r="F95" s="41">
        <f t="shared" si="15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2"/>
        <v>#N/A</v>
      </c>
      <c r="B96" s="38">
        <f t="shared" si="16"/>
        <v>16</v>
      </c>
      <c r="C96" s="38">
        <f t="shared" si="17"/>
        <v>24</v>
      </c>
      <c r="D96" s="39">
        <f t="shared" si="13"/>
        <v>1</v>
      </c>
      <c r="E96" s="40">
        <f t="shared" si="14"/>
        <v>0</v>
      </c>
      <c r="F96" s="41">
        <f t="shared" si="15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2"/>
        <v>#N/A</v>
      </c>
      <c r="B97" s="38">
        <f t="shared" si="16"/>
        <v>16</v>
      </c>
      <c r="C97" s="38">
        <f t="shared" si="17"/>
        <v>24</v>
      </c>
      <c r="D97" s="39">
        <f t="shared" si="13"/>
        <v>1</v>
      </c>
      <c r="E97" s="40">
        <f t="shared" si="14"/>
        <v>0</v>
      </c>
      <c r="F97" s="41">
        <f t="shared" si="15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si="12"/>
        <v>#N/A</v>
      </c>
      <c r="B98" s="38">
        <f t="shared" si="16"/>
        <v>16</v>
      </c>
      <c r="C98" s="38">
        <f t="shared" si="17"/>
        <v>24</v>
      </c>
      <c r="D98" s="39">
        <f t="shared" si="13"/>
        <v>1</v>
      </c>
      <c r="E98" s="40">
        <f t="shared" si="14"/>
        <v>0</v>
      </c>
      <c r="F98" s="41">
        <f t="shared" si="15"/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2"/>
        <v>#N/A</v>
      </c>
      <c r="B99" s="38">
        <f t="shared" si="16"/>
        <v>16</v>
      </c>
      <c r="C99" s="38">
        <f t="shared" si="17"/>
        <v>24</v>
      </c>
      <c r="D99" s="39">
        <f t="shared" si="13"/>
        <v>1</v>
      </c>
      <c r="E99" s="40">
        <f t="shared" si="14"/>
        <v>0</v>
      </c>
      <c r="F99" s="41">
        <f t="shared" si="15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2"/>
        <v>#N/A</v>
      </c>
      <c r="B100" s="38">
        <f t="shared" si="16"/>
        <v>16</v>
      </c>
      <c r="C100" s="38">
        <f t="shared" si="17"/>
        <v>24</v>
      </c>
      <c r="D100" s="39">
        <f t="shared" si="13"/>
        <v>1</v>
      </c>
      <c r="E100" s="40">
        <f t="shared" si="14"/>
        <v>0</v>
      </c>
      <c r="F100" s="41">
        <f t="shared" si="15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2"/>
        <v>#N/A</v>
      </c>
      <c r="B101" s="38">
        <f t="shared" si="16"/>
        <v>16</v>
      </c>
      <c r="C101" s="38">
        <f t="shared" si="17"/>
        <v>24</v>
      </c>
      <c r="D101" s="39">
        <f t="shared" si="13"/>
        <v>1</v>
      </c>
      <c r="E101" s="40">
        <f t="shared" si="14"/>
        <v>0</v>
      </c>
      <c r="F101" s="41">
        <f t="shared" si="15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2"/>
        <v>#N/A</v>
      </c>
      <c r="B102" s="38">
        <f t="shared" si="16"/>
        <v>16</v>
      </c>
      <c r="C102" s="38">
        <f t="shared" si="17"/>
        <v>24</v>
      </c>
      <c r="D102" s="39">
        <f t="shared" si="13"/>
        <v>1</v>
      </c>
      <c r="E102" s="40">
        <f t="shared" si="14"/>
        <v>0</v>
      </c>
      <c r="F102" s="41">
        <f t="shared" si="15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2"/>
        <v>#N/A</v>
      </c>
      <c r="B103" s="38">
        <f t="shared" si="16"/>
        <v>16</v>
      </c>
      <c r="C103" s="38">
        <f t="shared" si="17"/>
        <v>24</v>
      </c>
      <c r="D103" s="39">
        <f t="shared" si="13"/>
        <v>1</v>
      </c>
      <c r="E103" s="40">
        <f t="shared" si="14"/>
        <v>0</v>
      </c>
      <c r="F103" s="41">
        <f t="shared" si="15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2"/>
        <v>#N/A</v>
      </c>
      <c r="B104" s="38">
        <f t="shared" si="16"/>
        <v>16</v>
      </c>
      <c r="C104" s="38">
        <f t="shared" si="17"/>
        <v>24</v>
      </c>
      <c r="D104" s="39">
        <f t="shared" si="13"/>
        <v>1</v>
      </c>
      <c r="E104" s="40">
        <f t="shared" si="14"/>
        <v>0</v>
      </c>
      <c r="F104" s="41">
        <f t="shared" si="15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2"/>
        <v>#N/A</v>
      </c>
      <c r="B105" s="38">
        <f t="shared" si="16"/>
        <v>16</v>
      </c>
      <c r="C105" s="38">
        <f t="shared" si="17"/>
        <v>24</v>
      </c>
      <c r="D105" s="39">
        <f t="shared" si="13"/>
        <v>1</v>
      </c>
      <c r="E105" s="40">
        <f t="shared" si="14"/>
        <v>0</v>
      </c>
      <c r="F105" s="41">
        <f t="shared" si="15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ref="A106:A126" si="18">VLOOKUP(J106,DDEPM_USERS,2,FALSE)</f>
        <v>#N/A</v>
      </c>
      <c r="B106" s="38">
        <f t="shared" si="16"/>
        <v>16</v>
      </c>
      <c r="C106" s="38">
        <f t="shared" si="17"/>
        <v>24</v>
      </c>
      <c r="D106" s="39">
        <f t="shared" ref="D106:D126" si="19">T106-S106+1</f>
        <v>1</v>
      </c>
      <c r="E106" s="40">
        <f t="shared" ref="E106:E126" si="20">Z106*(C106-B106+1)*D106</f>
        <v>0</v>
      </c>
      <c r="F106" s="41">
        <f t="shared" ref="F106:F126" si="21">E106*AA106</f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8"/>
        <v>#N/A</v>
      </c>
      <c r="B107" s="38">
        <f t="shared" si="16"/>
        <v>16</v>
      </c>
      <c r="C107" s="38">
        <f t="shared" si="17"/>
        <v>24</v>
      </c>
      <c r="D107" s="39">
        <f t="shared" si="19"/>
        <v>1</v>
      </c>
      <c r="E107" s="40">
        <f t="shared" si="20"/>
        <v>0</v>
      </c>
      <c r="F107" s="41">
        <f t="shared" si="21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8"/>
        <v>#N/A</v>
      </c>
      <c r="B108" s="38">
        <f t="shared" si="16"/>
        <v>16</v>
      </c>
      <c r="C108" s="38">
        <f t="shared" si="17"/>
        <v>24</v>
      </c>
      <c r="D108" s="39">
        <f t="shared" si="19"/>
        <v>1</v>
      </c>
      <c r="E108" s="40">
        <f t="shared" si="20"/>
        <v>0</v>
      </c>
      <c r="F108" s="41">
        <f t="shared" si="21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8"/>
        <v>#N/A</v>
      </c>
      <c r="B109" s="38">
        <f t="shared" si="16"/>
        <v>16</v>
      </c>
      <c r="C109" s="38">
        <f t="shared" si="17"/>
        <v>24</v>
      </c>
      <c r="D109" s="39">
        <f t="shared" si="19"/>
        <v>1</v>
      </c>
      <c r="E109" s="40">
        <f t="shared" si="20"/>
        <v>0</v>
      </c>
      <c r="F109" s="41">
        <f t="shared" si="21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8"/>
        <v>#N/A</v>
      </c>
      <c r="B110" s="38">
        <f t="shared" si="16"/>
        <v>16</v>
      </c>
      <c r="C110" s="38">
        <f t="shared" si="17"/>
        <v>24</v>
      </c>
      <c r="D110" s="39">
        <f t="shared" si="19"/>
        <v>1</v>
      </c>
      <c r="E110" s="40">
        <f t="shared" si="20"/>
        <v>0</v>
      </c>
      <c r="F110" s="41">
        <f t="shared" si="21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8"/>
        <v>#N/A</v>
      </c>
      <c r="B111" s="38">
        <f t="shared" si="16"/>
        <v>16</v>
      </c>
      <c r="C111" s="38">
        <f t="shared" si="17"/>
        <v>24</v>
      </c>
      <c r="D111" s="39">
        <f t="shared" si="19"/>
        <v>1</v>
      </c>
      <c r="E111" s="40">
        <f t="shared" si="20"/>
        <v>0</v>
      </c>
      <c r="F111" s="41">
        <f t="shared" si="21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8"/>
        <v>#N/A</v>
      </c>
      <c r="B112" s="38">
        <f t="shared" si="16"/>
        <v>16</v>
      </c>
      <c r="C112" s="38">
        <f t="shared" si="17"/>
        <v>24</v>
      </c>
      <c r="D112" s="39">
        <f t="shared" si="19"/>
        <v>1</v>
      </c>
      <c r="E112" s="40">
        <f t="shared" si="20"/>
        <v>0</v>
      </c>
      <c r="F112" s="41">
        <f t="shared" si="21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8"/>
        <v>#N/A</v>
      </c>
      <c r="B113" s="38">
        <f t="shared" si="16"/>
        <v>16</v>
      </c>
      <c r="C113" s="38">
        <f t="shared" si="17"/>
        <v>24</v>
      </c>
      <c r="D113" s="39">
        <f t="shared" si="19"/>
        <v>1</v>
      </c>
      <c r="E113" s="40">
        <f t="shared" si="20"/>
        <v>0</v>
      </c>
      <c r="F113" s="41">
        <f t="shared" si="21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8"/>
        <v>#N/A</v>
      </c>
      <c r="B114" s="38">
        <f t="shared" si="16"/>
        <v>16</v>
      </c>
      <c r="C114" s="38">
        <f t="shared" si="17"/>
        <v>24</v>
      </c>
      <c r="D114" s="39">
        <f t="shared" si="19"/>
        <v>1</v>
      </c>
      <c r="E114" s="40">
        <f t="shared" si="20"/>
        <v>0</v>
      </c>
      <c r="F114" s="41">
        <f t="shared" si="21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8"/>
        <v>#N/A</v>
      </c>
      <c r="B115" s="38">
        <f t="shared" si="16"/>
        <v>16</v>
      </c>
      <c r="C115" s="38">
        <f t="shared" si="17"/>
        <v>24</v>
      </c>
      <c r="D115" s="39">
        <f t="shared" si="19"/>
        <v>1</v>
      </c>
      <c r="E115" s="40">
        <f t="shared" si="20"/>
        <v>0</v>
      </c>
      <c r="F115" s="41">
        <f t="shared" si="21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8"/>
        <v>#N/A</v>
      </c>
      <c r="B116" s="38">
        <f t="shared" si="16"/>
        <v>16</v>
      </c>
      <c r="C116" s="38">
        <f t="shared" si="17"/>
        <v>24</v>
      </c>
      <c r="D116" s="39">
        <f t="shared" si="19"/>
        <v>1</v>
      </c>
      <c r="E116" s="40">
        <f t="shared" si="20"/>
        <v>0</v>
      </c>
      <c r="F116" s="41">
        <f t="shared" si="21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8"/>
        <v>#N/A</v>
      </c>
      <c r="B117" s="38">
        <f t="shared" si="16"/>
        <v>16</v>
      </c>
      <c r="C117" s="38">
        <f t="shared" si="17"/>
        <v>24</v>
      </c>
      <c r="D117" s="39">
        <f t="shared" si="19"/>
        <v>1</v>
      </c>
      <c r="E117" s="40">
        <f t="shared" si="20"/>
        <v>0</v>
      </c>
      <c r="F117" s="41">
        <f t="shared" si="21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8"/>
        <v>#N/A</v>
      </c>
      <c r="B118" s="38">
        <f t="shared" si="16"/>
        <v>16</v>
      </c>
      <c r="C118" s="38">
        <f t="shared" si="17"/>
        <v>24</v>
      </c>
      <c r="D118" s="39">
        <f t="shared" si="19"/>
        <v>1</v>
      </c>
      <c r="E118" s="40">
        <f t="shared" si="20"/>
        <v>0</v>
      </c>
      <c r="F118" s="41">
        <f t="shared" si="21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si="18"/>
        <v>#N/A</v>
      </c>
      <c r="B119" s="38">
        <f t="shared" si="16"/>
        <v>16</v>
      </c>
      <c r="C119" s="38">
        <f t="shared" si="17"/>
        <v>24</v>
      </c>
      <c r="D119" s="39">
        <f t="shared" si="19"/>
        <v>1</v>
      </c>
      <c r="E119" s="40">
        <f t="shared" si="20"/>
        <v>0</v>
      </c>
      <c r="F119" s="41">
        <f t="shared" si="21"/>
        <v>0</v>
      </c>
      <c r="G119" s="32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42"/>
      <c r="T119" s="42"/>
      <c r="U119" s="33"/>
      <c r="V119" s="33"/>
      <c r="W119" s="34"/>
      <c r="X119" s="33"/>
      <c r="Y119" s="33"/>
      <c r="Z119" s="33"/>
      <c r="AA119" s="33"/>
      <c r="AB119" s="33"/>
    </row>
    <row r="120" spans="1:28" x14ac:dyDescent="0.2">
      <c r="A120" s="41" t="e">
        <f t="shared" si="18"/>
        <v>#N/A</v>
      </c>
      <c r="B120" s="38">
        <f t="shared" si="16"/>
        <v>16</v>
      </c>
      <c r="C120" s="38">
        <f t="shared" si="17"/>
        <v>24</v>
      </c>
      <c r="D120" s="39">
        <f t="shared" si="19"/>
        <v>1</v>
      </c>
      <c r="E120" s="40">
        <f t="shared" si="20"/>
        <v>0</v>
      </c>
      <c r="F120" s="41">
        <f t="shared" si="21"/>
        <v>0</v>
      </c>
      <c r="G120" s="2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37"/>
      <c r="T120" s="37"/>
      <c r="U120" s="27"/>
      <c r="V120" s="27"/>
      <c r="W120" s="29"/>
      <c r="X120" s="27"/>
      <c r="Y120" s="27"/>
      <c r="Z120" s="27"/>
      <c r="AA120" s="27"/>
      <c r="AB120" s="27"/>
    </row>
    <row r="121" spans="1:28" x14ac:dyDescent="0.2">
      <c r="A121" s="41" t="e">
        <f t="shared" si="18"/>
        <v>#N/A</v>
      </c>
      <c r="B121" s="38">
        <f t="shared" si="16"/>
        <v>16</v>
      </c>
      <c r="C121" s="38">
        <f t="shared" si="17"/>
        <v>24</v>
      </c>
      <c r="D121" s="39">
        <f t="shared" si="19"/>
        <v>1</v>
      </c>
      <c r="E121" s="40">
        <f t="shared" si="20"/>
        <v>0</v>
      </c>
      <c r="F121" s="41">
        <f t="shared" si="21"/>
        <v>0</v>
      </c>
      <c r="G121" s="32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42"/>
      <c r="T121" s="42"/>
      <c r="U121" s="33"/>
      <c r="V121" s="33"/>
      <c r="W121" s="34"/>
      <c r="X121" s="33"/>
      <c r="Y121" s="33"/>
      <c r="Z121" s="33"/>
      <c r="AA121" s="33"/>
      <c r="AB121" s="33"/>
    </row>
    <row r="122" spans="1:28" x14ac:dyDescent="0.2">
      <c r="A122" s="41" t="e">
        <f t="shared" si="18"/>
        <v>#N/A</v>
      </c>
      <c r="B122" s="38">
        <f t="shared" si="16"/>
        <v>16</v>
      </c>
      <c r="C122" s="38">
        <f t="shared" si="17"/>
        <v>24</v>
      </c>
      <c r="D122" s="39">
        <f t="shared" si="19"/>
        <v>1</v>
      </c>
      <c r="E122" s="40">
        <f t="shared" si="20"/>
        <v>0</v>
      </c>
      <c r="F122" s="41">
        <f t="shared" si="21"/>
        <v>0</v>
      </c>
      <c r="G122" s="2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37"/>
      <c r="T122" s="37"/>
      <c r="U122" s="27"/>
      <c r="V122" s="27"/>
      <c r="W122" s="29"/>
      <c r="X122" s="27"/>
      <c r="Y122" s="27"/>
      <c r="Z122" s="27"/>
      <c r="AA122" s="27"/>
      <c r="AB122" s="27"/>
    </row>
    <row r="123" spans="1:28" x14ac:dyDescent="0.2">
      <c r="A123" s="41" t="e">
        <f t="shared" si="18"/>
        <v>#N/A</v>
      </c>
      <c r="B123" s="38">
        <f t="shared" si="16"/>
        <v>16</v>
      </c>
      <c r="C123" s="38">
        <f t="shared" si="17"/>
        <v>24</v>
      </c>
      <c r="D123" s="39">
        <f t="shared" si="19"/>
        <v>1</v>
      </c>
      <c r="E123" s="40">
        <f t="shared" si="20"/>
        <v>0</v>
      </c>
      <c r="F123" s="41">
        <f t="shared" si="21"/>
        <v>0</v>
      </c>
      <c r="G123" s="32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42"/>
      <c r="T123" s="42"/>
      <c r="U123" s="33"/>
      <c r="V123" s="33"/>
      <c r="W123" s="34"/>
      <c r="X123" s="33"/>
      <c r="Y123" s="33"/>
      <c r="Z123" s="33"/>
      <c r="AA123" s="33"/>
      <c r="AB123" s="33"/>
    </row>
    <row r="124" spans="1:28" x14ac:dyDescent="0.2">
      <c r="A124" s="41" t="e">
        <f t="shared" si="18"/>
        <v>#N/A</v>
      </c>
      <c r="B124" s="38">
        <f t="shared" si="16"/>
        <v>16</v>
      </c>
      <c r="C124" s="38">
        <f t="shared" si="17"/>
        <v>24</v>
      </c>
      <c r="D124" s="39">
        <f t="shared" si="19"/>
        <v>1</v>
      </c>
      <c r="E124" s="40">
        <f t="shared" si="20"/>
        <v>0</v>
      </c>
      <c r="F124" s="41">
        <f t="shared" si="21"/>
        <v>0</v>
      </c>
      <c r="G124" s="26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37"/>
      <c r="T124" s="37"/>
      <c r="U124" s="27"/>
      <c r="V124" s="27"/>
      <c r="W124" s="29"/>
      <c r="X124" s="27"/>
      <c r="Y124" s="27"/>
      <c r="Z124" s="27"/>
      <c r="AA124" s="27"/>
      <c r="AB124" s="27"/>
    </row>
    <row r="125" spans="1:28" x14ac:dyDescent="0.2">
      <c r="A125" s="41" t="e">
        <f t="shared" si="18"/>
        <v>#N/A</v>
      </c>
      <c r="B125" s="38">
        <f t="shared" si="16"/>
        <v>16</v>
      </c>
      <c r="C125" s="38">
        <f t="shared" si="17"/>
        <v>24</v>
      </c>
      <c r="D125" s="39">
        <f t="shared" si="19"/>
        <v>1</v>
      </c>
      <c r="E125" s="40">
        <f t="shared" si="20"/>
        <v>0</v>
      </c>
      <c r="F125" s="41">
        <f t="shared" si="21"/>
        <v>0</v>
      </c>
      <c r="G125" s="32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42"/>
      <c r="T125" s="42"/>
      <c r="U125" s="33"/>
      <c r="V125" s="33"/>
      <c r="W125" s="34"/>
      <c r="X125" s="33"/>
      <c r="Y125" s="33"/>
      <c r="Z125" s="33"/>
      <c r="AA125" s="33"/>
      <c r="AB125" s="33"/>
    </row>
    <row r="126" spans="1:28" x14ac:dyDescent="0.2">
      <c r="A126" s="41" t="e">
        <f t="shared" si="18"/>
        <v>#N/A</v>
      </c>
      <c r="B126" s="38">
        <f t="shared" si="16"/>
        <v>16</v>
      </c>
      <c r="C126" s="38">
        <f t="shared" si="17"/>
        <v>24</v>
      </c>
      <c r="D126" s="39">
        <f t="shared" si="19"/>
        <v>1</v>
      </c>
      <c r="E126" s="40">
        <f t="shared" si="20"/>
        <v>0</v>
      </c>
      <c r="F126" s="41">
        <f t="shared" si="21"/>
        <v>0</v>
      </c>
      <c r="G126" s="26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37"/>
      <c r="T126" s="37"/>
      <c r="U126" s="27"/>
      <c r="V126" s="27"/>
      <c r="W126" s="29"/>
      <c r="X126" s="27"/>
      <c r="Y126" s="27"/>
      <c r="Z126" s="27"/>
      <c r="AA126" s="27"/>
      <c r="AB126" s="27"/>
    </row>
    <row r="127" spans="1:28" x14ac:dyDescent="0.2">
      <c r="A127" s="41" t="e">
        <f t="shared" ref="A127:A190" si="22">VLOOKUP(J127,DDEPM_USERS,2,FALSE)</f>
        <v>#N/A</v>
      </c>
      <c r="B127" s="38">
        <f t="shared" si="16"/>
        <v>16</v>
      </c>
      <c r="C127" s="38">
        <f t="shared" si="17"/>
        <v>24</v>
      </c>
      <c r="D127" s="39">
        <f t="shared" ref="D127:D190" si="23">T127-S127+1</f>
        <v>1</v>
      </c>
      <c r="E127" s="40">
        <f t="shared" ref="E127:E190" si="24">Z127*(C127-B127+1)*D127</f>
        <v>0</v>
      </c>
      <c r="F127" s="41">
        <f t="shared" ref="F127:F190" si="25">E127*AA127</f>
        <v>0</v>
      </c>
    </row>
    <row r="128" spans="1:28" x14ac:dyDescent="0.2">
      <c r="A128" s="41" t="e">
        <f t="shared" si="22"/>
        <v>#N/A</v>
      </c>
      <c r="B128" s="38">
        <f t="shared" si="16"/>
        <v>16</v>
      </c>
      <c r="C128" s="38">
        <f t="shared" si="17"/>
        <v>24</v>
      </c>
      <c r="D128" s="39">
        <f t="shared" si="23"/>
        <v>1</v>
      </c>
      <c r="E128" s="40">
        <f t="shared" si="24"/>
        <v>0</v>
      </c>
      <c r="F128" s="41">
        <f t="shared" si="25"/>
        <v>0</v>
      </c>
    </row>
    <row r="129" spans="1:6" x14ac:dyDescent="0.2">
      <c r="A129" s="41" t="e">
        <f t="shared" si="22"/>
        <v>#N/A</v>
      </c>
      <c r="B129" s="38">
        <f t="shared" si="16"/>
        <v>16</v>
      </c>
      <c r="C129" s="38">
        <f t="shared" si="17"/>
        <v>24</v>
      </c>
      <c r="D129" s="39">
        <f t="shared" si="23"/>
        <v>1</v>
      </c>
      <c r="E129" s="40">
        <f t="shared" si="24"/>
        <v>0</v>
      </c>
      <c r="F129" s="41">
        <f t="shared" si="25"/>
        <v>0</v>
      </c>
    </row>
    <row r="130" spans="1:6" x14ac:dyDescent="0.2">
      <c r="A130" s="41" t="e">
        <f t="shared" si="22"/>
        <v>#N/A</v>
      </c>
      <c r="B130" s="38">
        <f t="shared" si="16"/>
        <v>16</v>
      </c>
      <c r="C130" s="38">
        <f t="shared" si="17"/>
        <v>24</v>
      </c>
      <c r="D130" s="39">
        <f t="shared" si="23"/>
        <v>1</v>
      </c>
      <c r="E130" s="40">
        <f t="shared" si="24"/>
        <v>0</v>
      </c>
      <c r="F130" s="41">
        <f t="shared" si="25"/>
        <v>0</v>
      </c>
    </row>
    <row r="131" spans="1:6" x14ac:dyDescent="0.2">
      <c r="A131" s="41" t="e">
        <f t="shared" si="22"/>
        <v>#N/A</v>
      </c>
      <c r="B131" s="38">
        <f t="shared" si="16"/>
        <v>16</v>
      </c>
      <c r="C131" s="38">
        <f t="shared" si="17"/>
        <v>24</v>
      </c>
      <c r="D131" s="39">
        <f t="shared" si="23"/>
        <v>1</v>
      </c>
      <c r="E131" s="40">
        <f t="shared" si="24"/>
        <v>0</v>
      </c>
      <c r="F131" s="41">
        <f t="shared" si="25"/>
        <v>0</v>
      </c>
    </row>
    <row r="132" spans="1:6" x14ac:dyDescent="0.2">
      <c r="A132" s="41" t="e">
        <f t="shared" si="22"/>
        <v>#N/A</v>
      </c>
      <c r="B132" s="38">
        <f t="shared" si="16"/>
        <v>16</v>
      </c>
      <c r="C132" s="38">
        <f t="shared" si="17"/>
        <v>24</v>
      </c>
      <c r="D132" s="39">
        <f t="shared" si="23"/>
        <v>1</v>
      </c>
      <c r="E132" s="40">
        <f t="shared" si="24"/>
        <v>0</v>
      </c>
      <c r="F132" s="41">
        <f t="shared" si="25"/>
        <v>0</v>
      </c>
    </row>
    <row r="133" spans="1:6" x14ac:dyDescent="0.2">
      <c r="A133" s="41" t="e">
        <f t="shared" si="22"/>
        <v>#N/A</v>
      </c>
      <c r="B133" s="38">
        <f t="shared" si="16"/>
        <v>16</v>
      </c>
      <c r="C133" s="38">
        <f t="shared" si="17"/>
        <v>24</v>
      </c>
      <c r="D133" s="39">
        <f t="shared" si="23"/>
        <v>1</v>
      </c>
      <c r="E133" s="40">
        <f t="shared" si="24"/>
        <v>0</v>
      </c>
      <c r="F133" s="41">
        <f t="shared" si="25"/>
        <v>0</v>
      </c>
    </row>
    <row r="134" spans="1:6" x14ac:dyDescent="0.2">
      <c r="A134" s="41" t="e">
        <f t="shared" si="22"/>
        <v>#N/A</v>
      </c>
      <c r="B134" s="38">
        <f t="shared" si="16"/>
        <v>16</v>
      </c>
      <c r="C134" s="38">
        <f t="shared" si="17"/>
        <v>24</v>
      </c>
      <c r="D134" s="39">
        <f t="shared" si="23"/>
        <v>1</v>
      </c>
      <c r="E134" s="40">
        <f t="shared" si="24"/>
        <v>0</v>
      </c>
      <c r="F134" s="41">
        <f t="shared" si="25"/>
        <v>0</v>
      </c>
    </row>
    <row r="135" spans="1:6" x14ac:dyDescent="0.2">
      <c r="A135" s="41" t="e">
        <f t="shared" si="22"/>
        <v>#N/A</v>
      </c>
      <c r="B135" s="38">
        <f t="shared" si="16"/>
        <v>16</v>
      </c>
      <c r="C135" s="38">
        <f t="shared" si="17"/>
        <v>24</v>
      </c>
      <c r="D135" s="39">
        <f t="shared" si="23"/>
        <v>1</v>
      </c>
      <c r="E135" s="40">
        <f t="shared" si="24"/>
        <v>0</v>
      </c>
      <c r="F135" s="41">
        <f t="shared" si="25"/>
        <v>0</v>
      </c>
    </row>
    <row r="136" spans="1:6" x14ac:dyDescent="0.2">
      <c r="A136" s="41" t="e">
        <f t="shared" si="22"/>
        <v>#N/A</v>
      </c>
      <c r="B136" s="38">
        <f t="shared" si="16"/>
        <v>16</v>
      </c>
      <c r="C136" s="38">
        <f t="shared" si="17"/>
        <v>24</v>
      </c>
      <c r="D136" s="39">
        <f t="shared" si="23"/>
        <v>1</v>
      </c>
      <c r="E136" s="40">
        <f t="shared" si="24"/>
        <v>0</v>
      </c>
      <c r="F136" s="41">
        <f t="shared" si="25"/>
        <v>0</v>
      </c>
    </row>
    <row r="137" spans="1:6" x14ac:dyDescent="0.2">
      <c r="A137" s="41" t="e">
        <f t="shared" si="22"/>
        <v>#N/A</v>
      </c>
      <c r="B137" s="38">
        <f t="shared" si="16"/>
        <v>16</v>
      </c>
      <c r="C137" s="38">
        <f t="shared" si="17"/>
        <v>24</v>
      </c>
      <c r="D137" s="39">
        <f t="shared" si="23"/>
        <v>1</v>
      </c>
      <c r="E137" s="40">
        <f t="shared" si="24"/>
        <v>0</v>
      </c>
      <c r="F137" s="41">
        <f t="shared" si="25"/>
        <v>0</v>
      </c>
    </row>
    <row r="138" spans="1:6" x14ac:dyDescent="0.2">
      <c r="A138" s="41" t="e">
        <f t="shared" si="22"/>
        <v>#N/A</v>
      </c>
      <c r="B138" s="38">
        <f t="shared" si="16"/>
        <v>16</v>
      </c>
      <c r="C138" s="38">
        <f t="shared" si="17"/>
        <v>24</v>
      </c>
      <c r="D138" s="39">
        <f t="shared" si="23"/>
        <v>1</v>
      </c>
      <c r="E138" s="40">
        <f t="shared" si="24"/>
        <v>0</v>
      </c>
      <c r="F138" s="41">
        <f t="shared" si="25"/>
        <v>0</v>
      </c>
    </row>
    <row r="139" spans="1:6" x14ac:dyDescent="0.2">
      <c r="A139" s="41" t="e">
        <f t="shared" si="22"/>
        <v>#N/A</v>
      </c>
      <c r="B139" s="38">
        <f t="shared" si="16"/>
        <v>16</v>
      </c>
      <c r="C139" s="38">
        <f t="shared" si="17"/>
        <v>24</v>
      </c>
      <c r="D139" s="39">
        <f t="shared" si="23"/>
        <v>1</v>
      </c>
      <c r="E139" s="40">
        <f t="shared" si="24"/>
        <v>0</v>
      </c>
      <c r="F139" s="41">
        <f t="shared" si="25"/>
        <v>0</v>
      </c>
    </row>
    <row r="140" spans="1:6" x14ac:dyDescent="0.2">
      <c r="A140" s="41" t="e">
        <f t="shared" si="22"/>
        <v>#N/A</v>
      </c>
      <c r="B140" s="38">
        <f t="shared" si="16"/>
        <v>16</v>
      </c>
      <c r="C140" s="38">
        <f t="shared" si="17"/>
        <v>24</v>
      </c>
      <c r="D140" s="39">
        <f t="shared" si="23"/>
        <v>1</v>
      </c>
      <c r="E140" s="40">
        <f t="shared" si="24"/>
        <v>0</v>
      </c>
      <c r="F140" s="41">
        <f t="shared" si="25"/>
        <v>0</v>
      </c>
    </row>
    <row r="141" spans="1:6" x14ac:dyDescent="0.2">
      <c r="A141" s="41" t="e">
        <f t="shared" si="22"/>
        <v>#N/A</v>
      </c>
      <c r="B141" s="38">
        <f t="shared" si="16"/>
        <v>16</v>
      </c>
      <c r="C141" s="38">
        <f t="shared" si="17"/>
        <v>24</v>
      </c>
      <c r="D141" s="39">
        <f t="shared" si="23"/>
        <v>1</v>
      </c>
      <c r="E141" s="40">
        <f t="shared" si="24"/>
        <v>0</v>
      </c>
      <c r="F141" s="41">
        <f t="shared" si="25"/>
        <v>0</v>
      </c>
    </row>
    <row r="142" spans="1:6" x14ac:dyDescent="0.2">
      <c r="A142" s="41" t="e">
        <f t="shared" si="22"/>
        <v>#N/A</v>
      </c>
      <c r="B142" s="38">
        <f t="shared" si="16"/>
        <v>16</v>
      </c>
      <c r="C142" s="38">
        <f t="shared" si="17"/>
        <v>24</v>
      </c>
      <c r="D142" s="39">
        <f t="shared" si="23"/>
        <v>1</v>
      </c>
      <c r="E142" s="40">
        <f t="shared" si="24"/>
        <v>0</v>
      </c>
      <c r="F142" s="41">
        <f t="shared" si="25"/>
        <v>0</v>
      </c>
    </row>
    <row r="143" spans="1:6" x14ac:dyDescent="0.2">
      <c r="A143" s="41" t="e">
        <f t="shared" si="22"/>
        <v>#N/A</v>
      </c>
      <c r="B143" s="38">
        <f t="shared" si="16"/>
        <v>16</v>
      </c>
      <c r="C143" s="38">
        <f t="shared" si="17"/>
        <v>24</v>
      </c>
      <c r="D143" s="39">
        <f t="shared" si="23"/>
        <v>1</v>
      </c>
      <c r="E143" s="40">
        <f t="shared" si="24"/>
        <v>0</v>
      </c>
      <c r="F143" s="41">
        <f t="shared" si="25"/>
        <v>0</v>
      </c>
    </row>
    <row r="144" spans="1:6" x14ac:dyDescent="0.2">
      <c r="A144" s="41" t="e">
        <f t="shared" si="22"/>
        <v>#N/A</v>
      </c>
      <c r="B144" s="38">
        <f t="shared" si="16"/>
        <v>16</v>
      </c>
      <c r="C144" s="38">
        <f t="shared" si="17"/>
        <v>24</v>
      </c>
      <c r="D144" s="39">
        <f t="shared" si="23"/>
        <v>1</v>
      </c>
      <c r="E144" s="40">
        <f t="shared" si="24"/>
        <v>0</v>
      </c>
      <c r="F144" s="41">
        <f t="shared" si="25"/>
        <v>0</v>
      </c>
    </row>
    <row r="145" spans="1:6" x14ac:dyDescent="0.2">
      <c r="A145" s="41" t="e">
        <f t="shared" si="22"/>
        <v>#N/A</v>
      </c>
      <c r="B145" s="38">
        <f t="shared" si="16"/>
        <v>16</v>
      </c>
      <c r="C145" s="38">
        <f t="shared" si="17"/>
        <v>24</v>
      </c>
      <c r="D145" s="39">
        <f t="shared" si="23"/>
        <v>1</v>
      </c>
      <c r="E145" s="40">
        <f t="shared" si="24"/>
        <v>0</v>
      </c>
      <c r="F145" s="41">
        <f t="shared" si="25"/>
        <v>0</v>
      </c>
    </row>
    <row r="146" spans="1:6" x14ac:dyDescent="0.2">
      <c r="A146" s="41" t="e">
        <f t="shared" si="22"/>
        <v>#N/A</v>
      </c>
      <c r="B146" s="38">
        <f t="shared" si="16"/>
        <v>16</v>
      </c>
      <c r="C146" s="38">
        <f t="shared" si="17"/>
        <v>24</v>
      </c>
      <c r="D146" s="39">
        <f t="shared" si="23"/>
        <v>1</v>
      </c>
      <c r="E146" s="40">
        <f t="shared" si="24"/>
        <v>0</v>
      </c>
      <c r="F146" s="41">
        <f t="shared" si="25"/>
        <v>0</v>
      </c>
    </row>
    <row r="147" spans="1:6" x14ac:dyDescent="0.2">
      <c r="A147" s="41" t="e">
        <f t="shared" si="22"/>
        <v>#N/A</v>
      </c>
      <c r="B147" s="38">
        <f t="shared" si="16"/>
        <v>16</v>
      </c>
      <c r="C147" s="38">
        <f t="shared" si="17"/>
        <v>24</v>
      </c>
      <c r="D147" s="39">
        <f t="shared" si="23"/>
        <v>1</v>
      </c>
      <c r="E147" s="40">
        <f t="shared" si="24"/>
        <v>0</v>
      </c>
      <c r="F147" s="41">
        <f t="shared" si="25"/>
        <v>0</v>
      </c>
    </row>
    <row r="148" spans="1:6" x14ac:dyDescent="0.2">
      <c r="A148" s="41" t="e">
        <f t="shared" si="22"/>
        <v>#N/A</v>
      </c>
      <c r="B148" s="38">
        <f t="shared" ref="B148:B211" si="26">IF(ISNUMBER(FIND("-",U148))=TRUE,VALUE(MID(U148,FIND("-",U148)-1,1)),16)</f>
        <v>16</v>
      </c>
      <c r="C148" s="38">
        <f t="shared" ref="C148:C211" si="27">IF(ISNUMBER(FIND("-",U148))=TRUE,VALUE(MID(U148,FIND("-",U148)+1,2)),24)</f>
        <v>24</v>
      </c>
      <c r="D148" s="39">
        <f t="shared" si="23"/>
        <v>1</v>
      </c>
      <c r="E148" s="40">
        <f t="shared" si="24"/>
        <v>0</v>
      </c>
      <c r="F148" s="41">
        <f t="shared" si="25"/>
        <v>0</v>
      </c>
    </row>
    <row r="149" spans="1:6" x14ac:dyDescent="0.2">
      <c r="A149" s="41" t="e">
        <f t="shared" si="22"/>
        <v>#N/A</v>
      </c>
      <c r="B149" s="38">
        <f t="shared" si="26"/>
        <v>16</v>
      </c>
      <c r="C149" s="38">
        <f t="shared" si="27"/>
        <v>24</v>
      </c>
      <c r="D149" s="39">
        <f t="shared" si="23"/>
        <v>1</v>
      </c>
      <c r="E149" s="40">
        <f t="shared" si="24"/>
        <v>0</v>
      </c>
      <c r="F149" s="41">
        <f t="shared" si="25"/>
        <v>0</v>
      </c>
    </row>
    <row r="150" spans="1:6" x14ac:dyDescent="0.2">
      <c r="A150" s="41" t="e">
        <f t="shared" si="22"/>
        <v>#N/A</v>
      </c>
      <c r="B150" s="38">
        <f t="shared" si="26"/>
        <v>16</v>
      </c>
      <c r="C150" s="38">
        <f t="shared" si="27"/>
        <v>24</v>
      </c>
      <c r="D150" s="39">
        <f t="shared" si="23"/>
        <v>1</v>
      </c>
      <c r="E150" s="40">
        <f t="shared" si="24"/>
        <v>0</v>
      </c>
      <c r="F150" s="41">
        <f t="shared" si="25"/>
        <v>0</v>
      </c>
    </row>
    <row r="151" spans="1:6" x14ac:dyDescent="0.2">
      <c r="A151" s="41" t="e">
        <f t="shared" si="22"/>
        <v>#N/A</v>
      </c>
      <c r="B151" s="38">
        <f t="shared" si="26"/>
        <v>16</v>
      </c>
      <c r="C151" s="38">
        <f t="shared" si="27"/>
        <v>24</v>
      </c>
      <c r="D151" s="39">
        <f t="shared" si="23"/>
        <v>1</v>
      </c>
      <c r="E151" s="40">
        <f t="shared" si="24"/>
        <v>0</v>
      </c>
      <c r="F151" s="41">
        <f t="shared" si="25"/>
        <v>0</v>
      </c>
    </row>
    <row r="152" spans="1:6" x14ac:dyDescent="0.2">
      <c r="A152" s="41" t="e">
        <f t="shared" si="22"/>
        <v>#N/A</v>
      </c>
      <c r="B152" s="38">
        <f t="shared" si="26"/>
        <v>16</v>
      </c>
      <c r="C152" s="38">
        <f t="shared" si="27"/>
        <v>24</v>
      </c>
      <c r="D152" s="39">
        <f t="shared" si="23"/>
        <v>1</v>
      </c>
      <c r="E152" s="40">
        <f t="shared" si="24"/>
        <v>0</v>
      </c>
      <c r="F152" s="41">
        <f t="shared" si="25"/>
        <v>0</v>
      </c>
    </row>
    <row r="153" spans="1:6" x14ac:dyDescent="0.2">
      <c r="A153" s="41" t="e">
        <f t="shared" si="22"/>
        <v>#N/A</v>
      </c>
      <c r="B153" s="38">
        <f t="shared" si="26"/>
        <v>16</v>
      </c>
      <c r="C153" s="38">
        <f t="shared" si="27"/>
        <v>24</v>
      </c>
      <c r="D153" s="39">
        <f t="shared" si="23"/>
        <v>1</v>
      </c>
      <c r="E153" s="40">
        <f t="shared" si="24"/>
        <v>0</v>
      </c>
      <c r="F153" s="41">
        <f t="shared" si="25"/>
        <v>0</v>
      </c>
    </row>
    <row r="154" spans="1:6" x14ac:dyDescent="0.2">
      <c r="A154" s="41" t="e">
        <f t="shared" si="22"/>
        <v>#N/A</v>
      </c>
      <c r="B154" s="38">
        <f t="shared" si="26"/>
        <v>16</v>
      </c>
      <c r="C154" s="38">
        <f t="shared" si="27"/>
        <v>24</v>
      </c>
      <c r="D154" s="39">
        <f t="shared" si="23"/>
        <v>1</v>
      </c>
      <c r="E154" s="40">
        <f t="shared" si="24"/>
        <v>0</v>
      </c>
      <c r="F154" s="41">
        <f t="shared" si="25"/>
        <v>0</v>
      </c>
    </row>
    <row r="155" spans="1:6" x14ac:dyDescent="0.2">
      <c r="A155" s="41" t="e">
        <f t="shared" si="22"/>
        <v>#N/A</v>
      </c>
      <c r="B155" s="38">
        <f t="shared" si="26"/>
        <v>16</v>
      </c>
      <c r="C155" s="38">
        <f t="shared" si="27"/>
        <v>24</v>
      </c>
      <c r="D155" s="39">
        <f t="shared" si="23"/>
        <v>1</v>
      </c>
      <c r="E155" s="40">
        <f t="shared" si="24"/>
        <v>0</v>
      </c>
      <c r="F155" s="41">
        <f t="shared" si="25"/>
        <v>0</v>
      </c>
    </row>
    <row r="156" spans="1:6" x14ac:dyDescent="0.2">
      <c r="A156" s="41" t="e">
        <f t="shared" si="22"/>
        <v>#N/A</v>
      </c>
      <c r="B156" s="38">
        <f t="shared" si="26"/>
        <v>16</v>
      </c>
      <c r="C156" s="38">
        <f t="shared" si="27"/>
        <v>24</v>
      </c>
      <c r="D156" s="39">
        <f t="shared" si="23"/>
        <v>1</v>
      </c>
      <c r="E156" s="40">
        <f t="shared" si="24"/>
        <v>0</v>
      </c>
      <c r="F156" s="41">
        <f t="shared" si="25"/>
        <v>0</v>
      </c>
    </row>
    <row r="157" spans="1:6" x14ac:dyDescent="0.2">
      <c r="A157" s="41" t="e">
        <f t="shared" si="22"/>
        <v>#N/A</v>
      </c>
      <c r="B157" s="38">
        <f t="shared" si="26"/>
        <v>16</v>
      </c>
      <c r="C157" s="38">
        <f t="shared" si="27"/>
        <v>24</v>
      </c>
      <c r="D157" s="39">
        <f t="shared" si="23"/>
        <v>1</v>
      </c>
      <c r="E157" s="40">
        <f t="shared" si="24"/>
        <v>0</v>
      </c>
      <c r="F157" s="41">
        <f t="shared" si="25"/>
        <v>0</v>
      </c>
    </row>
    <row r="158" spans="1:6" x14ac:dyDescent="0.2">
      <c r="A158" s="41" t="e">
        <f t="shared" si="22"/>
        <v>#N/A</v>
      </c>
      <c r="B158" s="38">
        <f t="shared" si="26"/>
        <v>16</v>
      </c>
      <c r="C158" s="38">
        <f t="shared" si="27"/>
        <v>24</v>
      </c>
      <c r="D158" s="39">
        <f t="shared" si="23"/>
        <v>1</v>
      </c>
      <c r="E158" s="40">
        <f t="shared" si="24"/>
        <v>0</v>
      </c>
      <c r="F158" s="41">
        <f t="shared" si="25"/>
        <v>0</v>
      </c>
    </row>
    <row r="159" spans="1:6" x14ac:dyDescent="0.2">
      <c r="A159" s="41" t="e">
        <f t="shared" si="22"/>
        <v>#N/A</v>
      </c>
      <c r="B159" s="38">
        <f t="shared" si="26"/>
        <v>16</v>
      </c>
      <c r="C159" s="38">
        <f t="shared" si="27"/>
        <v>24</v>
      </c>
      <c r="D159" s="39">
        <f t="shared" si="23"/>
        <v>1</v>
      </c>
      <c r="E159" s="40">
        <f t="shared" si="24"/>
        <v>0</v>
      </c>
      <c r="F159" s="41">
        <f t="shared" si="25"/>
        <v>0</v>
      </c>
    </row>
    <row r="160" spans="1:6" x14ac:dyDescent="0.2">
      <c r="A160" s="41" t="e">
        <f t="shared" si="22"/>
        <v>#N/A</v>
      </c>
      <c r="B160" s="38">
        <f t="shared" si="26"/>
        <v>16</v>
      </c>
      <c r="C160" s="38">
        <f t="shared" si="27"/>
        <v>24</v>
      </c>
      <c r="D160" s="39">
        <f t="shared" si="23"/>
        <v>1</v>
      </c>
      <c r="E160" s="40">
        <f t="shared" si="24"/>
        <v>0</v>
      </c>
      <c r="F160" s="41">
        <f t="shared" si="25"/>
        <v>0</v>
      </c>
    </row>
    <row r="161" spans="1:6" x14ac:dyDescent="0.2">
      <c r="A161" s="41" t="e">
        <f t="shared" si="22"/>
        <v>#N/A</v>
      </c>
      <c r="B161" s="38">
        <f t="shared" si="26"/>
        <v>16</v>
      </c>
      <c r="C161" s="38">
        <f t="shared" si="27"/>
        <v>24</v>
      </c>
      <c r="D161" s="39">
        <f t="shared" si="23"/>
        <v>1</v>
      </c>
      <c r="E161" s="40">
        <f t="shared" si="24"/>
        <v>0</v>
      </c>
      <c r="F161" s="41">
        <f t="shared" si="25"/>
        <v>0</v>
      </c>
    </row>
    <row r="162" spans="1:6" x14ac:dyDescent="0.2">
      <c r="A162" s="41" t="e">
        <f t="shared" si="22"/>
        <v>#N/A</v>
      </c>
      <c r="B162" s="38">
        <f t="shared" si="26"/>
        <v>16</v>
      </c>
      <c r="C162" s="38">
        <f t="shared" si="27"/>
        <v>24</v>
      </c>
      <c r="D162" s="39">
        <f t="shared" si="23"/>
        <v>1</v>
      </c>
      <c r="E162" s="40">
        <f t="shared" si="24"/>
        <v>0</v>
      </c>
      <c r="F162" s="41">
        <f t="shared" si="25"/>
        <v>0</v>
      </c>
    </row>
    <row r="163" spans="1:6" x14ac:dyDescent="0.2">
      <c r="A163" s="41" t="e">
        <f t="shared" si="22"/>
        <v>#N/A</v>
      </c>
      <c r="B163" s="38">
        <f t="shared" si="26"/>
        <v>16</v>
      </c>
      <c r="C163" s="38">
        <f t="shared" si="27"/>
        <v>24</v>
      </c>
      <c r="D163" s="39">
        <f t="shared" si="23"/>
        <v>1</v>
      </c>
      <c r="E163" s="40">
        <f t="shared" si="24"/>
        <v>0</v>
      </c>
      <c r="F163" s="41">
        <f t="shared" si="25"/>
        <v>0</v>
      </c>
    </row>
    <row r="164" spans="1:6" x14ac:dyDescent="0.2">
      <c r="A164" s="41" t="e">
        <f t="shared" si="22"/>
        <v>#N/A</v>
      </c>
      <c r="B164" s="38">
        <f t="shared" si="26"/>
        <v>16</v>
      </c>
      <c r="C164" s="38">
        <f t="shared" si="27"/>
        <v>24</v>
      </c>
      <c r="D164" s="39">
        <f t="shared" si="23"/>
        <v>1</v>
      </c>
      <c r="E164" s="40">
        <f t="shared" si="24"/>
        <v>0</v>
      </c>
      <c r="F164" s="41">
        <f t="shared" si="25"/>
        <v>0</v>
      </c>
    </row>
    <row r="165" spans="1:6" x14ac:dyDescent="0.2">
      <c r="A165" s="41" t="e">
        <f t="shared" si="22"/>
        <v>#N/A</v>
      </c>
      <c r="B165" s="38">
        <f t="shared" si="26"/>
        <v>16</v>
      </c>
      <c r="C165" s="38">
        <f t="shared" si="27"/>
        <v>24</v>
      </c>
      <c r="D165" s="39">
        <f t="shared" si="23"/>
        <v>1</v>
      </c>
      <c r="E165" s="40">
        <f t="shared" si="24"/>
        <v>0</v>
      </c>
      <c r="F165" s="41">
        <f t="shared" si="25"/>
        <v>0</v>
      </c>
    </row>
    <row r="166" spans="1:6" x14ac:dyDescent="0.2">
      <c r="A166" s="41" t="e">
        <f t="shared" si="22"/>
        <v>#N/A</v>
      </c>
      <c r="B166" s="38">
        <f t="shared" si="26"/>
        <v>16</v>
      </c>
      <c r="C166" s="38">
        <f t="shared" si="27"/>
        <v>24</v>
      </c>
      <c r="D166" s="39">
        <f t="shared" si="23"/>
        <v>1</v>
      </c>
      <c r="E166" s="40">
        <f t="shared" si="24"/>
        <v>0</v>
      </c>
      <c r="F166" s="41">
        <f t="shared" si="25"/>
        <v>0</v>
      </c>
    </row>
    <row r="167" spans="1:6" x14ac:dyDescent="0.2">
      <c r="A167" s="41" t="e">
        <f t="shared" si="22"/>
        <v>#N/A</v>
      </c>
      <c r="B167" s="38">
        <f t="shared" si="26"/>
        <v>16</v>
      </c>
      <c r="C167" s="38">
        <f t="shared" si="27"/>
        <v>24</v>
      </c>
      <c r="D167" s="39">
        <f t="shared" si="23"/>
        <v>1</v>
      </c>
      <c r="E167" s="40">
        <f t="shared" si="24"/>
        <v>0</v>
      </c>
      <c r="F167" s="41">
        <f t="shared" si="25"/>
        <v>0</v>
      </c>
    </row>
    <row r="168" spans="1:6" x14ac:dyDescent="0.2">
      <c r="A168" s="41" t="e">
        <f t="shared" si="22"/>
        <v>#N/A</v>
      </c>
      <c r="B168" s="38">
        <f t="shared" si="26"/>
        <v>16</v>
      </c>
      <c r="C168" s="38">
        <f t="shared" si="27"/>
        <v>24</v>
      </c>
      <c r="D168" s="39">
        <f t="shared" si="23"/>
        <v>1</v>
      </c>
      <c r="E168" s="40">
        <f t="shared" si="24"/>
        <v>0</v>
      </c>
      <c r="F168" s="41">
        <f t="shared" si="25"/>
        <v>0</v>
      </c>
    </row>
    <row r="169" spans="1:6" x14ac:dyDescent="0.2">
      <c r="A169" s="41" t="e">
        <f t="shared" si="22"/>
        <v>#N/A</v>
      </c>
      <c r="B169" s="38">
        <f t="shared" si="26"/>
        <v>16</v>
      </c>
      <c r="C169" s="38">
        <f t="shared" si="27"/>
        <v>24</v>
      </c>
      <c r="D169" s="39">
        <f t="shared" si="23"/>
        <v>1</v>
      </c>
      <c r="E169" s="40">
        <f t="shared" si="24"/>
        <v>0</v>
      </c>
      <c r="F169" s="41">
        <f t="shared" si="25"/>
        <v>0</v>
      </c>
    </row>
    <row r="170" spans="1:6" x14ac:dyDescent="0.2">
      <c r="A170" s="41" t="e">
        <f t="shared" si="22"/>
        <v>#N/A</v>
      </c>
      <c r="B170" s="38">
        <f t="shared" si="26"/>
        <v>16</v>
      </c>
      <c r="C170" s="38">
        <f t="shared" si="27"/>
        <v>24</v>
      </c>
      <c r="D170" s="39">
        <f t="shared" si="23"/>
        <v>1</v>
      </c>
      <c r="E170" s="40">
        <f t="shared" si="24"/>
        <v>0</v>
      </c>
      <c r="F170" s="41">
        <f t="shared" si="25"/>
        <v>0</v>
      </c>
    </row>
    <row r="171" spans="1:6" x14ac:dyDescent="0.2">
      <c r="A171" s="41" t="e">
        <f t="shared" si="22"/>
        <v>#N/A</v>
      </c>
      <c r="B171" s="38">
        <f t="shared" si="26"/>
        <v>16</v>
      </c>
      <c r="C171" s="38">
        <f t="shared" si="27"/>
        <v>24</v>
      </c>
      <c r="D171" s="39">
        <f t="shared" si="23"/>
        <v>1</v>
      </c>
      <c r="E171" s="40">
        <f t="shared" si="24"/>
        <v>0</v>
      </c>
      <c r="F171" s="41">
        <f t="shared" si="25"/>
        <v>0</v>
      </c>
    </row>
    <row r="172" spans="1:6" x14ac:dyDescent="0.2">
      <c r="A172" s="41" t="e">
        <f t="shared" si="22"/>
        <v>#N/A</v>
      </c>
      <c r="B172" s="38">
        <f t="shared" si="26"/>
        <v>16</v>
      </c>
      <c r="C172" s="38">
        <f t="shared" si="27"/>
        <v>24</v>
      </c>
      <c r="D172" s="39">
        <f t="shared" si="23"/>
        <v>1</v>
      </c>
      <c r="E172" s="40">
        <f t="shared" si="24"/>
        <v>0</v>
      </c>
      <c r="F172" s="41">
        <f t="shared" si="25"/>
        <v>0</v>
      </c>
    </row>
    <row r="173" spans="1:6" x14ac:dyDescent="0.2">
      <c r="A173" s="41" t="e">
        <f t="shared" si="22"/>
        <v>#N/A</v>
      </c>
      <c r="B173" s="38">
        <f t="shared" si="26"/>
        <v>16</v>
      </c>
      <c r="C173" s="38">
        <f t="shared" si="27"/>
        <v>24</v>
      </c>
      <c r="D173" s="39">
        <f t="shared" si="23"/>
        <v>1</v>
      </c>
      <c r="E173" s="40">
        <f t="shared" si="24"/>
        <v>0</v>
      </c>
      <c r="F173" s="41">
        <f t="shared" si="25"/>
        <v>0</v>
      </c>
    </row>
    <row r="174" spans="1:6" x14ac:dyDescent="0.2">
      <c r="A174" s="41" t="e">
        <f t="shared" si="22"/>
        <v>#N/A</v>
      </c>
      <c r="B174" s="38">
        <f t="shared" si="26"/>
        <v>16</v>
      </c>
      <c r="C174" s="38">
        <f t="shared" si="27"/>
        <v>24</v>
      </c>
      <c r="D174" s="39">
        <f t="shared" si="23"/>
        <v>1</v>
      </c>
      <c r="E174" s="40">
        <f t="shared" si="24"/>
        <v>0</v>
      </c>
      <c r="F174" s="41">
        <f t="shared" si="25"/>
        <v>0</v>
      </c>
    </row>
    <row r="175" spans="1:6" x14ac:dyDescent="0.2">
      <c r="A175" s="41" t="e">
        <f t="shared" si="22"/>
        <v>#N/A</v>
      </c>
      <c r="B175" s="38">
        <f t="shared" si="26"/>
        <v>16</v>
      </c>
      <c r="C175" s="38">
        <f t="shared" si="27"/>
        <v>24</v>
      </c>
      <c r="D175" s="39">
        <f t="shared" si="23"/>
        <v>1</v>
      </c>
      <c r="E175" s="40">
        <f t="shared" si="24"/>
        <v>0</v>
      </c>
      <c r="F175" s="41">
        <f t="shared" si="25"/>
        <v>0</v>
      </c>
    </row>
    <row r="176" spans="1:6" x14ac:dyDescent="0.2">
      <c r="A176" s="41" t="e">
        <f t="shared" si="22"/>
        <v>#N/A</v>
      </c>
      <c r="B176" s="38">
        <f t="shared" si="26"/>
        <v>16</v>
      </c>
      <c r="C176" s="38">
        <f t="shared" si="27"/>
        <v>24</v>
      </c>
      <c r="D176" s="39">
        <f t="shared" si="23"/>
        <v>1</v>
      </c>
      <c r="E176" s="40">
        <f t="shared" si="24"/>
        <v>0</v>
      </c>
      <c r="F176" s="41">
        <f t="shared" si="25"/>
        <v>0</v>
      </c>
    </row>
    <row r="177" spans="1:6" x14ac:dyDescent="0.2">
      <c r="A177" s="41" t="e">
        <f t="shared" si="22"/>
        <v>#N/A</v>
      </c>
      <c r="B177" s="38">
        <f t="shared" si="26"/>
        <v>16</v>
      </c>
      <c r="C177" s="38">
        <f t="shared" si="27"/>
        <v>24</v>
      </c>
      <c r="D177" s="39">
        <f t="shared" si="23"/>
        <v>1</v>
      </c>
      <c r="E177" s="40">
        <f t="shared" si="24"/>
        <v>0</v>
      </c>
      <c r="F177" s="41">
        <f t="shared" si="25"/>
        <v>0</v>
      </c>
    </row>
    <row r="178" spans="1:6" x14ac:dyDescent="0.2">
      <c r="A178" s="41" t="e">
        <f t="shared" si="22"/>
        <v>#N/A</v>
      </c>
      <c r="B178" s="38">
        <f t="shared" si="26"/>
        <v>16</v>
      </c>
      <c r="C178" s="38">
        <f t="shared" si="27"/>
        <v>24</v>
      </c>
      <c r="D178" s="39">
        <f t="shared" si="23"/>
        <v>1</v>
      </c>
      <c r="E178" s="40">
        <f t="shared" si="24"/>
        <v>0</v>
      </c>
      <c r="F178" s="41">
        <f t="shared" si="25"/>
        <v>0</v>
      </c>
    </row>
    <row r="179" spans="1:6" x14ac:dyDescent="0.2">
      <c r="A179" s="41" t="e">
        <f t="shared" si="22"/>
        <v>#N/A</v>
      </c>
      <c r="B179" s="38">
        <f t="shared" si="26"/>
        <v>16</v>
      </c>
      <c r="C179" s="38">
        <f t="shared" si="27"/>
        <v>24</v>
      </c>
      <c r="D179" s="39">
        <f t="shared" si="23"/>
        <v>1</v>
      </c>
      <c r="E179" s="40">
        <f t="shared" si="24"/>
        <v>0</v>
      </c>
      <c r="F179" s="41">
        <f t="shared" si="25"/>
        <v>0</v>
      </c>
    </row>
    <row r="180" spans="1:6" x14ac:dyDescent="0.2">
      <c r="A180" s="41" t="e">
        <f t="shared" si="22"/>
        <v>#N/A</v>
      </c>
      <c r="B180" s="38">
        <f t="shared" si="26"/>
        <v>16</v>
      </c>
      <c r="C180" s="38">
        <f t="shared" si="27"/>
        <v>24</v>
      </c>
      <c r="D180" s="39">
        <f t="shared" si="23"/>
        <v>1</v>
      </c>
      <c r="E180" s="40">
        <f t="shared" si="24"/>
        <v>0</v>
      </c>
      <c r="F180" s="41">
        <f t="shared" si="25"/>
        <v>0</v>
      </c>
    </row>
    <row r="181" spans="1:6" x14ac:dyDescent="0.2">
      <c r="A181" s="41" t="e">
        <f t="shared" si="22"/>
        <v>#N/A</v>
      </c>
      <c r="B181" s="38">
        <f t="shared" si="26"/>
        <v>16</v>
      </c>
      <c r="C181" s="38">
        <f t="shared" si="27"/>
        <v>24</v>
      </c>
      <c r="D181" s="39">
        <f t="shared" si="23"/>
        <v>1</v>
      </c>
      <c r="E181" s="40">
        <f t="shared" si="24"/>
        <v>0</v>
      </c>
      <c r="F181" s="41">
        <f t="shared" si="25"/>
        <v>0</v>
      </c>
    </row>
    <row r="182" spans="1:6" x14ac:dyDescent="0.2">
      <c r="A182" s="41" t="e">
        <f t="shared" si="22"/>
        <v>#N/A</v>
      </c>
      <c r="B182" s="38">
        <f t="shared" si="26"/>
        <v>16</v>
      </c>
      <c r="C182" s="38">
        <f t="shared" si="27"/>
        <v>24</v>
      </c>
      <c r="D182" s="39">
        <f t="shared" si="23"/>
        <v>1</v>
      </c>
      <c r="E182" s="40">
        <f t="shared" si="24"/>
        <v>0</v>
      </c>
      <c r="F182" s="41">
        <f t="shared" si="25"/>
        <v>0</v>
      </c>
    </row>
    <row r="183" spans="1:6" x14ac:dyDescent="0.2">
      <c r="A183" s="41" t="e">
        <f t="shared" si="22"/>
        <v>#N/A</v>
      </c>
      <c r="B183" s="38">
        <f t="shared" si="26"/>
        <v>16</v>
      </c>
      <c r="C183" s="38">
        <f t="shared" si="27"/>
        <v>24</v>
      </c>
      <c r="D183" s="39">
        <f t="shared" si="23"/>
        <v>1</v>
      </c>
      <c r="E183" s="40">
        <f t="shared" si="24"/>
        <v>0</v>
      </c>
      <c r="F183" s="41">
        <f t="shared" si="25"/>
        <v>0</v>
      </c>
    </row>
    <row r="184" spans="1:6" x14ac:dyDescent="0.2">
      <c r="A184" s="41" t="e">
        <f t="shared" si="22"/>
        <v>#N/A</v>
      </c>
      <c r="B184" s="38">
        <f t="shared" si="26"/>
        <v>16</v>
      </c>
      <c r="C184" s="38">
        <f t="shared" si="27"/>
        <v>24</v>
      </c>
      <c r="D184" s="39">
        <f t="shared" si="23"/>
        <v>1</v>
      </c>
      <c r="E184" s="40">
        <f t="shared" si="24"/>
        <v>0</v>
      </c>
      <c r="F184" s="41">
        <f t="shared" si="25"/>
        <v>0</v>
      </c>
    </row>
    <row r="185" spans="1:6" x14ac:dyDescent="0.2">
      <c r="A185" s="41" t="e">
        <f t="shared" si="22"/>
        <v>#N/A</v>
      </c>
      <c r="B185" s="38">
        <f t="shared" si="26"/>
        <v>16</v>
      </c>
      <c r="C185" s="38">
        <f t="shared" si="27"/>
        <v>24</v>
      </c>
      <c r="D185" s="39">
        <f t="shared" si="23"/>
        <v>1</v>
      </c>
      <c r="E185" s="40">
        <f t="shared" si="24"/>
        <v>0</v>
      </c>
      <c r="F185" s="41">
        <f t="shared" si="25"/>
        <v>0</v>
      </c>
    </row>
    <row r="186" spans="1:6" x14ac:dyDescent="0.2">
      <c r="A186" s="41" t="e">
        <f t="shared" si="22"/>
        <v>#N/A</v>
      </c>
      <c r="B186" s="38">
        <f t="shared" si="26"/>
        <v>16</v>
      </c>
      <c r="C186" s="38">
        <f t="shared" si="27"/>
        <v>24</v>
      </c>
      <c r="D186" s="39">
        <f t="shared" si="23"/>
        <v>1</v>
      </c>
      <c r="E186" s="40">
        <f t="shared" si="24"/>
        <v>0</v>
      </c>
      <c r="F186" s="41">
        <f t="shared" si="25"/>
        <v>0</v>
      </c>
    </row>
    <row r="187" spans="1:6" x14ac:dyDescent="0.2">
      <c r="A187" s="41" t="e">
        <f t="shared" si="22"/>
        <v>#N/A</v>
      </c>
      <c r="B187" s="38">
        <f t="shared" si="26"/>
        <v>16</v>
      </c>
      <c r="C187" s="38">
        <f t="shared" si="27"/>
        <v>24</v>
      </c>
      <c r="D187" s="39">
        <f t="shared" si="23"/>
        <v>1</v>
      </c>
      <c r="E187" s="40">
        <f t="shared" si="24"/>
        <v>0</v>
      </c>
      <c r="F187" s="41">
        <f t="shared" si="25"/>
        <v>0</v>
      </c>
    </row>
    <row r="188" spans="1:6" x14ac:dyDescent="0.2">
      <c r="A188" s="41" t="e">
        <f t="shared" si="22"/>
        <v>#N/A</v>
      </c>
      <c r="B188" s="38">
        <f t="shared" si="26"/>
        <v>16</v>
      </c>
      <c r="C188" s="38">
        <f t="shared" si="27"/>
        <v>24</v>
      </c>
      <c r="D188" s="39">
        <f t="shared" si="23"/>
        <v>1</v>
      </c>
      <c r="E188" s="40">
        <f t="shared" si="24"/>
        <v>0</v>
      </c>
      <c r="F188" s="41">
        <f t="shared" si="25"/>
        <v>0</v>
      </c>
    </row>
    <row r="189" spans="1:6" x14ac:dyDescent="0.2">
      <c r="A189" s="41" t="e">
        <f t="shared" si="22"/>
        <v>#N/A</v>
      </c>
      <c r="B189" s="38">
        <f t="shared" si="26"/>
        <v>16</v>
      </c>
      <c r="C189" s="38">
        <f t="shared" si="27"/>
        <v>24</v>
      </c>
      <c r="D189" s="39">
        <f t="shared" si="23"/>
        <v>1</v>
      </c>
      <c r="E189" s="40">
        <f t="shared" si="24"/>
        <v>0</v>
      </c>
      <c r="F189" s="41">
        <f t="shared" si="25"/>
        <v>0</v>
      </c>
    </row>
    <row r="190" spans="1:6" x14ac:dyDescent="0.2">
      <c r="A190" s="41" t="e">
        <f t="shared" si="22"/>
        <v>#N/A</v>
      </c>
      <c r="B190" s="38">
        <f t="shared" si="26"/>
        <v>16</v>
      </c>
      <c r="C190" s="38">
        <f t="shared" si="27"/>
        <v>24</v>
      </c>
      <c r="D190" s="39">
        <f t="shared" si="23"/>
        <v>1</v>
      </c>
      <c r="E190" s="40">
        <f t="shared" si="24"/>
        <v>0</v>
      </c>
      <c r="F190" s="41">
        <f t="shared" si="25"/>
        <v>0</v>
      </c>
    </row>
    <row r="191" spans="1:6" x14ac:dyDescent="0.2">
      <c r="A191" s="41" t="e">
        <f t="shared" ref="A191:A254" si="28">VLOOKUP(J191,DDEPM_USERS,2,FALSE)</f>
        <v>#N/A</v>
      </c>
      <c r="B191" s="38">
        <f t="shared" si="26"/>
        <v>16</v>
      </c>
      <c r="C191" s="38">
        <f t="shared" si="27"/>
        <v>24</v>
      </c>
      <c r="D191" s="39">
        <f t="shared" ref="D191:D254" si="29">T191-S191+1</f>
        <v>1</v>
      </c>
      <c r="E191" s="40">
        <f t="shared" ref="E191:E254" si="30">Z191*(C191-B191+1)*D191</f>
        <v>0</v>
      </c>
      <c r="F191" s="41">
        <f t="shared" ref="F191:F254" si="31">E191*AA191</f>
        <v>0</v>
      </c>
    </row>
    <row r="192" spans="1:6" x14ac:dyDescent="0.2">
      <c r="A192" s="41" t="e">
        <f t="shared" si="28"/>
        <v>#N/A</v>
      </c>
      <c r="B192" s="38">
        <f t="shared" si="26"/>
        <v>16</v>
      </c>
      <c r="C192" s="38">
        <f t="shared" si="27"/>
        <v>24</v>
      </c>
      <c r="D192" s="39">
        <f t="shared" si="29"/>
        <v>1</v>
      </c>
      <c r="E192" s="40">
        <f t="shared" si="30"/>
        <v>0</v>
      </c>
      <c r="F192" s="41">
        <f t="shared" si="31"/>
        <v>0</v>
      </c>
    </row>
    <row r="193" spans="1:6" x14ac:dyDescent="0.2">
      <c r="A193" s="41" t="e">
        <f t="shared" si="28"/>
        <v>#N/A</v>
      </c>
      <c r="B193" s="38">
        <f t="shared" si="26"/>
        <v>16</v>
      </c>
      <c r="C193" s="38">
        <f t="shared" si="27"/>
        <v>24</v>
      </c>
      <c r="D193" s="39">
        <f t="shared" si="29"/>
        <v>1</v>
      </c>
      <c r="E193" s="40">
        <f t="shared" si="30"/>
        <v>0</v>
      </c>
      <c r="F193" s="41">
        <f t="shared" si="31"/>
        <v>0</v>
      </c>
    </row>
    <row r="194" spans="1:6" x14ac:dyDescent="0.2">
      <c r="A194" s="41" t="e">
        <f t="shared" si="28"/>
        <v>#N/A</v>
      </c>
      <c r="B194" s="38">
        <f t="shared" si="26"/>
        <v>16</v>
      </c>
      <c r="C194" s="38">
        <f t="shared" si="27"/>
        <v>24</v>
      </c>
      <c r="D194" s="39">
        <f t="shared" si="29"/>
        <v>1</v>
      </c>
      <c r="E194" s="40">
        <f t="shared" si="30"/>
        <v>0</v>
      </c>
      <c r="F194" s="41">
        <f t="shared" si="31"/>
        <v>0</v>
      </c>
    </row>
    <row r="195" spans="1:6" x14ac:dyDescent="0.2">
      <c r="A195" s="41" t="e">
        <f t="shared" si="28"/>
        <v>#N/A</v>
      </c>
      <c r="B195" s="38">
        <f t="shared" si="26"/>
        <v>16</v>
      </c>
      <c r="C195" s="38">
        <f t="shared" si="27"/>
        <v>24</v>
      </c>
      <c r="D195" s="39">
        <f t="shared" si="29"/>
        <v>1</v>
      </c>
      <c r="E195" s="40">
        <f t="shared" si="30"/>
        <v>0</v>
      </c>
      <c r="F195" s="41">
        <f t="shared" si="31"/>
        <v>0</v>
      </c>
    </row>
    <row r="196" spans="1:6" x14ac:dyDescent="0.2">
      <c r="A196" s="41" t="e">
        <f t="shared" si="28"/>
        <v>#N/A</v>
      </c>
      <c r="B196" s="38">
        <f t="shared" si="26"/>
        <v>16</v>
      </c>
      <c r="C196" s="38">
        <f t="shared" si="27"/>
        <v>24</v>
      </c>
      <c r="D196" s="39">
        <f t="shared" si="29"/>
        <v>1</v>
      </c>
      <c r="E196" s="40">
        <f t="shared" si="30"/>
        <v>0</v>
      </c>
      <c r="F196" s="41">
        <f t="shared" si="31"/>
        <v>0</v>
      </c>
    </row>
    <row r="197" spans="1:6" x14ac:dyDescent="0.2">
      <c r="A197" s="41" t="e">
        <f t="shared" si="28"/>
        <v>#N/A</v>
      </c>
      <c r="B197" s="38">
        <f t="shared" si="26"/>
        <v>16</v>
      </c>
      <c r="C197" s="38">
        <f t="shared" si="27"/>
        <v>24</v>
      </c>
      <c r="D197" s="39">
        <f t="shared" si="29"/>
        <v>1</v>
      </c>
      <c r="E197" s="40">
        <f t="shared" si="30"/>
        <v>0</v>
      </c>
      <c r="F197" s="41">
        <f t="shared" si="31"/>
        <v>0</v>
      </c>
    </row>
    <row r="198" spans="1:6" x14ac:dyDescent="0.2">
      <c r="A198" s="41" t="e">
        <f t="shared" si="28"/>
        <v>#N/A</v>
      </c>
      <c r="B198" s="38">
        <f t="shared" si="26"/>
        <v>16</v>
      </c>
      <c r="C198" s="38">
        <f t="shared" si="27"/>
        <v>24</v>
      </c>
      <c r="D198" s="39">
        <f t="shared" si="29"/>
        <v>1</v>
      </c>
      <c r="E198" s="40">
        <f t="shared" si="30"/>
        <v>0</v>
      </c>
      <c r="F198" s="41">
        <f t="shared" si="31"/>
        <v>0</v>
      </c>
    </row>
    <row r="199" spans="1:6" x14ac:dyDescent="0.2">
      <c r="A199" s="41" t="e">
        <f t="shared" si="28"/>
        <v>#N/A</v>
      </c>
      <c r="B199" s="38">
        <f t="shared" si="26"/>
        <v>16</v>
      </c>
      <c r="C199" s="38">
        <f t="shared" si="27"/>
        <v>24</v>
      </c>
      <c r="D199" s="39">
        <f t="shared" si="29"/>
        <v>1</v>
      </c>
      <c r="E199" s="40">
        <f t="shared" si="30"/>
        <v>0</v>
      </c>
      <c r="F199" s="41">
        <f t="shared" si="31"/>
        <v>0</v>
      </c>
    </row>
    <row r="200" spans="1:6" x14ac:dyDescent="0.2">
      <c r="A200" s="41" t="e">
        <f t="shared" si="28"/>
        <v>#N/A</v>
      </c>
      <c r="B200" s="38">
        <f t="shared" si="26"/>
        <v>16</v>
      </c>
      <c r="C200" s="38">
        <f t="shared" si="27"/>
        <v>24</v>
      </c>
      <c r="D200" s="39">
        <f t="shared" si="29"/>
        <v>1</v>
      </c>
      <c r="E200" s="40">
        <f t="shared" si="30"/>
        <v>0</v>
      </c>
      <c r="F200" s="41">
        <f t="shared" si="31"/>
        <v>0</v>
      </c>
    </row>
    <row r="201" spans="1:6" x14ac:dyDescent="0.2">
      <c r="A201" s="41" t="e">
        <f t="shared" si="28"/>
        <v>#N/A</v>
      </c>
      <c r="B201" s="38">
        <f t="shared" si="26"/>
        <v>16</v>
      </c>
      <c r="C201" s="38">
        <f t="shared" si="27"/>
        <v>24</v>
      </c>
      <c r="D201" s="39">
        <f t="shared" si="29"/>
        <v>1</v>
      </c>
      <c r="E201" s="40">
        <f t="shared" si="30"/>
        <v>0</v>
      </c>
      <c r="F201" s="41">
        <f t="shared" si="31"/>
        <v>0</v>
      </c>
    </row>
    <row r="202" spans="1:6" x14ac:dyDescent="0.2">
      <c r="A202" s="41" t="e">
        <f t="shared" si="28"/>
        <v>#N/A</v>
      </c>
      <c r="B202" s="38">
        <f t="shared" si="26"/>
        <v>16</v>
      </c>
      <c r="C202" s="38">
        <f t="shared" si="27"/>
        <v>24</v>
      </c>
      <c r="D202" s="39">
        <f t="shared" si="29"/>
        <v>1</v>
      </c>
      <c r="E202" s="40">
        <f t="shared" si="30"/>
        <v>0</v>
      </c>
      <c r="F202" s="41">
        <f t="shared" si="31"/>
        <v>0</v>
      </c>
    </row>
    <row r="203" spans="1:6" x14ac:dyDescent="0.2">
      <c r="A203" s="41" t="e">
        <f t="shared" si="28"/>
        <v>#N/A</v>
      </c>
      <c r="B203" s="38">
        <f t="shared" si="26"/>
        <v>16</v>
      </c>
      <c r="C203" s="38">
        <f t="shared" si="27"/>
        <v>24</v>
      </c>
      <c r="D203" s="39">
        <f t="shared" si="29"/>
        <v>1</v>
      </c>
      <c r="E203" s="40">
        <f t="shared" si="30"/>
        <v>0</v>
      </c>
      <c r="F203" s="41">
        <f t="shared" si="31"/>
        <v>0</v>
      </c>
    </row>
    <row r="204" spans="1:6" x14ac:dyDescent="0.2">
      <c r="A204" s="41" t="e">
        <f t="shared" si="28"/>
        <v>#N/A</v>
      </c>
      <c r="B204" s="38">
        <f t="shared" si="26"/>
        <v>16</v>
      </c>
      <c r="C204" s="38">
        <f t="shared" si="27"/>
        <v>24</v>
      </c>
      <c r="D204" s="39">
        <f t="shared" si="29"/>
        <v>1</v>
      </c>
      <c r="E204" s="40">
        <f t="shared" si="30"/>
        <v>0</v>
      </c>
      <c r="F204" s="41">
        <f t="shared" si="31"/>
        <v>0</v>
      </c>
    </row>
    <row r="205" spans="1:6" x14ac:dyDescent="0.2">
      <c r="A205" s="41" t="e">
        <f t="shared" si="28"/>
        <v>#N/A</v>
      </c>
      <c r="B205" s="38">
        <f t="shared" si="26"/>
        <v>16</v>
      </c>
      <c r="C205" s="38">
        <f t="shared" si="27"/>
        <v>24</v>
      </c>
      <c r="D205" s="39">
        <f t="shared" si="29"/>
        <v>1</v>
      </c>
      <c r="E205" s="40">
        <f t="shared" si="30"/>
        <v>0</v>
      </c>
      <c r="F205" s="41">
        <f t="shared" si="31"/>
        <v>0</v>
      </c>
    </row>
    <row r="206" spans="1:6" x14ac:dyDescent="0.2">
      <c r="A206" s="41" t="e">
        <f t="shared" si="28"/>
        <v>#N/A</v>
      </c>
      <c r="B206" s="38">
        <f t="shared" si="26"/>
        <v>16</v>
      </c>
      <c r="C206" s="38">
        <f t="shared" si="27"/>
        <v>24</v>
      </c>
      <c r="D206" s="39">
        <f t="shared" si="29"/>
        <v>1</v>
      </c>
      <c r="E206" s="40">
        <f t="shared" si="30"/>
        <v>0</v>
      </c>
      <c r="F206" s="41">
        <f t="shared" si="31"/>
        <v>0</v>
      </c>
    </row>
    <row r="207" spans="1:6" x14ac:dyDescent="0.2">
      <c r="A207" s="41" t="e">
        <f t="shared" si="28"/>
        <v>#N/A</v>
      </c>
      <c r="B207" s="38">
        <f t="shared" si="26"/>
        <v>16</v>
      </c>
      <c r="C207" s="38">
        <f t="shared" si="27"/>
        <v>24</v>
      </c>
      <c r="D207" s="39">
        <f t="shared" si="29"/>
        <v>1</v>
      </c>
      <c r="E207" s="40">
        <f t="shared" si="30"/>
        <v>0</v>
      </c>
      <c r="F207" s="41">
        <f t="shared" si="31"/>
        <v>0</v>
      </c>
    </row>
    <row r="208" spans="1:6" x14ac:dyDescent="0.2">
      <c r="A208" s="41" t="e">
        <f t="shared" si="28"/>
        <v>#N/A</v>
      </c>
      <c r="B208" s="38">
        <f t="shared" si="26"/>
        <v>16</v>
      </c>
      <c r="C208" s="38">
        <f t="shared" si="27"/>
        <v>24</v>
      </c>
      <c r="D208" s="39">
        <f t="shared" si="29"/>
        <v>1</v>
      </c>
      <c r="E208" s="40">
        <f t="shared" si="30"/>
        <v>0</v>
      </c>
      <c r="F208" s="41">
        <f t="shared" si="31"/>
        <v>0</v>
      </c>
    </row>
    <row r="209" spans="1:6" x14ac:dyDescent="0.2">
      <c r="A209" s="41" t="e">
        <f t="shared" si="28"/>
        <v>#N/A</v>
      </c>
      <c r="B209" s="38">
        <f t="shared" si="26"/>
        <v>16</v>
      </c>
      <c r="C209" s="38">
        <f t="shared" si="27"/>
        <v>24</v>
      </c>
      <c r="D209" s="39">
        <f t="shared" si="29"/>
        <v>1</v>
      </c>
      <c r="E209" s="40">
        <f t="shared" si="30"/>
        <v>0</v>
      </c>
      <c r="F209" s="41">
        <f t="shared" si="31"/>
        <v>0</v>
      </c>
    </row>
    <row r="210" spans="1:6" x14ac:dyDescent="0.2">
      <c r="A210" s="41" t="e">
        <f t="shared" si="28"/>
        <v>#N/A</v>
      </c>
      <c r="B210" s="38">
        <f t="shared" si="26"/>
        <v>16</v>
      </c>
      <c r="C210" s="38">
        <f t="shared" si="27"/>
        <v>24</v>
      </c>
      <c r="D210" s="39">
        <f t="shared" si="29"/>
        <v>1</v>
      </c>
      <c r="E210" s="40">
        <f t="shared" si="30"/>
        <v>0</v>
      </c>
      <c r="F210" s="41">
        <f t="shared" si="31"/>
        <v>0</v>
      </c>
    </row>
    <row r="211" spans="1:6" x14ac:dyDescent="0.2">
      <c r="A211" s="41" t="e">
        <f t="shared" si="28"/>
        <v>#N/A</v>
      </c>
      <c r="B211" s="38">
        <f t="shared" si="26"/>
        <v>16</v>
      </c>
      <c r="C211" s="38">
        <f t="shared" si="27"/>
        <v>24</v>
      </c>
      <c r="D211" s="39">
        <f t="shared" si="29"/>
        <v>1</v>
      </c>
      <c r="E211" s="40">
        <f t="shared" si="30"/>
        <v>0</v>
      </c>
      <c r="F211" s="41">
        <f t="shared" si="31"/>
        <v>0</v>
      </c>
    </row>
    <row r="212" spans="1:6" x14ac:dyDescent="0.2">
      <c r="A212" s="41" t="e">
        <f t="shared" si="28"/>
        <v>#N/A</v>
      </c>
      <c r="B212" s="38">
        <f t="shared" ref="B212:B275" si="32">IF(ISNUMBER(FIND("-",U212))=TRUE,VALUE(MID(U212,FIND("-",U212)-1,1)),16)</f>
        <v>16</v>
      </c>
      <c r="C212" s="38">
        <f t="shared" ref="C212:C275" si="33">IF(ISNUMBER(FIND("-",U212))=TRUE,VALUE(MID(U212,FIND("-",U212)+1,2)),24)</f>
        <v>24</v>
      </c>
      <c r="D212" s="39">
        <f t="shared" si="29"/>
        <v>1</v>
      </c>
      <c r="E212" s="40">
        <f t="shared" si="30"/>
        <v>0</v>
      </c>
      <c r="F212" s="41">
        <f t="shared" si="31"/>
        <v>0</v>
      </c>
    </row>
    <row r="213" spans="1:6" x14ac:dyDescent="0.2">
      <c r="A213" s="41" t="e">
        <f t="shared" si="28"/>
        <v>#N/A</v>
      </c>
      <c r="B213" s="38">
        <f t="shared" si="32"/>
        <v>16</v>
      </c>
      <c r="C213" s="38">
        <f t="shared" si="33"/>
        <v>24</v>
      </c>
      <c r="D213" s="39">
        <f t="shared" si="29"/>
        <v>1</v>
      </c>
      <c r="E213" s="40">
        <f t="shared" si="30"/>
        <v>0</v>
      </c>
      <c r="F213" s="41">
        <f t="shared" si="31"/>
        <v>0</v>
      </c>
    </row>
    <row r="214" spans="1:6" x14ac:dyDescent="0.2">
      <c r="A214" s="41" t="e">
        <f t="shared" si="28"/>
        <v>#N/A</v>
      </c>
      <c r="B214" s="38">
        <f t="shared" si="32"/>
        <v>16</v>
      </c>
      <c r="C214" s="38">
        <f t="shared" si="33"/>
        <v>24</v>
      </c>
      <c r="D214" s="39">
        <f t="shared" si="29"/>
        <v>1</v>
      </c>
      <c r="E214" s="40">
        <f t="shared" si="30"/>
        <v>0</v>
      </c>
      <c r="F214" s="41">
        <f t="shared" si="31"/>
        <v>0</v>
      </c>
    </row>
    <row r="215" spans="1:6" x14ac:dyDescent="0.2">
      <c r="A215" s="41" t="e">
        <f t="shared" si="28"/>
        <v>#N/A</v>
      </c>
      <c r="B215" s="38">
        <f t="shared" si="32"/>
        <v>16</v>
      </c>
      <c r="C215" s="38">
        <f t="shared" si="33"/>
        <v>24</v>
      </c>
      <c r="D215" s="39">
        <f t="shared" si="29"/>
        <v>1</v>
      </c>
      <c r="E215" s="40">
        <f t="shared" si="30"/>
        <v>0</v>
      </c>
      <c r="F215" s="41">
        <f t="shared" si="31"/>
        <v>0</v>
      </c>
    </row>
    <row r="216" spans="1:6" x14ac:dyDescent="0.2">
      <c r="A216" s="41" t="e">
        <f t="shared" si="28"/>
        <v>#N/A</v>
      </c>
      <c r="B216" s="38">
        <f t="shared" si="32"/>
        <v>16</v>
      </c>
      <c r="C216" s="38">
        <f t="shared" si="33"/>
        <v>24</v>
      </c>
      <c r="D216" s="39">
        <f t="shared" si="29"/>
        <v>1</v>
      </c>
      <c r="E216" s="40">
        <f t="shared" si="30"/>
        <v>0</v>
      </c>
      <c r="F216" s="41">
        <f t="shared" si="31"/>
        <v>0</v>
      </c>
    </row>
    <row r="217" spans="1:6" x14ac:dyDescent="0.2">
      <c r="A217" s="41" t="e">
        <f t="shared" si="28"/>
        <v>#N/A</v>
      </c>
      <c r="B217" s="38">
        <f t="shared" si="32"/>
        <v>16</v>
      </c>
      <c r="C217" s="38">
        <f t="shared" si="33"/>
        <v>24</v>
      </c>
      <c r="D217" s="39">
        <f t="shared" si="29"/>
        <v>1</v>
      </c>
      <c r="E217" s="40">
        <f t="shared" si="30"/>
        <v>0</v>
      </c>
      <c r="F217" s="41">
        <f t="shared" si="31"/>
        <v>0</v>
      </c>
    </row>
    <row r="218" spans="1:6" x14ac:dyDescent="0.2">
      <c r="A218" s="41" t="e">
        <f t="shared" si="28"/>
        <v>#N/A</v>
      </c>
      <c r="B218" s="38">
        <f t="shared" si="32"/>
        <v>16</v>
      </c>
      <c r="C218" s="38">
        <f t="shared" si="33"/>
        <v>24</v>
      </c>
      <c r="D218" s="39">
        <f t="shared" si="29"/>
        <v>1</v>
      </c>
      <c r="E218" s="40">
        <f t="shared" si="30"/>
        <v>0</v>
      </c>
      <c r="F218" s="41">
        <f t="shared" si="31"/>
        <v>0</v>
      </c>
    </row>
    <row r="219" spans="1:6" x14ac:dyDescent="0.2">
      <c r="A219" s="41" t="e">
        <f t="shared" si="28"/>
        <v>#N/A</v>
      </c>
      <c r="B219" s="38">
        <f t="shared" si="32"/>
        <v>16</v>
      </c>
      <c r="C219" s="38">
        <f t="shared" si="33"/>
        <v>24</v>
      </c>
      <c r="D219" s="39">
        <f t="shared" si="29"/>
        <v>1</v>
      </c>
      <c r="E219" s="40">
        <f t="shared" si="30"/>
        <v>0</v>
      </c>
      <c r="F219" s="41">
        <f t="shared" si="31"/>
        <v>0</v>
      </c>
    </row>
    <row r="220" spans="1:6" x14ac:dyDescent="0.2">
      <c r="A220" s="41" t="e">
        <f t="shared" si="28"/>
        <v>#N/A</v>
      </c>
      <c r="B220" s="38">
        <f t="shared" si="32"/>
        <v>16</v>
      </c>
      <c r="C220" s="38">
        <f t="shared" si="33"/>
        <v>24</v>
      </c>
      <c r="D220" s="39">
        <f t="shared" si="29"/>
        <v>1</v>
      </c>
      <c r="E220" s="40">
        <f t="shared" si="30"/>
        <v>0</v>
      </c>
      <c r="F220" s="41">
        <f t="shared" si="31"/>
        <v>0</v>
      </c>
    </row>
    <row r="221" spans="1:6" x14ac:dyDescent="0.2">
      <c r="A221" s="41" t="e">
        <f t="shared" si="28"/>
        <v>#N/A</v>
      </c>
      <c r="B221" s="38">
        <f t="shared" si="32"/>
        <v>16</v>
      </c>
      <c r="C221" s="38">
        <f t="shared" si="33"/>
        <v>24</v>
      </c>
      <c r="D221" s="39">
        <f t="shared" si="29"/>
        <v>1</v>
      </c>
      <c r="E221" s="40">
        <f t="shared" si="30"/>
        <v>0</v>
      </c>
      <c r="F221" s="41">
        <f t="shared" si="31"/>
        <v>0</v>
      </c>
    </row>
    <row r="222" spans="1:6" x14ac:dyDescent="0.2">
      <c r="A222" s="41" t="e">
        <f t="shared" si="28"/>
        <v>#N/A</v>
      </c>
      <c r="B222" s="38">
        <f t="shared" si="32"/>
        <v>16</v>
      </c>
      <c r="C222" s="38">
        <f t="shared" si="33"/>
        <v>24</v>
      </c>
      <c r="D222" s="39">
        <f t="shared" si="29"/>
        <v>1</v>
      </c>
      <c r="E222" s="40">
        <f t="shared" si="30"/>
        <v>0</v>
      </c>
      <c r="F222" s="41">
        <f t="shared" si="31"/>
        <v>0</v>
      </c>
    </row>
    <row r="223" spans="1:6" x14ac:dyDescent="0.2">
      <c r="A223" s="41" t="e">
        <f t="shared" si="28"/>
        <v>#N/A</v>
      </c>
      <c r="B223" s="38">
        <f t="shared" si="32"/>
        <v>16</v>
      </c>
      <c r="C223" s="38">
        <f t="shared" si="33"/>
        <v>24</v>
      </c>
      <c r="D223" s="39">
        <f t="shared" si="29"/>
        <v>1</v>
      </c>
      <c r="E223" s="40">
        <f t="shared" si="30"/>
        <v>0</v>
      </c>
      <c r="F223" s="41">
        <f t="shared" si="31"/>
        <v>0</v>
      </c>
    </row>
    <row r="224" spans="1:6" x14ac:dyDescent="0.2">
      <c r="A224" s="41" t="e">
        <f t="shared" si="28"/>
        <v>#N/A</v>
      </c>
      <c r="B224" s="38">
        <f t="shared" si="32"/>
        <v>16</v>
      </c>
      <c r="C224" s="38">
        <f t="shared" si="33"/>
        <v>24</v>
      </c>
      <c r="D224" s="39">
        <f t="shared" si="29"/>
        <v>1</v>
      </c>
      <c r="E224" s="40">
        <f t="shared" si="30"/>
        <v>0</v>
      </c>
      <c r="F224" s="41">
        <f t="shared" si="31"/>
        <v>0</v>
      </c>
    </row>
    <row r="225" spans="1:6" x14ac:dyDescent="0.2">
      <c r="A225" s="41" t="e">
        <f t="shared" si="28"/>
        <v>#N/A</v>
      </c>
      <c r="B225" s="38">
        <f t="shared" si="32"/>
        <v>16</v>
      </c>
      <c r="C225" s="38">
        <f t="shared" si="33"/>
        <v>24</v>
      </c>
      <c r="D225" s="39">
        <f t="shared" si="29"/>
        <v>1</v>
      </c>
      <c r="E225" s="40">
        <f t="shared" si="30"/>
        <v>0</v>
      </c>
      <c r="F225" s="41">
        <f t="shared" si="31"/>
        <v>0</v>
      </c>
    </row>
    <row r="226" spans="1:6" x14ac:dyDescent="0.2">
      <c r="A226" s="41" t="e">
        <f t="shared" si="28"/>
        <v>#N/A</v>
      </c>
      <c r="B226" s="38">
        <f t="shared" si="32"/>
        <v>16</v>
      </c>
      <c r="C226" s="38">
        <f t="shared" si="33"/>
        <v>24</v>
      </c>
      <c r="D226" s="39">
        <f t="shared" si="29"/>
        <v>1</v>
      </c>
      <c r="E226" s="40">
        <f t="shared" si="30"/>
        <v>0</v>
      </c>
      <c r="F226" s="41">
        <f t="shared" si="31"/>
        <v>0</v>
      </c>
    </row>
    <row r="227" spans="1:6" x14ac:dyDescent="0.2">
      <c r="A227" s="41" t="e">
        <f t="shared" si="28"/>
        <v>#N/A</v>
      </c>
      <c r="B227" s="38">
        <f t="shared" si="32"/>
        <v>16</v>
      </c>
      <c r="C227" s="38">
        <f t="shared" si="33"/>
        <v>24</v>
      </c>
      <c r="D227" s="39">
        <f t="shared" si="29"/>
        <v>1</v>
      </c>
      <c r="E227" s="40">
        <f t="shared" si="30"/>
        <v>0</v>
      </c>
      <c r="F227" s="41">
        <f t="shared" si="31"/>
        <v>0</v>
      </c>
    </row>
    <row r="228" spans="1:6" x14ac:dyDescent="0.2">
      <c r="A228" s="41" t="e">
        <f t="shared" si="28"/>
        <v>#N/A</v>
      </c>
      <c r="B228" s="38">
        <f t="shared" si="32"/>
        <v>16</v>
      </c>
      <c r="C228" s="38">
        <f t="shared" si="33"/>
        <v>24</v>
      </c>
      <c r="D228" s="39">
        <f t="shared" si="29"/>
        <v>1</v>
      </c>
      <c r="E228" s="40">
        <f t="shared" si="30"/>
        <v>0</v>
      </c>
      <c r="F228" s="41">
        <f t="shared" si="31"/>
        <v>0</v>
      </c>
    </row>
    <row r="229" spans="1:6" x14ac:dyDescent="0.2">
      <c r="A229" s="41" t="e">
        <f t="shared" si="28"/>
        <v>#N/A</v>
      </c>
      <c r="B229" s="38">
        <f t="shared" si="32"/>
        <v>16</v>
      </c>
      <c r="C229" s="38">
        <f t="shared" si="33"/>
        <v>24</v>
      </c>
      <c r="D229" s="39">
        <f t="shared" si="29"/>
        <v>1</v>
      </c>
      <c r="E229" s="40">
        <f t="shared" si="30"/>
        <v>0</v>
      </c>
      <c r="F229" s="41">
        <f t="shared" si="31"/>
        <v>0</v>
      </c>
    </row>
    <row r="230" spans="1:6" x14ac:dyDescent="0.2">
      <c r="A230" s="41" t="e">
        <f t="shared" si="28"/>
        <v>#N/A</v>
      </c>
      <c r="B230" s="38">
        <f t="shared" si="32"/>
        <v>16</v>
      </c>
      <c r="C230" s="38">
        <f t="shared" si="33"/>
        <v>24</v>
      </c>
      <c r="D230" s="39">
        <f t="shared" si="29"/>
        <v>1</v>
      </c>
      <c r="E230" s="40">
        <f t="shared" si="30"/>
        <v>0</v>
      </c>
      <c r="F230" s="41">
        <f t="shared" si="31"/>
        <v>0</v>
      </c>
    </row>
    <row r="231" spans="1:6" x14ac:dyDescent="0.2">
      <c r="A231" s="41" t="e">
        <f t="shared" si="28"/>
        <v>#N/A</v>
      </c>
      <c r="B231" s="38">
        <f t="shared" si="32"/>
        <v>16</v>
      </c>
      <c r="C231" s="38">
        <f t="shared" si="33"/>
        <v>24</v>
      </c>
      <c r="D231" s="39">
        <f t="shared" si="29"/>
        <v>1</v>
      </c>
      <c r="E231" s="40">
        <f t="shared" si="30"/>
        <v>0</v>
      </c>
      <c r="F231" s="41">
        <f t="shared" si="31"/>
        <v>0</v>
      </c>
    </row>
    <row r="232" spans="1:6" x14ac:dyDescent="0.2">
      <c r="A232" s="41" t="e">
        <f t="shared" si="28"/>
        <v>#N/A</v>
      </c>
      <c r="B232" s="38">
        <f t="shared" si="32"/>
        <v>16</v>
      </c>
      <c r="C232" s="38">
        <f t="shared" si="33"/>
        <v>24</v>
      </c>
      <c r="D232" s="39">
        <f t="shared" si="29"/>
        <v>1</v>
      </c>
      <c r="E232" s="40">
        <f t="shared" si="30"/>
        <v>0</v>
      </c>
      <c r="F232" s="41">
        <f t="shared" si="31"/>
        <v>0</v>
      </c>
    </row>
    <row r="233" spans="1:6" x14ac:dyDescent="0.2">
      <c r="A233" s="41" t="e">
        <f t="shared" si="28"/>
        <v>#N/A</v>
      </c>
      <c r="B233" s="38">
        <f t="shared" si="32"/>
        <v>16</v>
      </c>
      <c r="C233" s="38">
        <f t="shared" si="33"/>
        <v>24</v>
      </c>
      <c r="D233" s="39">
        <f t="shared" si="29"/>
        <v>1</v>
      </c>
      <c r="E233" s="40">
        <f t="shared" si="30"/>
        <v>0</v>
      </c>
      <c r="F233" s="41">
        <f t="shared" si="31"/>
        <v>0</v>
      </c>
    </row>
    <row r="234" spans="1:6" x14ac:dyDescent="0.2">
      <c r="A234" s="41" t="e">
        <f t="shared" si="28"/>
        <v>#N/A</v>
      </c>
      <c r="B234" s="38">
        <f t="shared" si="32"/>
        <v>16</v>
      </c>
      <c r="C234" s="38">
        <f t="shared" si="33"/>
        <v>24</v>
      </c>
      <c r="D234" s="39">
        <f t="shared" si="29"/>
        <v>1</v>
      </c>
      <c r="E234" s="40">
        <f t="shared" si="30"/>
        <v>0</v>
      </c>
      <c r="F234" s="41">
        <f t="shared" si="31"/>
        <v>0</v>
      </c>
    </row>
    <row r="235" spans="1:6" x14ac:dyDescent="0.2">
      <c r="A235" s="41" t="e">
        <f t="shared" si="28"/>
        <v>#N/A</v>
      </c>
      <c r="B235" s="38">
        <f t="shared" si="32"/>
        <v>16</v>
      </c>
      <c r="C235" s="38">
        <f t="shared" si="33"/>
        <v>24</v>
      </c>
      <c r="D235" s="39">
        <f t="shared" si="29"/>
        <v>1</v>
      </c>
      <c r="E235" s="40">
        <f t="shared" si="30"/>
        <v>0</v>
      </c>
      <c r="F235" s="41">
        <f t="shared" si="31"/>
        <v>0</v>
      </c>
    </row>
    <row r="236" spans="1:6" x14ac:dyDescent="0.2">
      <c r="A236" s="41" t="e">
        <f t="shared" si="28"/>
        <v>#N/A</v>
      </c>
      <c r="B236" s="38">
        <f t="shared" si="32"/>
        <v>16</v>
      </c>
      <c r="C236" s="38">
        <f t="shared" si="33"/>
        <v>24</v>
      </c>
      <c r="D236" s="39">
        <f t="shared" si="29"/>
        <v>1</v>
      </c>
      <c r="E236" s="40">
        <f t="shared" si="30"/>
        <v>0</v>
      </c>
      <c r="F236" s="41">
        <f t="shared" si="31"/>
        <v>0</v>
      </c>
    </row>
    <row r="237" spans="1:6" x14ac:dyDescent="0.2">
      <c r="A237" s="41" t="e">
        <f t="shared" si="28"/>
        <v>#N/A</v>
      </c>
      <c r="B237" s="38">
        <f t="shared" si="32"/>
        <v>16</v>
      </c>
      <c r="C237" s="38">
        <f t="shared" si="33"/>
        <v>24</v>
      </c>
      <c r="D237" s="39">
        <f t="shared" si="29"/>
        <v>1</v>
      </c>
      <c r="E237" s="40">
        <f t="shared" si="30"/>
        <v>0</v>
      </c>
      <c r="F237" s="41">
        <f t="shared" si="31"/>
        <v>0</v>
      </c>
    </row>
    <row r="238" spans="1:6" x14ac:dyDescent="0.2">
      <c r="A238" s="41" t="e">
        <f t="shared" si="28"/>
        <v>#N/A</v>
      </c>
      <c r="B238" s="38">
        <f t="shared" si="32"/>
        <v>16</v>
      </c>
      <c r="C238" s="38">
        <f t="shared" si="33"/>
        <v>24</v>
      </c>
      <c r="D238" s="39">
        <f t="shared" si="29"/>
        <v>1</v>
      </c>
      <c r="E238" s="40">
        <f t="shared" si="30"/>
        <v>0</v>
      </c>
      <c r="F238" s="41">
        <f t="shared" si="31"/>
        <v>0</v>
      </c>
    </row>
    <row r="239" spans="1:6" x14ac:dyDescent="0.2">
      <c r="A239" s="41" t="e">
        <f t="shared" si="28"/>
        <v>#N/A</v>
      </c>
      <c r="B239" s="38">
        <f t="shared" si="32"/>
        <v>16</v>
      </c>
      <c r="C239" s="38">
        <f t="shared" si="33"/>
        <v>24</v>
      </c>
      <c r="D239" s="39">
        <f t="shared" si="29"/>
        <v>1</v>
      </c>
      <c r="E239" s="40">
        <f t="shared" si="30"/>
        <v>0</v>
      </c>
      <c r="F239" s="41">
        <f t="shared" si="31"/>
        <v>0</v>
      </c>
    </row>
    <row r="240" spans="1:6" x14ac:dyDescent="0.2">
      <c r="A240" s="41" t="e">
        <f t="shared" si="28"/>
        <v>#N/A</v>
      </c>
      <c r="B240" s="38">
        <f t="shared" si="32"/>
        <v>16</v>
      </c>
      <c r="C240" s="38">
        <f t="shared" si="33"/>
        <v>24</v>
      </c>
      <c r="D240" s="39">
        <f t="shared" si="29"/>
        <v>1</v>
      </c>
      <c r="E240" s="40">
        <f t="shared" si="30"/>
        <v>0</v>
      </c>
      <c r="F240" s="41">
        <f t="shared" si="31"/>
        <v>0</v>
      </c>
    </row>
    <row r="241" spans="1:6" x14ac:dyDescent="0.2">
      <c r="A241" s="41" t="e">
        <f t="shared" si="28"/>
        <v>#N/A</v>
      </c>
      <c r="B241" s="38">
        <f t="shared" si="32"/>
        <v>16</v>
      </c>
      <c r="C241" s="38">
        <f t="shared" si="33"/>
        <v>24</v>
      </c>
      <c r="D241" s="39">
        <f t="shared" si="29"/>
        <v>1</v>
      </c>
      <c r="E241" s="40">
        <f t="shared" si="30"/>
        <v>0</v>
      </c>
      <c r="F241" s="41">
        <f t="shared" si="31"/>
        <v>0</v>
      </c>
    </row>
    <row r="242" spans="1:6" x14ac:dyDescent="0.2">
      <c r="A242" s="41" t="e">
        <f t="shared" si="28"/>
        <v>#N/A</v>
      </c>
      <c r="B242" s="38">
        <f t="shared" si="32"/>
        <v>16</v>
      </c>
      <c r="C242" s="38">
        <f t="shared" si="33"/>
        <v>24</v>
      </c>
      <c r="D242" s="39">
        <f t="shared" si="29"/>
        <v>1</v>
      </c>
      <c r="E242" s="40">
        <f t="shared" si="30"/>
        <v>0</v>
      </c>
      <c r="F242" s="41">
        <f t="shared" si="31"/>
        <v>0</v>
      </c>
    </row>
    <row r="243" spans="1:6" x14ac:dyDescent="0.2">
      <c r="A243" s="41" t="e">
        <f t="shared" si="28"/>
        <v>#N/A</v>
      </c>
      <c r="B243" s="38">
        <f t="shared" si="32"/>
        <v>16</v>
      </c>
      <c r="C243" s="38">
        <f t="shared" si="33"/>
        <v>24</v>
      </c>
      <c r="D243" s="39">
        <f t="shared" si="29"/>
        <v>1</v>
      </c>
      <c r="E243" s="40">
        <f t="shared" si="30"/>
        <v>0</v>
      </c>
      <c r="F243" s="41">
        <f t="shared" si="31"/>
        <v>0</v>
      </c>
    </row>
    <row r="244" spans="1:6" x14ac:dyDescent="0.2">
      <c r="A244" s="41" t="e">
        <f t="shared" si="28"/>
        <v>#N/A</v>
      </c>
      <c r="B244" s="38">
        <f t="shared" si="32"/>
        <v>16</v>
      </c>
      <c r="C244" s="38">
        <f t="shared" si="33"/>
        <v>24</v>
      </c>
      <c r="D244" s="39">
        <f t="shared" si="29"/>
        <v>1</v>
      </c>
      <c r="E244" s="40">
        <f t="shared" si="30"/>
        <v>0</v>
      </c>
      <c r="F244" s="41">
        <f t="shared" si="31"/>
        <v>0</v>
      </c>
    </row>
    <row r="245" spans="1:6" x14ac:dyDescent="0.2">
      <c r="A245" s="41" t="e">
        <f t="shared" si="28"/>
        <v>#N/A</v>
      </c>
      <c r="B245" s="38">
        <f t="shared" si="32"/>
        <v>16</v>
      </c>
      <c r="C245" s="38">
        <f t="shared" si="33"/>
        <v>24</v>
      </c>
      <c r="D245" s="39">
        <f t="shared" si="29"/>
        <v>1</v>
      </c>
      <c r="E245" s="40">
        <f t="shared" si="30"/>
        <v>0</v>
      </c>
      <c r="F245" s="41">
        <f t="shared" si="31"/>
        <v>0</v>
      </c>
    </row>
    <row r="246" spans="1:6" x14ac:dyDescent="0.2">
      <c r="A246" s="41" t="e">
        <f t="shared" si="28"/>
        <v>#N/A</v>
      </c>
      <c r="B246" s="38">
        <f t="shared" si="32"/>
        <v>16</v>
      </c>
      <c r="C246" s="38">
        <f t="shared" si="33"/>
        <v>24</v>
      </c>
      <c r="D246" s="39">
        <f t="shared" si="29"/>
        <v>1</v>
      </c>
      <c r="E246" s="40">
        <f t="shared" si="30"/>
        <v>0</v>
      </c>
      <c r="F246" s="41">
        <f t="shared" si="31"/>
        <v>0</v>
      </c>
    </row>
    <row r="247" spans="1:6" x14ac:dyDescent="0.2">
      <c r="A247" s="41" t="e">
        <f t="shared" si="28"/>
        <v>#N/A</v>
      </c>
      <c r="B247" s="38">
        <f t="shared" si="32"/>
        <v>16</v>
      </c>
      <c r="C247" s="38">
        <f t="shared" si="33"/>
        <v>24</v>
      </c>
      <c r="D247" s="39">
        <f t="shared" si="29"/>
        <v>1</v>
      </c>
      <c r="E247" s="40">
        <f t="shared" si="30"/>
        <v>0</v>
      </c>
      <c r="F247" s="41">
        <f t="shared" si="31"/>
        <v>0</v>
      </c>
    </row>
    <row r="248" spans="1:6" x14ac:dyDescent="0.2">
      <c r="A248" s="41" t="e">
        <f t="shared" si="28"/>
        <v>#N/A</v>
      </c>
      <c r="B248" s="38">
        <f t="shared" si="32"/>
        <v>16</v>
      </c>
      <c r="C248" s="38">
        <f t="shared" si="33"/>
        <v>24</v>
      </c>
      <c r="D248" s="39">
        <f t="shared" si="29"/>
        <v>1</v>
      </c>
      <c r="E248" s="40">
        <f t="shared" si="30"/>
        <v>0</v>
      </c>
      <c r="F248" s="41">
        <f t="shared" si="31"/>
        <v>0</v>
      </c>
    </row>
    <row r="249" spans="1:6" x14ac:dyDescent="0.2">
      <c r="A249" s="41" t="e">
        <f t="shared" si="28"/>
        <v>#N/A</v>
      </c>
      <c r="B249" s="38">
        <f t="shared" si="32"/>
        <v>16</v>
      </c>
      <c r="C249" s="38">
        <f t="shared" si="33"/>
        <v>24</v>
      </c>
      <c r="D249" s="39">
        <f t="shared" si="29"/>
        <v>1</v>
      </c>
      <c r="E249" s="40">
        <f t="shared" si="30"/>
        <v>0</v>
      </c>
      <c r="F249" s="41">
        <f t="shared" si="31"/>
        <v>0</v>
      </c>
    </row>
    <row r="250" spans="1:6" x14ac:dyDescent="0.2">
      <c r="A250" s="41" t="e">
        <f t="shared" si="28"/>
        <v>#N/A</v>
      </c>
      <c r="B250" s="38">
        <f t="shared" si="32"/>
        <v>16</v>
      </c>
      <c r="C250" s="38">
        <f t="shared" si="33"/>
        <v>24</v>
      </c>
      <c r="D250" s="39">
        <f t="shared" si="29"/>
        <v>1</v>
      </c>
      <c r="E250" s="40">
        <f t="shared" si="30"/>
        <v>0</v>
      </c>
      <c r="F250" s="41">
        <f t="shared" si="31"/>
        <v>0</v>
      </c>
    </row>
    <row r="251" spans="1:6" x14ac:dyDescent="0.2">
      <c r="A251" s="41" t="e">
        <f t="shared" si="28"/>
        <v>#N/A</v>
      </c>
      <c r="B251" s="38">
        <f t="shared" si="32"/>
        <v>16</v>
      </c>
      <c r="C251" s="38">
        <f t="shared" si="33"/>
        <v>24</v>
      </c>
      <c r="D251" s="39">
        <f t="shared" si="29"/>
        <v>1</v>
      </c>
      <c r="E251" s="40">
        <f t="shared" si="30"/>
        <v>0</v>
      </c>
      <c r="F251" s="41">
        <f t="shared" si="31"/>
        <v>0</v>
      </c>
    </row>
    <row r="252" spans="1:6" x14ac:dyDescent="0.2">
      <c r="A252" s="41" t="e">
        <f t="shared" si="28"/>
        <v>#N/A</v>
      </c>
      <c r="B252" s="38">
        <f t="shared" si="32"/>
        <v>16</v>
      </c>
      <c r="C252" s="38">
        <f t="shared" si="33"/>
        <v>24</v>
      </c>
      <c r="D252" s="39">
        <f t="shared" si="29"/>
        <v>1</v>
      </c>
      <c r="E252" s="40">
        <f t="shared" si="30"/>
        <v>0</v>
      </c>
      <c r="F252" s="41">
        <f t="shared" si="31"/>
        <v>0</v>
      </c>
    </row>
    <row r="253" spans="1:6" x14ac:dyDescent="0.2">
      <c r="A253" s="41" t="e">
        <f t="shared" si="28"/>
        <v>#N/A</v>
      </c>
      <c r="B253" s="38">
        <f t="shared" si="32"/>
        <v>16</v>
      </c>
      <c r="C253" s="38">
        <f t="shared" si="33"/>
        <v>24</v>
      </c>
      <c r="D253" s="39">
        <f t="shared" si="29"/>
        <v>1</v>
      </c>
      <c r="E253" s="40">
        <f t="shared" si="30"/>
        <v>0</v>
      </c>
      <c r="F253" s="41">
        <f t="shared" si="31"/>
        <v>0</v>
      </c>
    </row>
    <row r="254" spans="1:6" x14ac:dyDescent="0.2">
      <c r="A254" s="41" t="e">
        <f t="shared" si="28"/>
        <v>#N/A</v>
      </c>
      <c r="B254" s="38">
        <f t="shared" si="32"/>
        <v>16</v>
      </c>
      <c r="C254" s="38">
        <f t="shared" si="33"/>
        <v>24</v>
      </c>
      <c r="D254" s="39">
        <f t="shared" si="29"/>
        <v>1</v>
      </c>
      <c r="E254" s="40">
        <f t="shared" si="30"/>
        <v>0</v>
      </c>
      <c r="F254" s="41">
        <f t="shared" si="31"/>
        <v>0</v>
      </c>
    </row>
    <row r="255" spans="1:6" x14ac:dyDescent="0.2">
      <c r="A255" s="41" t="e">
        <f t="shared" ref="A255:A318" si="34">VLOOKUP(J255,DDEPM_USERS,2,FALSE)</f>
        <v>#N/A</v>
      </c>
      <c r="B255" s="38">
        <f t="shared" si="32"/>
        <v>16</v>
      </c>
      <c r="C255" s="38">
        <f t="shared" si="33"/>
        <v>24</v>
      </c>
      <c r="D255" s="39">
        <f t="shared" ref="D255:D318" si="35">T255-S255+1</f>
        <v>1</v>
      </c>
      <c r="E255" s="40">
        <f t="shared" ref="E255:E318" si="36">Z255*(C255-B255+1)*D255</f>
        <v>0</v>
      </c>
      <c r="F255" s="41">
        <f t="shared" ref="F255:F318" si="37">E255*AA255</f>
        <v>0</v>
      </c>
    </row>
    <row r="256" spans="1:6" x14ac:dyDescent="0.2">
      <c r="A256" s="41" t="e">
        <f t="shared" si="34"/>
        <v>#N/A</v>
      </c>
      <c r="B256" s="38">
        <f t="shared" si="32"/>
        <v>16</v>
      </c>
      <c r="C256" s="38">
        <f t="shared" si="33"/>
        <v>24</v>
      </c>
      <c r="D256" s="39">
        <f t="shared" si="35"/>
        <v>1</v>
      </c>
      <c r="E256" s="40">
        <f t="shared" si="36"/>
        <v>0</v>
      </c>
      <c r="F256" s="41">
        <f t="shared" si="37"/>
        <v>0</v>
      </c>
    </row>
    <row r="257" spans="1:6" x14ac:dyDescent="0.2">
      <c r="A257" s="41" t="e">
        <f t="shared" si="34"/>
        <v>#N/A</v>
      </c>
      <c r="B257" s="38">
        <f t="shared" si="32"/>
        <v>16</v>
      </c>
      <c r="C257" s="38">
        <f t="shared" si="33"/>
        <v>24</v>
      </c>
      <c r="D257" s="39">
        <f t="shared" si="35"/>
        <v>1</v>
      </c>
      <c r="E257" s="40">
        <f t="shared" si="36"/>
        <v>0</v>
      </c>
      <c r="F257" s="41">
        <f t="shared" si="37"/>
        <v>0</v>
      </c>
    </row>
    <row r="258" spans="1:6" x14ac:dyDescent="0.2">
      <c r="A258" s="41" t="e">
        <f t="shared" si="34"/>
        <v>#N/A</v>
      </c>
      <c r="B258" s="38">
        <f t="shared" si="32"/>
        <v>16</v>
      </c>
      <c r="C258" s="38">
        <f t="shared" si="33"/>
        <v>24</v>
      </c>
      <c r="D258" s="39">
        <f t="shared" si="35"/>
        <v>1</v>
      </c>
      <c r="E258" s="40">
        <f t="shared" si="36"/>
        <v>0</v>
      </c>
      <c r="F258" s="41">
        <f t="shared" si="37"/>
        <v>0</v>
      </c>
    </row>
    <row r="259" spans="1:6" x14ac:dyDescent="0.2">
      <c r="A259" s="41" t="e">
        <f t="shared" si="34"/>
        <v>#N/A</v>
      </c>
      <c r="B259" s="38">
        <f t="shared" si="32"/>
        <v>16</v>
      </c>
      <c r="C259" s="38">
        <f t="shared" si="33"/>
        <v>24</v>
      </c>
      <c r="D259" s="39">
        <f t="shared" si="35"/>
        <v>1</v>
      </c>
      <c r="E259" s="40">
        <f t="shared" si="36"/>
        <v>0</v>
      </c>
      <c r="F259" s="41">
        <f t="shared" si="37"/>
        <v>0</v>
      </c>
    </row>
    <row r="260" spans="1:6" x14ac:dyDescent="0.2">
      <c r="A260" s="41" t="e">
        <f t="shared" si="34"/>
        <v>#N/A</v>
      </c>
      <c r="B260" s="38">
        <f t="shared" si="32"/>
        <v>16</v>
      </c>
      <c r="C260" s="38">
        <f t="shared" si="33"/>
        <v>24</v>
      </c>
      <c r="D260" s="39">
        <f t="shared" si="35"/>
        <v>1</v>
      </c>
      <c r="E260" s="40">
        <f t="shared" si="36"/>
        <v>0</v>
      </c>
      <c r="F260" s="41">
        <f t="shared" si="37"/>
        <v>0</v>
      </c>
    </row>
    <row r="261" spans="1:6" x14ac:dyDescent="0.2">
      <c r="A261" s="41" t="e">
        <f t="shared" si="34"/>
        <v>#N/A</v>
      </c>
      <c r="B261" s="38">
        <f t="shared" si="32"/>
        <v>16</v>
      </c>
      <c r="C261" s="38">
        <f t="shared" si="33"/>
        <v>24</v>
      </c>
      <c r="D261" s="39">
        <f t="shared" si="35"/>
        <v>1</v>
      </c>
      <c r="E261" s="40">
        <f t="shared" si="36"/>
        <v>0</v>
      </c>
      <c r="F261" s="41">
        <f t="shared" si="37"/>
        <v>0</v>
      </c>
    </row>
    <row r="262" spans="1:6" x14ac:dyDescent="0.2">
      <c r="A262" s="41" t="e">
        <f t="shared" si="34"/>
        <v>#N/A</v>
      </c>
      <c r="B262" s="38">
        <f t="shared" si="32"/>
        <v>16</v>
      </c>
      <c r="C262" s="38">
        <f t="shared" si="33"/>
        <v>24</v>
      </c>
      <c r="D262" s="39">
        <f t="shared" si="35"/>
        <v>1</v>
      </c>
      <c r="E262" s="40">
        <f t="shared" si="36"/>
        <v>0</v>
      </c>
      <c r="F262" s="41">
        <f t="shared" si="37"/>
        <v>0</v>
      </c>
    </row>
    <row r="263" spans="1:6" x14ac:dyDescent="0.2">
      <c r="A263" s="41" t="e">
        <f t="shared" si="34"/>
        <v>#N/A</v>
      </c>
      <c r="B263" s="38">
        <f t="shared" si="32"/>
        <v>16</v>
      </c>
      <c r="C263" s="38">
        <f t="shared" si="33"/>
        <v>24</v>
      </c>
      <c r="D263" s="39">
        <f t="shared" si="35"/>
        <v>1</v>
      </c>
      <c r="E263" s="40">
        <f t="shared" si="36"/>
        <v>0</v>
      </c>
      <c r="F263" s="41">
        <f t="shared" si="37"/>
        <v>0</v>
      </c>
    </row>
    <row r="264" spans="1:6" x14ac:dyDescent="0.2">
      <c r="A264" s="41" t="e">
        <f t="shared" si="34"/>
        <v>#N/A</v>
      </c>
      <c r="B264" s="38">
        <f t="shared" si="32"/>
        <v>16</v>
      </c>
      <c r="C264" s="38">
        <f t="shared" si="33"/>
        <v>24</v>
      </c>
      <c r="D264" s="39">
        <f t="shared" si="35"/>
        <v>1</v>
      </c>
      <c r="E264" s="40">
        <f t="shared" si="36"/>
        <v>0</v>
      </c>
      <c r="F264" s="41">
        <f t="shared" si="37"/>
        <v>0</v>
      </c>
    </row>
    <row r="265" spans="1:6" x14ac:dyDescent="0.2">
      <c r="A265" s="41" t="e">
        <f t="shared" si="34"/>
        <v>#N/A</v>
      </c>
      <c r="B265" s="38">
        <f t="shared" si="32"/>
        <v>16</v>
      </c>
      <c r="C265" s="38">
        <f t="shared" si="33"/>
        <v>24</v>
      </c>
      <c r="D265" s="39">
        <f t="shared" si="35"/>
        <v>1</v>
      </c>
      <c r="E265" s="40">
        <f t="shared" si="36"/>
        <v>0</v>
      </c>
      <c r="F265" s="41">
        <f t="shared" si="37"/>
        <v>0</v>
      </c>
    </row>
    <row r="266" spans="1:6" x14ac:dyDescent="0.2">
      <c r="A266" s="41" t="e">
        <f t="shared" si="34"/>
        <v>#N/A</v>
      </c>
      <c r="B266" s="38">
        <f t="shared" si="32"/>
        <v>16</v>
      </c>
      <c r="C266" s="38">
        <f t="shared" si="33"/>
        <v>24</v>
      </c>
      <c r="D266" s="39">
        <f t="shared" si="35"/>
        <v>1</v>
      </c>
      <c r="E266" s="40">
        <f t="shared" si="36"/>
        <v>0</v>
      </c>
      <c r="F266" s="41">
        <f t="shared" si="37"/>
        <v>0</v>
      </c>
    </row>
    <row r="267" spans="1:6" x14ac:dyDescent="0.2">
      <c r="A267" s="41" t="e">
        <f t="shared" si="34"/>
        <v>#N/A</v>
      </c>
      <c r="B267" s="38">
        <f t="shared" si="32"/>
        <v>16</v>
      </c>
      <c r="C267" s="38">
        <f t="shared" si="33"/>
        <v>24</v>
      </c>
      <c r="D267" s="39">
        <f t="shared" si="35"/>
        <v>1</v>
      </c>
      <c r="E267" s="40">
        <f t="shared" si="36"/>
        <v>0</v>
      </c>
      <c r="F267" s="41">
        <f t="shared" si="37"/>
        <v>0</v>
      </c>
    </row>
    <row r="268" spans="1:6" x14ac:dyDescent="0.2">
      <c r="A268" s="41" t="e">
        <f t="shared" si="34"/>
        <v>#N/A</v>
      </c>
      <c r="B268" s="38">
        <f t="shared" si="32"/>
        <v>16</v>
      </c>
      <c r="C268" s="38">
        <f t="shared" si="33"/>
        <v>24</v>
      </c>
      <c r="D268" s="39">
        <f t="shared" si="35"/>
        <v>1</v>
      </c>
      <c r="E268" s="40">
        <f t="shared" si="36"/>
        <v>0</v>
      </c>
      <c r="F268" s="41">
        <f t="shared" si="37"/>
        <v>0</v>
      </c>
    </row>
    <row r="269" spans="1:6" x14ac:dyDescent="0.2">
      <c r="A269" s="41" t="e">
        <f t="shared" si="34"/>
        <v>#N/A</v>
      </c>
      <c r="B269" s="38">
        <f t="shared" si="32"/>
        <v>16</v>
      </c>
      <c r="C269" s="38">
        <f t="shared" si="33"/>
        <v>24</v>
      </c>
      <c r="D269" s="39">
        <f t="shared" si="35"/>
        <v>1</v>
      </c>
      <c r="E269" s="40">
        <f t="shared" si="36"/>
        <v>0</v>
      </c>
      <c r="F269" s="41">
        <f t="shared" si="37"/>
        <v>0</v>
      </c>
    </row>
    <row r="270" spans="1:6" x14ac:dyDescent="0.2">
      <c r="A270" s="41" t="e">
        <f t="shared" si="34"/>
        <v>#N/A</v>
      </c>
      <c r="B270" s="38">
        <f t="shared" si="32"/>
        <v>16</v>
      </c>
      <c r="C270" s="38">
        <f t="shared" si="33"/>
        <v>24</v>
      </c>
      <c r="D270" s="39">
        <f t="shared" si="35"/>
        <v>1</v>
      </c>
      <c r="E270" s="40">
        <f t="shared" si="36"/>
        <v>0</v>
      </c>
      <c r="F270" s="41">
        <f t="shared" si="37"/>
        <v>0</v>
      </c>
    </row>
    <row r="271" spans="1:6" x14ac:dyDescent="0.2">
      <c r="A271" s="41" t="e">
        <f t="shared" si="34"/>
        <v>#N/A</v>
      </c>
      <c r="B271" s="38">
        <f t="shared" si="32"/>
        <v>16</v>
      </c>
      <c r="C271" s="38">
        <f t="shared" si="33"/>
        <v>24</v>
      </c>
      <c r="D271" s="39">
        <f t="shared" si="35"/>
        <v>1</v>
      </c>
      <c r="E271" s="40">
        <f t="shared" si="36"/>
        <v>0</v>
      </c>
      <c r="F271" s="41">
        <f t="shared" si="37"/>
        <v>0</v>
      </c>
    </row>
    <row r="272" spans="1:6" x14ac:dyDescent="0.2">
      <c r="A272" s="41" t="e">
        <f t="shared" si="34"/>
        <v>#N/A</v>
      </c>
      <c r="B272" s="38">
        <f t="shared" si="32"/>
        <v>16</v>
      </c>
      <c r="C272" s="38">
        <f t="shared" si="33"/>
        <v>24</v>
      </c>
      <c r="D272" s="39">
        <f t="shared" si="35"/>
        <v>1</v>
      </c>
      <c r="E272" s="40">
        <f t="shared" si="36"/>
        <v>0</v>
      </c>
      <c r="F272" s="41">
        <f t="shared" si="37"/>
        <v>0</v>
      </c>
    </row>
    <row r="273" spans="1:6" x14ac:dyDescent="0.2">
      <c r="A273" s="41" t="e">
        <f t="shared" si="34"/>
        <v>#N/A</v>
      </c>
      <c r="B273" s="38">
        <f t="shared" si="32"/>
        <v>16</v>
      </c>
      <c r="C273" s="38">
        <f t="shared" si="33"/>
        <v>24</v>
      </c>
      <c r="D273" s="39">
        <f t="shared" si="35"/>
        <v>1</v>
      </c>
      <c r="E273" s="40">
        <f t="shared" si="36"/>
        <v>0</v>
      </c>
      <c r="F273" s="41">
        <f t="shared" si="37"/>
        <v>0</v>
      </c>
    </row>
    <row r="274" spans="1:6" x14ac:dyDescent="0.2">
      <c r="A274" s="41" t="e">
        <f t="shared" si="34"/>
        <v>#N/A</v>
      </c>
      <c r="B274" s="38">
        <f t="shared" si="32"/>
        <v>16</v>
      </c>
      <c r="C274" s="38">
        <f t="shared" si="33"/>
        <v>24</v>
      </c>
      <c r="D274" s="39">
        <f t="shared" si="35"/>
        <v>1</v>
      </c>
      <c r="E274" s="40">
        <f t="shared" si="36"/>
        <v>0</v>
      </c>
      <c r="F274" s="41">
        <f t="shared" si="37"/>
        <v>0</v>
      </c>
    </row>
    <row r="275" spans="1:6" x14ac:dyDescent="0.2">
      <c r="A275" s="41" t="e">
        <f t="shared" si="34"/>
        <v>#N/A</v>
      </c>
      <c r="B275" s="38">
        <f t="shared" si="32"/>
        <v>16</v>
      </c>
      <c r="C275" s="38">
        <f t="shared" si="33"/>
        <v>24</v>
      </c>
      <c r="D275" s="39">
        <f t="shared" si="35"/>
        <v>1</v>
      </c>
      <c r="E275" s="40">
        <f t="shared" si="36"/>
        <v>0</v>
      </c>
      <c r="F275" s="41">
        <f t="shared" si="37"/>
        <v>0</v>
      </c>
    </row>
    <row r="276" spans="1:6" x14ac:dyDescent="0.2">
      <c r="A276" s="41" t="e">
        <f t="shared" si="34"/>
        <v>#N/A</v>
      </c>
      <c r="B276" s="38">
        <f t="shared" ref="B276:B339" si="38">IF(ISNUMBER(FIND("-",U276))=TRUE,VALUE(MID(U276,FIND("-",U276)-1,1)),16)</f>
        <v>16</v>
      </c>
      <c r="C276" s="38">
        <f t="shared" ref="C276:C339" si="39">IF(ISNUMBER(FIND("-",U276))=TRUE,VALUE(MID(U276,FIND("-",U276)+1,2)),24)</f>
        <v>24</v>
      </c>
      <c r="D276" s="39">
        <f t="shared" si="35"/>
        <v>1</v>
      </c>
      <c r="E276" s="40">
        <f t="shared" si="36"/>
        <v>0</v>
      </c>
      <c r="F276" s="41">
        <f t="shared" si="37"/>
        <v>0</v>
      </c>
    </row>
    <row r="277" spans="1:6" x14ac:dyDescent="0.2">
      <c r="A277" s="41" t="e">
        <f t="shared" si="34"/>
        <v>#N/A</v>
      </c>
      <c r="B277" s="38">
        <f t="shared" si="38"/>
        <v>16</v>
      </c>
      <c r="C277" s="38">
        <f t="shared" si="39"/>
        <v>24</v>
      </c>
      <c r="D277" s="39">
        <f t="shared" si="35"/>
        <v>1</v>
      </c>
      <c r="E277" s="40">
        <f t="shared" si="36"/>
        <v>0</v>
      </c>
      <c r="F277" s="41">
        <f t="shared" si="37"/>
        <v>0</v>
      </c>
    </row>
    <row r="278" spans="1:6" x14ac:dyDescent="0.2">
      <c r="A278" s="41" t="e">
        <f t="shared" si="34"/>
        <v>#N/A</v>
      </c>
      <c r="B278" s="38">
        <f t="shared" si="38"/>
        <v>16</v>
      </c>
      <c r="C278" s="38">
        <f t="shared" si="39"/>
        <v>24</v>
      </c>
      <c r="D278" s="39">
        <f t="shared" si="35"/>
        <v>1</v>
      </c>
      <c r="E278" s="40">
        <f t="shared" si="36"/>
        <v>0</v>
      </c>
      <c r="F278" s="41">
        <f t="shared" si="37"/>
        <v>0</v>
      </c>
    </row>
    <row r="279" spans="1:6" x14ac:dyDescent="0.2">
      <c r="A279" s="41" t="e">
        <f t="shared" si="34"/>
        <v>#N/A</v>
      </c>
      <c r="B279" s="38">
        <f t="shared" si="38"/>
        <v>16</v>
      </c>
      <c r="C279" s="38">
        <f t="shared" si="39"/>
        <v>24</v>
      </c>
      <c r="D279" s="39">
        <f t="shared" si="35"/>
        <v>1</v>
      </c>
      <c r="E279" s="40">
        <f t="shared" si="36"/>
        <v>0</v>
      </c>
      <c r="F279" s="41">
        <f t="shared" si="37"/>
        <v>0</v>
      </c>
    </row>
    <row r="280" spans="1:6" x14ac:dyDescent="0.2">
      <c r="A280" s="41" t="e">
        <f t="shared" si="34"/>
        <v>#N/A</v>
      </c>
      <c r="B280" s="38">
        <f t="shared" si="38"/>
        <v>16</v>
      </c>
      <c r="C280" s="38">
        <f t="shared" si="39"/>
        <v>24</v>
      </c>
      <c r="D280" s="39">
        <f t="shared" si="35"/>
        <v>1</v>
      </c>
      <c r="E280" s="40">
        <f t="shared" si="36"/>
        <v>0</v>
      </c>
      <c r="F280" s="41">
        <f t="shared" si="37"/>
        <v>0</v>
      </c>
    </row>
    <row r="281" spans="1:6" x14ac:dyDescent="0.2">
      <c r="A281" s="41" t="e">
        <f t="shared" si="34"/>
        <v>#N/A</v>
      </c>
      <c r="B281" s="38">
        <f t="shared" si="38"/>
        <v>16</v>
      </c>
      <c r="C281" s="38">
        <f t="shared" si="39"/>
        <v>24</v>
      </c>
      <c r="D281" s="39">
        <f t="shared" si="35"/>
        <v>1</v>
      </c>
      <c r="E281" s="40">
        <f t="shared" si="36"/>
        <v>0</v>
      </c>
      <c r="F281" s="41">
        <f t="shared" si="37"/>
        <v>0</v>
      </c>
    </row>
    <row r="282" spans="1:6" x14ac:dyDescent="0.2">
      <c r="A282" s="41" t="e">
        <f t="shared" si="34"/>
        <v>#N/A</v>
      </c>
      <c r="B282" s="38">
        <f t="shared" si="38"/>
        <v>16</v>
      </c>
      <c r="C282" s="38">
        <f t="shared" si="39"/>
        <v>24</v>
      </c>
      <c r="D282" s="39">
        <f t="shared" si="35"/>
        <v>1</v>
      </c>
      <c r="E282" s="40">
        <f t="shared" si="36"/>
        <v>0</v>
      </c>
      <c r="F282" s="41">
        <f t="shared" si="37"/>
        <v>0</v>
      </c>
    </row>
    <row r="283" spans="1:6" x14ac:dyDescent="0.2">
      <c r="A283" s="41" t="e">
        <f t="shared" si="34"/>
        <v>#N/A</v>
      </c>
      <c r="B283" s="38">
        <f t="shared" si="38"/>
        <v>16</v>
      </c>
      <c r="C283" s="38">
        <f t="shared" si="39"/>
        <v>24</v>
      </c>
      <c r="D283" s="39">
        <f t="shared" si="35"/>
        <v>1</v>
      </c>
      <c r="E283" s="40">
        <f t="shared" si="36"/>
        <v>0</v>
      </c>
      <c r="F283" s="41">
        <f t="shared" si="37"/>
        <v>0</v>
      </c>
    </row>
    <row r="284" spans="1:6" x14ac:dyDescent="0.2">
      <c r="A284" s="41" t="e">
        <f t="shared" si="34"/>
        <v>#N/A</v>
      </c>
      <c r="B284" s="38">
        <f t="shared" si="38"/>
        <v>16</v>
      </c>
      <c r="C284" s="38">
        <f t="shared" si="39"/>
        <v>24</v>
      </c>
      <c r="D284" s="39">
        <f t="shared" si="35"/>
        <v>1</v>
      </c>
      <c r="E284" s="40">
        <f t="shared" si="36"/>
        <v>0</v>
      </c>
      <c r="F284" s="41">
        <f t="shared" si="37"/>
        <v>0</v>
      </c>
    </row>
    <row r="285" spans="1:6" x14ac:dyDescent="0.2">
      <c r="A285" s="41" t="e">
        <f t="shared" si="34"/>
        <v>#N/A</v>
      </c>
      <c r="B285" s="38">
        <f t="shared" si="38"/>
        <v>16</v>
      </c>
      <c r="C285" s="38">
        <f t="shared" si="39"/>
        <v>24</v>
      </c>
      <c r="D285" s="39">
        <f t="shared" si="35"/>
        <v>1</v>
      </c>
      <c r="E285" s="40">
        <f t="shared" si="36"/>
        <v>0</v>
      </c>
      <c r="F285" s="41">
        <f t="shared" si="37"/>
        <v>0</v>
      </c>
    </row>
    <row r="286" spans="1:6" x14ac:dyDescent="0.2">
      <c r="A286" s="41" t="e">
        <f t="shared" si="34"/>
        <v>#N/A</v>
      </c>
      <c r="B286" s="38">
        <f t="shared" si="38"/>
        <v>16</v>
      </c>
      <c r="C286" s="38">
        <f t="shared" si="39"/>
        <v>24</v>
      </c>
      <c r="D286" s="39">
        <f t="shared" si="35"/>
        <v>1</v>
      </c>
      <c r="E286" s="40">
        <f t="shared" si="36"/>
        <v>0</v>
      </c>
      <c r="F286" s="41">
        <f t="shared" si="37"/>
        <v>0</v>
      </c>
    </row>
    <row r="287" spans="1:6" x14ac:dyDescent="0.2">
      <c r="A287" s="41" t="e">
        <f t="shared" si="34"/>
        <v>#N/A</v>
      </c>
      <c r="B287" s="38">
        <f t="shared" si="38"/>
        <v>16</v>
      </c>
      <c r="C287" s="38">
        <f t="shared" si="39"/>
        <v>24</v>
      </c>
      <c r="D287" s="39">
        <f t="shared" si="35"/>
        <v>1</v>
      </c>
      <c r="E287" s="40">
        <f t="shared" si="36"/>
        <v>0</v>
      </c>
      <c r="F287" s="41">
        <f t="shared" si="37"/>
        <v>0</v>
      </c>
    </row>
    <row r="288" spans="1:6" x14ac:dyDescent="0.2">
      <c r="A288" s="41" t="e">
        <f t="shared" si="34"/>
        <v>#N/A</v>
      </c>
      <c r="B288" s="38">
        <f t="shared" si="38"/>
        <v>16</v>
      </c>
      <c r="C288" s="38">
        <f t="shared" si="39"/>
        <v>24</v>
      </c>
      <c r="D288" s="39">
        <f t="shared" si="35"/>
        <v>1</v>
      </c>
      <c r="E288" s="40">
        <f t="shared" si="36"/>
        <v>0</v>
      </c>
      <c r="F288" s="41">
        <f t="shared" si="37"/>
        <v>0</v>
      </c>
    </row>
    <row r="289" spans="1:6" x14ac:dyDescent="0.2">
      <c r="A289" s="41" t="e">
        <f t="shared" si="34"/>
        <v>#N/A</v>
      </c>
      <c r="B289" s="38">
        <f t="shared" si="38"/>
        <v>16</v>
      </c>
      <c r="C289" s="38">
        <f t="shared" si="39"/>
        <v>24</v>
      </c>
      <c r="D289" s="39">
        <f t="shared" si="35"/>
        <v>1</v>
      </c>
      <c r="E289" s="40">
        <f t="shared" si="36"/>
        <v>0</v>
      </c>
      <c r="F289" s="41">
        <f t="shared" si="37"/>
        <v>0</v>
      </c>
    </row>
    <row r="290" spans="1:6" x14ac:dyDescent="0.2">
      <c r="A290" s="41" t="e">
        <f t="shared" si="34"/>
        <v>#N/A</v>
      </c>
      <c r="B290" s="38">
        <f t="shared" si="38"/>
        <v>16</v>
      </c>
      <c r="C290" s="38">
        <f t="shared" si="39"/>
        <v>24</v>
      </c>
      <c r="D290" s="39">
        <f t="shared" si="35"/>
        <v>1</v>
      </c>
      <c r="E290" s="40">
        <f t="shared" si="36"/>
        <v>0</v>
      </c>
      <c r="F290" s="41">
        <f t="shared" si="37"/>
        <v>0</v>
      </c>
    </row>
    <row r="291" spans="1:6" x14ac:dyDescent="0.2">
      <c r="A291" s="41" t="e">
        <f t="shared" si="34"/>
        <v>#N/A</v>
      </c>
      <c r="B291" s="38">
        <f t="shared" si="38"/>
        <v>16</v>
      </c>
      <c r="C291" s="38">
        <f t="shared" si="39"/>
        <v>24</v>
      </c>
      <c r="D291" s="39">
        <f t="shared" si="35"/>
        <v>1</v>
      </c>
      <c r="E291" s="40">
        <f t="shared" si="36"/>
        <v>0</v>
      </c>
      <c r="F291" s="41">
        <f t="shared" si="37"/>
        <v>0</v>
      </c>
    </row>
    <row r="292" spans="1:6" x14ac:dyDescent="0.2">
      <c r="A292" s="41" t="e">
        <f t="shared" si="34"/>
        <v>#N/A</v>
      </c>
      <c r="B292" s="38">
        <f t="shared" si="38"/>
        <v>16</v>
      </c>
      <c r="C292" s="38">
        <f t="shared" si="39"/>
        <v>24</v>
      </c>
      <c r="D292" s="39">
        <f t="shared" si="35"/>
        <v>1</v>
      </c>
      <c r="E292" s="40">
        <f t="shared" si="36"/>
        <v>0</v>
      </c>
      <c r="F292" s="41">
        <f t="shared" si="37"/>
        <v>0</v>
      </c>
    </row>
    <row r="293" spans="1:6" x14ac:dyDescent="0.2">
      <c r="A293" s="41" t="e">
        <f t="shared" si="34"/>
        <v>#N/A</v>
      </c>
      <c r="B293" s="38">
        <f t="shared" si="38"/>
        <v>16</v>
      </c>
      <c r="C293" s="38">
        <f t="shared" si="39"/>
        <v>24</v>
      </c>
      <c r="D293" s="39">
        <f t="shared" si="35"/>
        <v>1</v>
      </c>
      <c r="E293" s="40">
        <f t="shared" si="36"/>
        <v>0</v>
      </c>
      <c r="F293" s="41">
        <f t="shared" si="37"/>
        <v>0</v>
      </c>
    </row>
    <row r="294" spans="1:6" x14ac:dyDescent="0.2">
      <c r="A294" s="41" t="e">
        <f t="shared" si="34"/>
        <v>#N/A</v>
      </c>
      <c r="B294" s="38">
        <f t="shared" si="38"/>
        <v>16</v>
      </c>
      <c r="C294" s="38">
        <f t="shared" si="39"/>
        <v>24</v>
      </c>
      <c r="D294" s="39">
        <f t="shared" si="35"/>
        <v>1</v>
      </c>
      <c r="E294" s="40">
        <f t="shared" si="36"/>
        <v>0</v>
      </c>
      <c r="F294" s="41">
        <f t="shared" si="37"/>
        <v>0</v>
      </c>
    </row>
    <row r="295" spans="1:6" x14ac:dyDescent="0.2">
      <c r="A295" s="41" t="e">
        <f t="shared" si="34"/>
        <v>#N/A</v>
      </c>
      <c r="B295" s="38">
        <f t="shared" si="38"/>
        <v>16</v>
      </c>
      <c r="C295" s="38">
        <f t="shared" si="39"/>
        <v>24</v>
      </c>
      <c r="D295" s="39">
        <f t="shared" si="35"/>
        <v>1</v>
      </c>
      <c r="E295" s="40">
        <f t="shared" si="36"/>
        <v>0</v>
      </c>
      <c r="F295" s="41">
        <f t="shared" si="37"/>
        <v>0</v>
      </c>
    </row>
    <row r="296" spans="1:6" x14ac:dyDescent="0.2">
      <c r="A296" s="41" t="e">
        <f t="shared" si="34"/>
        <v>#N/A</v>
      </c>
      <c r="B296" s="38">
        <f t="shared" si="38"/>
        <v>16</v>
      </c>
      <c r="C296" s="38">
        <f t="shared" si="39"/>
        <v>24</v>
      </c>
      <c r="D296" s="39">
        <f t="shared" si="35"/>
        <v>1</v>
      </c>
      <c r="E296" s="40">
        <f t="shared" si="36"/>
        <v>0</v>
      </c>
      <c r="F296" s="41">
        <f t="shared" si="37"/>
        <v>0</v>
      </c>
    </row>
    <row r="297" spans="1:6" x14ac:dyDescent="0.2">
      <c r="A297" s="41" t="e">
        <f t="shared" si="34"/>
        <v>#N/A</v>
      </c>
      <c r="B297" s="38">
        <f t="shared" si="38"/>
        <v>16</v>
      </c>
      <c r="C297" s="38">
        <f t="shared" si="39"/>
        <v>24</v>
      </c>
      <c r="D297" s="39">
        <f t="shared" si="35"/>
        <v>1</v>
      </c>
      <c r="E297" s="40">
        <f t="shared" si="36"/>
        <v>0</v>
      </c>
      <c r="F297" s="41">
        <f t="shared" si="37"/>
        <v>0</v>
      </c>
    </row>
    <row r="298" spans="1:6" x14ac:dyDescent="0.2">
      <c r="A298" s="41" t="e">
        <f t="shared" si="34"/>
        <v>#N/A</v>
      </c>
      <c r="B298" s="38">
        <f t="shared" si="38"/>
        <v>16</v>
      </c>
      <c r="C298" s="38">
        <f t="shared" si="39"/>
        <v>24</v>
      </c>
      <c r="D298" s="39">
        <f t="shared" si="35"/>
        <v>1</v>
      </c>
      <c r="E298" s="40">
        <f t="shared" si="36"/>
        <v>0</v>
      </c>
      <c r="F298" s="41">
        <f t="shared" si="37"/>
        <v>0</v>
      </c>
    </row>
    <row r="299" spans="1:6" x14ac:dyDescent="0.2">
      <c r="A299" s="41" t="e">
        <f t="shared" si="34"/>
        <v>#N/A</v>
      </c>
      <c r="B299" s="38">
        <f t="shared" si="38"/>
        <v>16</v>
      </c>
      <c r="C299" s="38">
        <f t="shared" si="39"/>
        <v>24</v>
      </c>
      <c r="D299" s="39">
        <f t="shared" si="35"/>
        <v>1</v>
      </c>
      <c r="E299" s="40">
        <f t="shared" si="36"/>
        <v>0</v>
      </c>
      <c r="F299" s="41">
        <f t="shared" si="37"/>
        <v>0</v>
      </c>
    </row>
    <row r="300" spans="1:6" x14ac:dyDescent="0.2">
      <c r="A300" s="41" t="e">
        <f t="shared" si="34"/>
        <v>#N/A</v>
      </c>
      <c r="B300" s="38">
        <f t="shared" si="38"/>
        <v>16</v>
      </c>
      <c r="C300" s="38">
        <f t="shared" si="39"/>
        <v>24</v>
      </c>
      <c r="D300" s="39">
        <f t="shared" si="35"/>
        <v>1</v>
      </c>
      <c r="E300" s="40">
        <f t="shared" si="36"/>
        <v>0</v>
      </c>
      <c r="F300" s="41">
        <f t="shared" si="37"/>
        <v>0</v>
      </c>
    </row>
    <row r="301" spans="1:6" x14ac:dyDescent="0.2">
      <c r="A301" s="41" t="e">
        <f t="shared" si="34"/>
        <v>#N/A</v>
      </c>
      <c r="B301" s="38">
        <f t="shared" si="38"/>
        <v>16</v>
      </c>
      <c r="C301" s="38">
        <f t="shared" si="39"/>
        <v>24</v>
      </c>
      <c r="D301" s="39">
        <f t="shared" si="35"/>
        <v>1</v>
      </c>
      <c r="E301" s="40">
        <f t="shared" si="36"/>
        <v>0</v>
      </c>
      <c r="F301" s="41">
        <f t="shared" si="37"/>
        <v>0</v>
      </c>
    </row>
    <row r="302" spans="1:6" x14ac:dyDescent="0.2">
      <c r="A302" s="41" t="e">
        <f t="shared" si="34"/>
        <v>#N/A</v>
      </c>
      <c r="B302" s="38">
        <f t="shared" si="38"/>
        <v>16</v>
      </c>
      <c r="C302" s="38">
        <f t="shared" si="39"/>
        <v>24</v>
      </c>
      <c r="D302" s="39">
        <f t="shared" si="35"/>
        <v>1</v>
      </c>
      <c r="E302" s="40">
        <f t="shared" si="36"/>
        <v>0</v>
      </c>
      <c r="F302" s="41">
        <f t="shared" si="37"/>
        <v>0</v>
      </c>
    </row>
    <row r="303" spans="1:6" x14ac:dyDescent="0.2">
      <c r="A303" s="41" t="e">
        <f t="shared" si="34"/>
        <v>#N/A</v>
      </c>
      <c r="B303" s="38">
        <f t="shared" si="38"/>
        <v>16</v>
      </c>
      <c r="C303" s="38">
        <f t="shared" si="39"/>
        <v>24</v>
      </c>
      <c r="D303" s="39">
        <f t="shared" si="35"/>
        <v>1</v>
      </c>
      <c r="E303" s="40">
        <f t="shared" si="36"/>
        <v>0</v>
      </c>
      <c r="F303" s="41">
        <f t="shared" si="37"/>
        <v>0</v>
      </c>
    </row>
    <row r="304" spans="1:6" x14ac:dyDescent="0.2">
      <c r="A304" s="41" t="e">
        <f t="shared" si="34"/>
        <v>#N/A</v>
      </c>
      <c r="B304" s="38">
        <f t="shared" si="38"/>
        <v>16</v>
      </c>
      <c r="C304" s="38">
        <f t="shared" si="39"/>
        <v>24</v>
      </c>
      <c r="D304" s="39">
        <f t="shared" si="35"/>
        <v>1</v>
      </c>
      <c r="E304" s="40">
        <f t="shared" si="36"/>
        <v>0</v>
      </c>
      <c r="F304" s="41">
        <f t="shared" si="37"/>
        <v>0</v>
      </c>
    </row>
    <row r="305" spans="1:6" x14ac:dyDescent="0.2">
      <c r="A305" s="41" t="e">
        <f t="shared" si="34"/>
        <v>#N/A</v>
      </c>
      <c r="B305" s="38">
        <f t="shared" si="38"/>
        <v>16</v>
      </c>
      <c r="C305" s="38">
        <f t="shared" si="39"/>
        <v>24</v>
      </c>
      <c r="D305" s="39">
        <f t="shared" si="35"/>
        <v>1</v>
      </c>
      <c r="E305" s="40">
        <f t="shared" si="36"/>
        <v>0</v>
      </c>
      <c r="F305" s="41">
        <f t="shared" si="37"/>
        <v>0</v>
      </c>
    </row>
    <row r="306" spans="1:6" x14ac:dyDescent="0.2">
      <c r="A306" s="41" t="e">
        <f t="shared" si="34"/>
        <v>#N/A</v>
      </c>
      <c r="B306" s="38">
        <f t="shared" si="38"/>
        <v>16</v>
      </c>
      <c r="C306" s="38">
        <f t="shared" si="39"/>
        <v>24</v>
      </c>
      <c r="D306" s="39">
        <f t="shared" si="35"/>
        <v>1</v>
      </c>
      <c r="E306" s="40">
        <f t="shared" si="36"/>
        <v>0</v>
      </c>
      <c r="F306" s="41">
        <f t="shared" si="37"/>
        <v>0</v>
      </c>
    </row>
    <row r="307" spans="1:6" x14ac:dyDescent="0.2">
      <c r="A307" s="41" t="e">
        <f t="shared" si="34"/>
        <v>#N/A</v>
      </c>
      <c r="B307" s="38">
        <f t="shared" si="38"/>
        <v>16</v>
      </c>
      <c r="C307" s="38">
        <f t="shared" si="39"/>
        <v>24</v>
      </c>
      <c r="D307" s="39">
        <f t="shared" si="35"/>
        <v>1</v>
      </c>
      <c r="E307" s="40">
        <f t="shared" si="36"/>
        <v>0</v>
      </c>
      <c r="F307" s="41">
        <f t="shared" si="37"/>
        <v>0</v>
      </c>
    </row>
    <row r="308" spans="1:6" x14ac:dyDescent="0.2">
      <c r="A308" s="41" t="e">
        <f t="shared" si="34"/>
        <v>#N/A</v>
      </c>
      <c r="B308" s="38">
        <f t="shared" si="38"/>
        <v>16</v>
      </c>
      <c r="C308" s="38">
        <f t="shared" si="39"/>
        <v>24</v>
      </c>
      <c r="D308" s="39">
        <f t="shared" si="35"/>
        <v>1</v>
      </c>
      <c r="E308" s="40">
        <f t="shared" si="36"/>
        <v>0</v>
      </c>
      <c r="F308" s="41">
        <f t="shared" si="37"/>
        <v>0</v>
      </c>
    </row>
    <row r="309" spans="1:6" x14ac:dyDescent="0.2">
      <c r="A309" s="41" t="e">
        <f t="shared" si="34"/>
        <v>#N/A</v>
      </c>
      <c r="B309" s="38">
        <f t="shared" si="38"/>
        <v>16</v>
      </c>
      <c r="C309" s="38">
        <f t="shared" si="39"/>
        <v>24</v>
      </c>
      <c r="D309" s="39">
        <f t="shared" si="35"/>
        <v>1</v>
      </c>
      <c r="E309" s="40">
        <f t="shared" si="36"/>
        <v>0</v>
      </c>
      <c r="F309" s="41">
        <f t="shared" si="37"/>
        <v>0</v>
      </c>
    </row>
    <row r="310" spans="1:6" x14ac:dyDescent="0.2">
      <c r="A310" s="41" t="e">
        <f t="shared" si="34"/>
        <v>#N/A</v>
      </c>
      <c r="B310" s="38">
        <f t="shared" si="38"/>
        <v>16</v>
      </c>
      <c r="C310" s="38">
        <f t="shared" si="39"/>
        <v>24</v>
      </c>
      <c r="D310" s="39">
        <f t="shared" si="35"/>
        <v>1</v>
      </c>
      <c r="E310" s="40">
        <f t="shared" si="36"/>
        <v>0</v>
      </c>
      <c r="F310" s="41">
        <f t="shared" si="37"/>
        <v>0</v>
      </c>
    </row>
    <row r="311" spans="1:6" x14ac:dyDescent="0.2">
      <c r="A311" s="41" t="e">
        <f t="shared" si="34"/>
        <v>#N/A</v>
      </c>
      <c r="B311" s="38">
        <f t="shared" si="38"/>
        <v>16</v>
      </c>
      <c r="C311" s="38">
        <f t="shared" si="39"/>
        <v>24</v>
      </c>
      <c r="D311" s="39">
        <f t="shared" si="35"/>
        <v>1</v>
      </c>
      <c r="E311" s="40">
        <f t="shared" si="36"/>
        <v>0</v>
      </c>
      <c r="F311" s="41">
        <f t="shared" si="37"/>
        <v>0</v>
      </c>
    </row>
    <row r="312" spans="1:6" x14ac:dyDescent="0.2">
      <c r="A312" s="41" t="e">
        <f t="shared" si="34"/>
        <v>#N/A</v>
      </c>
      <c r="B312" s="38">
        <f t="shared" si="38"/>
        <v>16</v>
      </c>
      <c r="C312" s="38">
        <f t="shared" si="39"/>
        <v>24</v>
      </c>
      <c r="D312" s="39">
        <f t="shared" si="35"/>
        <v>1</v>
      </c>
      <c r="E312" s="40">
        <f t="shared" si="36"/>
        <v>0</v>
      </c>
      <c r="F312" s="41">
        <f t="shared" si="37"/>
        <v>0</v>
      </c>
    </row>
    <row r="313" spans="1:6" x14ac:dyDescent="0.2">
      <c r="A313" s="41" t="e">
        <f t="shared" si="34"/>
        <v>#N/A</v>
      </c>
      <c r="B313" s="38">
        <f t="shared" si="38"/>
        <v>16</v>
      </c>
      <c r="C313" s="38">
        <f t="shared" si="39"/>
        <v>24</v>
      </c>
      <c r="D313" s="39">
        <f t="shared" si="35"/>
        <v>1</v>
      </c>
      <c r="E313" s="40">
        <f t="shared" si="36"/>
        <v>0</v>
      </c>
      <c r="F313" s="41">
        <f t="shared" si="37"/>
        <v>0</v>
      </c>
    </row>
    <row r="314" spans="1:6" x14ac:dyDescent="0.2">
      <c r="A314" s="41" t="e">
        <f t="shared" si="34"/>
        <v>#N/A</v>
      </c>
      <c r="B314" s="38">
        <f t="shared" si="38"/>
        <v>16</v>
      </c>
      <c r="C314" s="38">
        <f t="shared" si="39"/>
        <v>24</v>
      </c>
      <c r="D314" s="39">
        <f t="shared" si="35"/>
        <v>1</v>
      </c>
      <c r="E314" s="40">
        <f t="shared" si="36"/>
        <v>0</v>
      </c>
      <c r="F314" s="41">
        <f t="shared" si="37"/>
        <v>0</v>
      </c>
    </row>
    <row r="315" spans="1:6" x14ac:dyDescent="0.2">
      <c r="A315" s="41" t="e">
        <f t="shared" si="34"/>
        <v>#N/A</v>
      </c>
      <c r="B315" s="38">
        <f t="shared" si="38"/>
        <v>16</v>
      </c>
      <c r="C315" s="38">
        <f t="shared" si="39"/>
        <v>24</v>
      </c>
      <c r="D315" s="39">
        <f t="shared" si="35"/>
        <v>1</v>
      </c>
      <c r="E315" s="40">
        <f t="shared" si="36"/>
        <v>0</v>
      </c>
      <c r="F315" s="41">
        <f t="shared" si="37"/>
        <v>0</v>
      </c>
    </row>
    <row r="316" spans="1:6" x14ac:dyDescent="0.2">
      <c r="A316" s="41" t="e">
        <f t="shared" si="34"/>
        <v>#N/A</v>
      </c>
      <c r="B316" s="38">
        <f t="shared" si="38"/>
        <v>16</v>
      </c>
      <c r="C316" s="38">
        <f t="shared" si="39"/>
        <v>24</v>
      </c>
      <c r="D316" s="39">
        <f t="shared" si="35"/>
        <v>1</v>
      </c>
      <c r="E316" s="40">
        <f t="shared" si="36"/>
        <v>0</v>
      </c>
      <c r="F316" s="41">
        <f t="shared" si="37"/>
        <v>0</v>
      </c>
    </row>
    <row r="317" spans="1:6" x14ac:dyDescent="0.2">
      <c r="A317" s="41" t="e">
        <f t="shared" si="34"/>
        <v>#N/A</v>
      </c>
      <c r="B317" s="38">
        <f t="shared" si="38"/>
        <v>16</v>
      </c>
      <c r="C317" s="38">
        <f t="shared" si="39"/>
        <v>24</v>
      </c>
      <c r="D317" s="39">
        <f t="shared" si="35"/>
        <v>1</v>
      </c>
      <c r="E317" s="40">
        <f t="shared" si="36"/>
        <v>0</v>
      </c>
      <c r="F317" s="41">
        <f t="shared" si="37"/>
        <v>0</v>
      </c>
    </row>
    <row r="318" spans="1:6" x14ac:dyDescent="0.2">
      <c r="A318" s="41" t="e">
        <f t="shared" si="34"/>
        <v>#N/A</v>
      </c>
      <c r="B318" s="38">
        <f t="shared" si="38"/>
        <v>16</v>
      </c>
      <c r="C318" s="38">
        <f t="shared" si="39"/>
        <v>24</v>
      </c>
      <c r="D318" s="39">
        <f t="shared" si="35"/>
        <v>1</v>
      </c>
      <c r="E318" s="40">
        <f t="shared" si="36"/>
        <v>0</v>
      </c>
      <c r="F318" s="41">
        <f t="shared" si="37"/>
        <v>0</v>
      </c>
    </row>
    <row r="319" spans="1:6" x14ac:dyDescent="0.2">
      <c r="A319" s="41" t="e">
        <f t="shared" ref="A319:A382" si="40">VLOOKUP(J319,DDEPM_USERS,2,FALSE)</f>
        <v>#N/A</v>
      </c>
      <c r="B319" s="38">
        <f t="shared" si="38"/>
        <v>16</v>
      </c>
      <c r="C319" s="38">
        <f t="shared" si="39"/>
        <v>24</v>
      </c>
      <c r="D319" s="39">
        <f t="shared" ref="D319:D382" si="41">T319-S319+1</f>
        <v>1</v>
      </c>
      <c r="E319" s="40">
        <f t="shared" ref="E319:E382" si="42">Z319*(C319-B319+1)*D319</f>
        <v>0</v>
      </c>
      <c r="F319" s="41">
        <f t="shared" ref="F319:F382" si="43">E319*AA319</f>
        <v>0</v>
      </c>
    </row>
    <row r="320" spans="1:6" x14ac:dyDescent="0.2">
      <c r="A320" s="41" t="e">
        <f t="shared" si="40"/>
        <v>#N/A</v>
      </c>
      <c r="B320" s="38">
        <f t="shared" si="38"/>
        <v>16</v>
      </c>
      <c r="C320" s="38">
        <f t="shared" si="39"/>
        <v>24</v>
      </c>
      <c r="D320" s="39">
        <f t="shared" si="41"/>
        <v>1</v>
      </c>
      <c r="E320" s="40">
        <f t="shared" si="42"/>
        <v>0</v>
      </c>
      <c r="F320" s="41">
        <f t="shared" si="43"/>
        <v>0</v>
      </c>
    </row>
    <row r="321" spans="1:6" x14ac:dyDescent="0.2">
      <c r="A321" s="41" t="e">
        <f t="shared" si="40"/>
        <v>#N/A</v>
      </c>
      <c r="B321" s="38">
        <f t="shared" si="38"/>
        <v>16</v>
      </c>
      <c r="C321" s="38">
        <f t="shared" si="39"/>
        <v>24</v>
      </c>
      <c r="D321" s="39">
        <f t="shared" si="41"/>
        <v>1</v>
      </c>
      <c r="E321" s="40">
        <f t="shared" si="42"/>
        <v>0</v>
      </c>
      <c r="F321" s="41">
        <f t="shared" si="43"/>
        <v>0</v>
      </c>
    </row>
    <row r="322" spans="1:6" x14ac:dyDescent="0.2">
      <c r="A322" s="41" t="e">
        <f t="shared" si="40"/>
        <v>#N/A</v>
      </c>
      <c r="B322" s="38">
        <f t="shared" si="38"/>
        <v>16</v>
      </c>
      <c r="C322" s="38">
        <f t="shared" si="39"/>
        <v>24</v>
      </c>
      <c r="D322" s="39">
        <f t="shared" si="41"/>
        <v>1</v>
      </c>
      <c r="E322" s="40">
        <f t="shared" si="42"/>
        <v>0</v>
      </c>
      <c r="F322" s="41">
        <f t="shared" si="43"/>
        <v>0</v>
      </c>
    </row>
    <row r="323" spans="1:6" x14ac:dyDescent="0.2">
      <c r="A323" s="41" t="e">
        <f t="shared" si="40"/>
        <v>#N/A</v>
      </c>
      <c r="B323" s="38">
        <f t="shared" si="38"/>
        <v>16</v>
      </c>
      <c r="C323" s="38">
        <f t="shared" si="39"/>
        <v>24</v>
      </c>
      <c r="D323" s="39">
        <f t="shared" si="41"/>
        <v>1</v>
      </c>
      <c r="E323" s="40">
        <f t="shared" si="42"/>
        <v>0</v>
      </c>
      <c r="F323" s="41">
        <f t="shared" si="43"/>
        <v>0</v>
      </c>
    </row>
    <row r="324" spans="1:6" x14ac:dyDescent="0.2">
      <c r="A324" s="41" t="e">
        <f t="shared" si="40"/>
        <v>#N/A</v>
      </c>
      <c r="B324" s="38">
        <f t="shared" si="38"/>
        <v>16</v>
      </c>
      <c r="C324" s="38">
        <f t="shared" si="39"/>
        <v>24</v>
      </c>
      <c r="D324" s="39">
        <f t="shared" si="41"/>
        <v>1</v>
      </c>
      <c r="E324" s="40">
        <f t="shared" si="42"/>
        <v>0</v>
      </c>
      <c r="F324" s="41">
        <f t="shared" si="43"/>
        <v>0</v>
      </c>
    </row>
    <row r="325" spans="1:6" x14ac:dyDescent="0.2">
      <c r="A325" s="41" t="e">
        <f t="shared" si="40"/>
        <v>#N/A</v>
      </c>
      <c r="B325" s="38">
        <f t="shared" si="38"/>
        <v>16</v>
      </c>
      <c r="C325" s="38">
        <f t="shared" si="39"/>
        <v>24</v>
      </c>
      <c r="D325" s="39">
        <f t="shared" si="41"/>
        <v>1</v>
      </c>
      <c r="E325" s="40">
        <f t="shared" si="42"/>
        <v>0</v>
      </c>
      <c r="F325" s="41">
        <f t="shared" si="43"/>
        <v>0</v>
      </c>
    </row>
    <row r="326" spans="1:6" x14ac:dyDescent="0.2">
      <c r="A326" s="41" t="e">
        <f t="shared" si="40"/>
        <v>#N/A</v>
      </c>
      <c r="B326" s="38">
        <f t="shared" si="38"/>
        <v>16</v>
      </c>
      <c r="C326" s="38">
        <f t="shared" si="39"/>
        <v>24</v>
      </c>
      <c r="D326" s="39">
        <f t="shared" si="41"/>
        <v>1</v>
      </c>
      <c r="E326" s="40">
        <f t="shared" si="42"/>
        <v>0</v>
      </c>
      <c r="F326" s="41">
        <f t="shared" si="43"/>
        <v>0</v>
      </c>
    </row>
    <row r="327" spans="1:6" x14ac:dyDescent="0.2">
      <c r="A327" s="41" t="e">
        <f t="shared" si="40"/>
        <v>#N/A</v>
      </c>
      <c r="B327" s="38">
        <f t="shared" si="38"/>
        <v>16</v>
      </c>
      <c r="C327" s="38">
        <f t="shared" si="39"/>
        <v>24</v>
      </c>
      <c r="D327" s="39">
        <f t="shared" si="41"/>
        <v>1</v>
      </c>
      <c r="E327" s="40">
        <f t="shared" si="42"/>
        <v>0</v>
      </c>
      <c r="F327" s="41">
        <f t="shared" si="43"/>
        <v>0</v>
      </c>
    </row>
    <row r="328" spans="1:6" x14ac:dyDescent="0.2">
      <c r="A328" s="41" t="e">
        <f t="shared" si="40"/>
        <v>#N/A</v>
      </c>
      <c r="B328" s="38">
        <f t="shared" si="38"/>
        <v>16</v>
      </c>
      <c r="C328" s="38">
        <f t="shared" si="39"/>
        <v>24</v>
      </c>
      <c r="D328" s="39">
        <f t="shared" si="41"/>
        <v>1</v>
      </c>
      <c r="E328" s="40">
        <f t="shared" si="42"/>
        <v>0</v>
      </c>
      <c r="F328" s="41">
        <f t="shared" si="43"/>
        <v>0</v>
      </c>
    </row>
    <row r="329" spans="1:6" x14ac:dyDescent="0.2">
      <c r="A329" s="41" t="e">
        <f t="shared" si="40"/>
        <v>#N/A</v>
      </c>
      <c r="B329" s="38">
        <f t="shared" si="38"/>
        <v>16</v>
      </c>
      <c r="C329" s="38">
        <f t="shared" si="39"/>
        <v>24</v>
      </c>
      <c r="D329" s="39">
        <f t="shared" si="41"/>
        <v>1</v>
      </c>
      <c r="E329" s="40">
        <f t="shared" si="42"/>
        <v>0</v>
      </c>
      <c r="F329" s="41">
        <f t="shared" si="43"/>
        <v>0</v>
      </c>
    </row>
    <row r="330" spans="1:6" x14ac:dyDescent="0.2">
      <c r="A330" s="41" t="e">
        <f t="shared" si="40"/>
        <v>#N/A</v>
      </c>
      <c r="B330" s="38">
        <f t="shared" si="38"/>
        <v>16</v>
      </c>
      <c r="C330" s="38">
        <f t="shared" si="39"/>
        <v>24</v>
      </c>
      <c r="D330" s="39">
        <f t="shared" si="41"/>
        <v>1</v>
      </c>
      <c r="E330" s="40">
        <f t="shared" si="42"/>
        <v>0</v>
      </c>
      <c r="F330" s="41">
        <f t="shared" si="43"/>
        <v>0</v>
      </c>
    </row>
    <row r="331" spans="1:6" x14ac:dyDescent="0.2">
      <c r="A331" s="41" t="e">
        <f t="shared" si="40"/>
        <v>#N/A</v>
      </c>
      <c r="B331" s="38">
        <f t="shared" si="38"/>
        <v>16</v>
      </c>
      <c r="C331" s="38">
        <f t="shared" si="39"/>
        <v>24</v>
      </c>
      <c r="D331" s="39">
        <f t="shared" si="41"/>
        <v>1</v>
      </c>
      <c r="E331" s="40">
        <f t="shared" si="42"/>
        <v>0</v>
      </c>
      <c r="F331" s="41">
        <f t="shared" si="43"/>
        <v>0</v>
      </c>
    </row>
    <row r="332" spans="1:6" x14ac:dyDescent="0.2">
      <c r="A332" s="41" t="e">
        <f t="shared" si="40"/>
        <v>#N/A</v>
      </c>
      <c r="B332" s="38">
        <f t="shared" si="38"/>
        <v>16</v>
      </c>
      <c r="C332" s="38">
        <f t="shared" si="39"/>
        <v>24</v>
      </c>
      <c r="D332" s="39">
        <f t="shared" si="41"/>
        <v>1</v>
      </c>
      <c r="E332" s="40">
        <f t="shared" si="42"/>
        <v>0</v>
      </c>
      <c r="F332" s="41">
        <f t="shared" si="43"/>
        <v>0</v>
      </c>
    </row>
    <row r="333" spans="1:6" x14ac:dyDescent="0.2">
      <c r="A333" s="41" t="e">
        <f t="shared" si="40"/>
        <v>#N/A</v>
      </c>
      <c r="B333" s="38">
        <f t="shared" si="38"/>
        <v>16</v>
      </c>
      <c r="C333" s="38">
        <f t="shared" si="39"/>
        <v>24</v>
      </c>
      <c r="D333" s="39">
        <f t="shared" si="41"/>
        <v>1</v>
      </c>
      <c r="E333" s="40">
        <f t="shared" si="42"/>
        <v>0</v>
      </c>
      <c r="F333" s="41">
        <f t="shared" si="43"/>
        <v>0</v>
      </c>
    </row>
    <row r="334" spans="1:6" x14ac:dyDescent="0.2">
      <c r="A334" s="41" t="e">
        <f t="shared" si="40"/>
        <v>#N/A</v>
      </c>
      <c r="B334" s="38">
        <f t="shared" si="38"/>
        <v>16</v>
      </c>
      <c r="C334" s="38">
        <f t="shared" si="39"/>
        <v>24</v>
      </c>
      <c r="D334" s="39">
        <f t="shared" si="41"/>
        <v>1</v>
      </c>
      <c r="E334" s="40">
        <f t="shared" si="42"/>
        <v>0</v>
      </c>
      <c r="F334" s="41">
        <f t="shared" si="43"/>
        <v>0</v>
      </c>
    </row>
    <row r="335" spans="1:6" x14ac:dyDescent="0.2">
      <c r="A335" s="41" t="e">
        <f t="shared" si="40"/>
        <v>#N/A</v>
      </c>
      <c r="B335" s="38">
        <f t="shared" si="38"/>
        <v>16</v>
      </c>
      <c r="C335" s="38">
        <f t="shared" si="39"/>
        <v>24</v>
      </c>
      <c r="D335" s="39">
        <f t="shared" si="41"/>
        <v>1</v>
      </c>
      <c r="E335" s="40">
        <f t="shared" si="42"/>
        <v>0</v>
      </c>
      <c r="F335" s="41">
        <f t="shared" si="43"/>
        <v>0</v>
      </c>
    </row>
    <row r="336" spans="1:6" x14ac:dyDescent="0.2">
      <c r="A336" s="41" t="e">
        <f t="shared" si="40"/>
        <v>#N/A</v>
      </c>
      <c r="B336" s="38">
        <f t="shared" si="38"/>
        <v>16</v>
      </c>
      <c r="C336" s="38">
        <f t="shared" si="39"/>
        <v>24</v>
      </c>
      <c r="D336" s="39">
        <f t="shared" si="41"/>
        <v>1</v>
      </c>
      <c r="E336" s="40">
        <f t="shared" si="42"/>
        <v>0</v>
      </c>
      <c r="F336" s="41">
        <f t="shared" si="43"/>
        <v>0</v>
      </c>
    </row>
    <row r="337" spans="1:6" x14ac:dyDescent="0.2">
      <c r="A337" s="41" t="e">
        <f t="shared" si="40"/>
        <v>#N/A</v>
      </c>
      <c r="B337" s="38">
        <f t="shared" si="38"/>
        <v>16</v>
      </c>
      <c r="C337" s="38">
        <f t="shared" si="39"/>
        <v>24</v>
      </c>
      <c r="D337" s="39">
        <f t="shared" si="41"/>
        <v>1</v>
      </c>
      <c r="E337" s="40">
        <f t="shared" si="42"/>
        <v>0</v>
      </c>
      <c r="F337" s="41">
        <f t="shared" si="43"/>
        <v>0</v>
      </c>
    </row>
    <row r="338" spans="1:6" x14ac:dyDescent="0.2">
      <c r="A338" s="41" t="e">
        <f t="shared" si="40"/>
        <v>#N/A</v>
      </c>
      <c r="B338" s="38">
        <f t="shared" si="38"/>
        <v>16</v>
      </c>
      <c r="C338" s="38">
        <f t="shared" si="39"/>
        <v>24</v>
      </c>
      <c r="D338" s="39">
        <f t="shared" si="41"/>
        <v>1</v>
      </c>
      <c r="E338" s="40">
        <f t="shared" si="42"/>
        <v>0</v>
      </c>
      <c r="F338" s="41">
        <f t="shared" si="43"/>
        <v>0</v>
      </c>
    </row>
    <row r="339" spans="1:6" x14ac:dyDescent="0.2">
      <c r="A339" s="41" t="e">
        <f t="shared" si="40"/>
        <v>#N/A</v>
      </c>
      <c r="B339" s="38">
        <f t="shared" si="38"/>
        <v>16</v>
      </c>
      <c r="C339" s="38">
        <f t="shared" si="39"/>
        <v>24</v>
      </c>
      <c r="D339" s="39">
        <f t="shared" si="41"/>
        <v>1</v>
      </c>
      <c r="E339" s="40">
        <f t="shared" si="42"/>
        <v>0</v>
      </c>
      <c r="F339" s="41">
        <f t="shared" si="43"/>
        <v>0</v>
      </c>
    </row>
    <row r="340" spans="1:6" x14ac:dyDescent="0.2">
      <c r="A340" s="41" t="e">
        <f t="shared" si="40"/>
        <v>#N/A</v>
      </c>
      <c r="B340" s="38">
        <f t="shared" ref="B340:B403" si="44">IF(ISNUMBER(FIND("-",U340))=TRUE,VALUE(MID(U340,FIND("-",U340)-1,1)),16)</f>
        <v>16</v>
      </c>
      <c r="C340" s="38">
        <f t="shared" ref="C340:C403" si="45">IF(ISNUMBER(FIND("-",U340))=TRUE,VALUE(MID(U340,FIND("-",U340)+1,2)),24)</f>
        <v>24</v>
      </c>
      <c r="D340" s="39">
        <f t="shared" si="41"/>
        <v>1</v>
      </c>
      <c r="E340" s="40">
        <f t="shared" si="42"/>
        <v>0</v>
      </c>
      <c r="F340" s="41">
        <f t="shared" si="43"/>
        <v>0</v>
      </c>
    </row>
    <row r="341" spans="1:6" x14ac:dyDescent="0.2">
      <c r="A341" s="41" t="e">
        <f t="shared" si="40"/>
        <v>#N/A</v>
      </c>
      <c r="B341" s="38">
        <f t="shared" si="44"/>
        <v>16</v>
      </c>
      <c r="C341" s="38">
        <f t="shared" si="45"/>
        <v>24</v>
      </c>
      <c r="D341" s="39">
        <f t="shared" si="41"/>
        <v>1</v>
      </c>
      <c r="E341" s="40">
        <f t="shared" si="42"/>
        <v>0</v>
      </c>
      <c r="F341" s="41">
        <f t="shared" si="43"/>
        <v>0</v>
      </c>
    </row>
    <row r="342" spans="1:6" x14ac:dyDescent="0.2">
      <c r="A342" s="41" t="e">
        <f t="shared" si="40"/>
        <v>#N/A</v>
      </c>
      <c r="B342" s="38">
        <f t="shared" si="44"/>
        <v>16</v>
      </c>
      <c r="C342" s="38">
        <f t="shared" si="45"/>
        <v>24</v>
      </c>
      <c r="D342" s="39">
        <f t="shared" si="41"/>
        <v>1</v>
      </c>
      <c r="E342" s="40">
        <f t="shared" si="42"/>
        <v>0</v>
      </c>
      <c r="F342" s="41">
        <f t="shared" si="43"/>
        <v>0</v>
      </c>
    </row>
    <row r="343" spans="1:6" x14ac:dyDescent="0.2">
      <c r="A343" s="41" t="e">
        <f t="shared" si="40"/>
        <v>#N/A</v>
      </c>
      <c r="B343" s="38">
        <f t="shared" si="44"/>
        <v>16</v>
      </c>
      <c r="C343" s="38">
        <f t="shared" si="45"/>
        <v>24</v>
      </c>
      <c r="D343" s="39">
        <f t="shared" si="41"/>
        <v>1</v>
      </c>
      <c r="E343" s="40">
        <f t="shared" si="42"/>
        <v>0</v>
      </c>
      <c r="F343" s="41">
        <f t="shared" si="43"/>
        <v>0</v>
      </c>
    </row>
    <row r="344" spans="1:6" x14ac:dyDescent="0.2">
      <c r="A344" s="41" t="e">
        <f t="shared" si="40"/>
        <v>#N/A</v>
      </c>
      <c r="B344" s="38">
        <f t="shared" si="44"/>
        <v>16</v>
      </c>
      <c r="C344" s="38">
        <f t="shared" si="45"/>
        <v>24</v>
      </c>
      <c r="D344" s="39">
        <f t="shared" si="41"/>
        <v>1</v>
      </c>
      <c r="E344" s="40">
        <f t="shared" si="42"/>
        <v>0</v>
      </c>
      <c r="F344" s="41">
        <f t="shared" si="43"/>
        <v>0</v>
      </c>
    </row>
    <row r="345" spans="1:6" x14ac:dyDescent="0.2">
      <c r="A345" s="41" t="e">
        <f t="shared" si="40"/>
        <v>#N/A</v>
      </c>
      <c r="B345" s="38">
        <f t="shared" si="44"/>
        <v>16</v>
      </c>
      <c r="C345" s="38">
        <f t="shared" si="45"/>
        <v>24</v>
      </c>
      <c r="D345" s="39">
        <f t="shared" si="41"/>
        <v>1</v>
      </c>
      <c r="E345" s="40">
        <f t="shared" si="42"/>
        <v>0</v>
      </c>
      <c r="F345" s="41">
        <f t="shared" si="43"/>
        <v>0</v>
      </c>
    </row>
    <row r="346" spans="1:6" x14ac:dyDescent="0.2">
      <c r="A346" s="41" t="e">
        <f t="shared" si="40"/>
        <v>#N/A</v>
      </c>
      <c r="B346" s="38">
        <f t="shared" si="44"/>
        <v>16</v>
      </c>
      <c r="C346" s="38">
        <f t="shared" si="45"/>
        <v>24</v>
      </c>
      <c r="D346" s="39">
        <f t="shared" si="41"/>
        <v>1</v>
      </c>
      <c r="E346" s="40">
        <f t="shared" si="42"/>
        <v>0</v>
      </c>
      <c r="F346" s="41">
        <f t="shared" si="43"/>
        <v>0</v>
      </c>
    </row>
    <row r="347" spans="1:6" x14ac:dyDescent="0.2">
      <c r="A347" s="41" t="e">
        <f t="shared" si="40"/>
        <v>#N/A</v>
      </c>
      <c r="B347" s="38">
        <f t="shared" si="44"/>
        <v>16</v>
      </c>
      <c r="C347" s="38">
        <f t="shared" si="45"/>
        <v>24</v>
      </c>
      <c r="D347" s="39">
        <f t="shared" si="41"/>
        <v>1</v>
      </c>
      <c r="E347" s="40">
        <f t="shared" si="42"/>
        <v>0</v>
      </c>
      <c r="F347" s="41">
        <f t="shared" si="43"/>
        <v>0</v>
      </c>
    </row>
    <row r="348" spans="1:6" x14ac:dyDescent="0.2">
      <c r="A348" s="41" t="e">
        <f t="shared" si="40"/>
        <v>#N/A</v>
      </c>
      <c r="B348" s="38">
        <f t="shared" si="44"/>
        <v>16</v>
      </c>
      <c r="C348" s="38">
        <f t="shared" si="45"/>
        <v>24</v>
      </c>
      <c r="D348" s="39">
        <f t="shared" si="41"/>
        <v>1</v>
      </c>
      <c r="E348" s="40">
        <f t="shared" si="42"/>
        <v>0</v>
      </c>
      <c r="F348" s="41">
        <f t="shared" si="43"/>
        <v>0</v>
      </c>
    </row>
    <row r="349" spans="1:6" x14ac:dyDescent="0.2">
      <c r="A349" s="41" t="e">
        <f t="shared" si="40"/>
        <v>#N/A</v>
      </c>
      <c r="B349" s="38">
        <f t="shared" si="44"/>
        <v>16</v>
      </c>
      <c r="C349" s="38">
        <f t="shared" si="45"/>
        <v>24</v>
      </c>
      <c r="D349" s="39">
        <f t="shared" si="41"/>
        <v>1</v>
      </c>
      <c r="E349" s="40">
        <f t="shared" si="42"/>
        <v>0</v>
      </c>
      <c r="F349" s="41">
        <f t="shared" si="43"/>
        <v>0</v>
      </c>
    </row>
    <row r="350" spans="1:6" x14ac:dyDescent="0.2">
      <c r="A350" s="41" t="e">
        <f t="shared" si="40"/>
        <v>#N/A</v>
      </c>
      <c r="B350" s="38">
        <f t="shared" si="44"/>
        <v>16</v>
      </c>
      <c r="C350" s="38">
        <f t="shared" si="45"/>
        <v>24</v>
      </c>
      <c r="D350" s="39">
        <f t="shared" si="41"/>
        <v>1</v>
      </c>
      <c r="E350" s="40">
        <f t="shared" si="42"/>
        <v>0</v>
      </c>
      <c r="F350" s="41">
        <f t="shared" si="43"/>
        <v>0</v>
      </c>
    </row>
    <row r="351" spans="1:6" x14ac:dyDescent="0.2">
      <c r="A351" s="41" t="e">
        <f t="shared" si="40"/>
        <v>#N/A</v>
      </c>
      <c r="B351" s="38">
        <f t="shared" si="44"/>
        <v>16</v>
      </c>
      <c r="C351" s="38">
        <f t="shared" si="45"/>
        <v>24</v>
      </c>
      <c r="D351" s="39">
        <f t="shared" si="41"/>
        <v>1</v>
      </c>
      <c r="E351" s="40">
        <f t="shared" si="42"/>
        <v>0</v>
      </c>
      <c r="F351" s="41">
        <f t="shared" si="43"/>
        <v>0</v>
      </c>
    </row>
    <row r="352" spans="1:6" x14ac:dyDescent="0.2">
      <c r="A352" s="41" t="e">
        <f t="shared" si="40"/>
        <v>#N/A</v>
      </c>
      <c r="B352" s="38">
        <f t="shared" si="44"/>
        <v>16</v>
      </c>
      <c r="C352" s="38">
        <f t="shared" si="45"/>
        <v>24</v>
      </c>
      <c r="D352" s="39">
        <f t="shared" si="41"/>
        <v>1</v>
      </c>
      <c r="E352" s="40">
        <f t="shared" si="42"/>
        <v>0</v>
      </c>
      <c r="F352" s="41">
        <f t="shared" si="43"/>
        <v>0</v>
      </c>
    </row>
    <row r="353" spans="1:6" x14ac:dyDescent="0.2">
      <c r="A353" s="41" t="e">
        <f t="shared" si="40"/>
        <v>#N/A</v>
      </c>
      <c r="B353" s="38">
        <f t="shared" si="44"/>
        <v>16</v>
      </c>
      <c r="C353" s="38">
        <f t="shared" si="45"/>
        <v>24</v>
      </c>
      <c r="D353" s="39">
        <f t="shared" si="41"/>
        <v>1</v>
      </c>
      <c r="E353" s="40">
        <f t="shared" si="42"/>
        <v>0</v>
      </c>
      <c r="F353" s="41">
        <f t="shared" si="43"/>
        <v>0</v>
      </c>
    </row>
    <row r="354" spans="1:6" x14ac:dyDescent="0.2">
      <c r="A354" s="41" t="e">
        <f t="shared" si="40"/>
        <v>#N/A</v>
      </c>
      <c r="B354" s="38">
        <f t="shared" si="44"/>
        <v>16</v>
      </c>
      <c r="C354" s="38">
        <f t="shared" si="45"/>
        <v>24</v>
      </c>
      <c r="D354" s="39">
        <f t="shared" si="41"/>
        <v>1</v>
      </c>
      <c r="E354" s="40">
        <f t="shared" si="42"/>
        <v>0</v>
      </c>
      <c r="F354" s="41">
        <f t="shared" si="43"/>
        <v>0</v>
      </c>
    </row>
    <row r="355" spans="1:6" x14ac:dyDescent="0.2">
      <c r="A355" s="41" t="e">
        <f t="shared" si="40"/>
        <v>#N/A</v>
      </c>
      <c r="B355" s="38">
        <f t="shared" si="44"/>
        <v>16</v>
      </c>
      <c r="C355" s="38">
        <f t="shared" si="45"/>
        <v>24</v>
      </c>
      <c r="D355" s="39">
        <f t="shared" si="41"/>
        <v>1</v>
      </c>
      <c r="E355" s="40">
        <f t="shared" si="42"/>
        <v>0</v>
      </c>
      <c r="F355" s="41">
        <f t="shared" si="43"/>
        <v>0</v>
      </c>
    </row>
    <row r="356" spans="1:6" x14ac:dyDescent="0.2">
      <c r="A356" s="41" t="e">
        <f t="shared" si="40"/>
        <v>#N/A</v>
      </c>
      <c r="B356" s="38">
        <f t="shared" si="44"/>
        <v>16</v>
      </c>
      <c r="C356" s="38">
        <f t="shared" si="45"/>
        <v>24</v>
      </c>
      <c r="D356" s="39">
        <f t="shared" si="41"/>
        <v>1</v>
      </c>
      <c r="E356" s="40">
        <f t="shared" si="42"/>
        <v>0</v>
      </c>
      <c r="F356" s="41">
        <f t="shared" si="43"/>
        <v>0</v>
      </c>
    </row>
    <row r="357" spans="1:6" x14ac:dyDescent="0.2">
      <c r="A357" s="41" t="e">
        <f t="shared" si="40"/>
        <v>#N/A</v>
      </c>
      <c r="B357" s="38">
        <f t="shared" si="44"/>
        <v>16</v>
      </c>
      <c r="C357" s="38">
        <f t="shared" si="45"/>
        <v>24</v>
      </c>
      <c r="D357" s="39">
        <f t="shared" si="41"/>
        <v>1</v>
      </c>
      <c r="E357" s="40">
        <f t="shared" si="42"/>
        <v>0</v>
      </c>
      <c r="F357" s="41">
        <f t="shared" si="43"/>
        <v>0</v>
      </c>
    </row>
    <row r="358" spans="1:6" x14ac:dyDescent="0.2">
      <c r="A358" s="41" t="e">
        <f t="shared" si="40"/>
        <v>#N/A</v>
      </c>
      <c r="B358" s="38">
        <f t="shared" si="44"/>
        <v>16</v>
      </c>
      <c r="C358" s="38">
        <f t="shared" si="45"/>
        <v>24</v>
      </c>
      <c r="D358" s="39">
        <f t="shared" si="41"/>
        <v>1</v>
      </c>
      <c r="E358" s="40">
        <f t="shared" si="42"/>
        <v>0</v>
      </c>
      <c r="F358" s="41">
        <f t="shared" si="43"/>
        <v>0</v>
      </c>
    </row>
    <row r="359" spans="1:6" x14ac:dyDescent="0.2">
      <c r="A359" s="41" t="e">
        <f t="shared" si="40"/>
        <v>#N/A</v>
      </c>
      <c r="B359" s="38">
        <f t="shared" si="44"/>
        <v>16</v>
      </c>
      <c r="C359" s="38">
        <f t="shared" si="45"/>
        <v>24</v>
      </c>
      <c r="D359" s="39">
        <f t="shared" si="41"/>
        <v>1</v>
      </c>
      <c r="E359" s="40">
        <f t="shared" si="42"/>
        <v>0</v>
      </c>
      <c r="F359" s="41">
        <f t="shared" si="43"/>
        <v>0</v>
      </c>
    </row>
    <row r="360" spans="1:6" x14ac:dyDescent="0.2">
      <c r="A360" s="41" t="e">
        <f t="shared" si="40"/>
        <v>#N/A</v>
      </c>
      <c r="B360" s="38">
        <f t="shared" si="44"/>
        <v>16</v>
      </c>
      <c r="C360" s="38">
        <f t="shared" si="45"/>
        <v>24</v>
      </c>
      <c r="D360" s="39">
        <f t="shared" si="41"/>
        <v>1</v>
      </c>
      <c r="E360" s="40">
        <f t="shared" si="42"/>
        <v>0</v>
      </c>
      <c r="F360" s="41">
        <f t="shared" si="43"/>
        <v>0</v>
      </c>
    </row>
    <row r="361" spans="1:6" x14ac:dyDescent="0.2">
      <c r="A361" s="41" t="e">
        <f t="shared" si="40"/>
        <v>#N/A</v>
      </c>
      <c r="B361" s="38">
        <f t="shared" si="44"/>
        <v>16</v>
      </c>
      <c r="C361" s="38">
        <f t="shared" si="45"/>
        <v>24</v>
      </c>
      <c r="D361" s="39">
        <f t="shared" si="41"/>
        <v>1</v>
      </c>
      <c r="E361" s="40">
        <f t="shared" si="42"/>
        <v>0</v>
      </c>
      <c r="F361" s="41">
        <f t="shared" si="43"/>
        <v>0</v>
      </c>
    </row>
    <row r="362" spans="1:6" x14ac:dyDescent="0.2">
      <c r="A362" s="41" t="e">
        <f t="shared" si="40"/>
        <v>#N/A</v>
      </c>
      <c r="B362" s="38">
        <f t="shared" si="44"/>
        <v>16</v>
      </c>
      <c r="C362" s="38">
        <f t="shared" si="45"/>
        <v>24</v>
      </c>
      <c r="D362" s="39">
        <f t="shared" si="41"/>
        <v>1</v>
      </c>
      <c r="E362" s="40">
        <f t="shared" si="42"/>
        <v>0</v>
      </c>
      <c r="F362" s="41">
        <f t="shared" si="43"/>
        <v>0</v>
      </c>
    </row>
    <row r="363" spans="1:6" x14ac:dyDescent="0.2">
      <c r="A363" s="41" t="e">
        <f t="shared" si="40"/>
        <v>#N/A</v>
      </c>
      <c r="B363" s="38">
        <f t="shared" si="44"/>
        <v>16</v>
      </c>
      <c r="C363" s="38">
        <f t="shared" si="45"/>
        <v>24</v>
      </c>
      <c r="D363" s="39">
        <f t="shared" si="41"/>
        <v>1</v>
      </c>
      <c r="E363" s="40">
        <f t="shared" si="42"/>
        <v>0</v>
      </c>
      <c r="F363" s="41">
        <f t="shared" si="43"/>
        <v>0</v>
      </c>
    </row>
    <row r="364" spans="1:6" x14ac:dyDescent="0.2">
      <c r="A364" s="41" t="e">
        <f t="shared" si="40"/>
        <v>#N/A</v>
      </c>
      <c r="B364" s="38">
        <f t="shared" si="44"/>
        <v>16</v>
      </c>
      <c r="C364" s="38">
        <f t="shared" si="45"/>
        <v>24</v>
      </c>
      <c r="D364" s="39">
        <f t="shared" si="41"/>
        <v>1</v>
      </c>
      <c r="E364" s="40">
        <f t="shared" si="42"/>
        <v>0</v>
      </c>
      <c r="F364" s="41">
        <f t="shared" si="43"/>
        <v>0</v>
      </c>
    </row>
    <row r="365" spans="1:6" x14ac:dyDescent="0.2">
      <c r="A365" s="41" t="e">
        <f t="shared" si="40"/>
        <v>#N/A</v>
      </c>
      <c r="B365" s="38">
        <f t="shared" si="44"/>
        <v>16</v>
      </c>
      <c r="C365" s="38">
        <f t="shared" si="45"/>
        <v>24</v>
      </c>
      <c r="D365" s="39">
        <f t="shared" si="41"/>
        <v>1</v>
      </c>
      <c r="E365" s="40">
        <f t="shared" si="42"/>
        <v>0</v>
      </c>
      <c r="F365" s="41">
        <f t="shared" si="43"/>
        <v>0</v>
      </c>
    </row>
    <row r="366" spans="1:6" x14ac:dyDescent="0.2">
      <c r="A366" s="41" t="e">
        <f t="shared" si="40"/>
        <v>#N/A</v>
      </c>
      <c r="B366" s="38">
        <f t="shared" si="44"/>
        <v>16</v>
      </c>
      <c r="C366" s="38">
        <f t="shared" si="45"/>
        <v>24</v>
      </c>
      <c r="D366" s="39">
        <f t="shared" si="41"/>
        <v>1</v>
      </c>
      <c r="E366" s="40">
        <f t="shared" si="42"/>
        <v>0</v>
      </c>
      <c r="F366" s="41">
        <f t="shared" si="43"/>
        <v>0</v>
      </c>
    </row>
    <row r="367" spans="1:6" x14ac:dyDescent="0.2">
      <c r="A367" s="41" t="e">
        <f t="shared" si="40"/>
        <v>#N/A</v>
      </c>
      <c r="B367" s="38">
        <f t="shared" si="44"/>
        <v>16</v>
      </c>
      <c r="C367" s="38">
        <f t="shared" si="45"/>
        <v>24</v>
      </c>
      <c r="D367" s="39">
        <f t="shared" si="41"/>
        <v>1</v>
      </c>
      <c r="E367" s="40">
        <f t="shared" si="42"/>
        <v>0</v>
      </c>
      <c r="F367" s="41">
        <f t="shared" si="43"/>
        <v>0</v>
      </c>
    </row>
    <row r="368" spans="1:6" x14ac:dyDescent="0.2">
      <c r="A368" s="41" t="e">
        <f t="shared" si="40"/>
        <v>#N/A</v>
      </c>
      <c r="B368" s="38">
        <f t="shared" si="44"/>
        <v>16</v>
      </c>
      <c r="C368" s="38">
        <f t="shared" si="45"/>
        <v>24</v>
      </c>
      <c r="D368" s="39">
        <f t="shared" si="41"/>
        <v>1</v>
      </c>
      <c r="E368" s="40">
        <f t="shared" si="42"/>
        <v>0</v>
      </c>
      <c r="F368" s="41">
        <f t="shared" si="43"/>
        <v>0</v>
      </c>
    </row>
    <row r="369" spans="1:6" x14ac:dyDescent="0.2">
      <c r="A369" s="41" t="e">
        <f t="shared" si="40"/>
        <v>#N/A</v>
      </c>
      <c r="B369" s="38">
        <f t="shared" si="44"/>
        <v>16</v>
      </c>
      <c r="C369" s="38">
        <f t="shared" si="45"/>
        <v>24</v>
      </c>
      <c r="D369" s="39">
        <f t="shared" si="41"/>
        <v>1</v>
      </c>
      <c r="E369" s="40">
        <f t="shared" si="42"/>
        <v>0</v>
      </c>
      <c r="F369" s="41">
        <f t="shared" si="43"/>
        <v>0</v>
      </c>
    </row>
    <row r="370" spans="1:6" x14ac:dyDescent="0.2">
      <c r="A370" s="41" t="e">
        <f t="shared" si="40"/>
        <v>#N/A</v>
      </c>
      <c r="B370" s="38">
        <f t="shared" si="44"/>
        <v>16</v>
      </c>
      <c r="C370" s="38">
        <f t="shared" si="45"/>
        <v>24</v>
      </c>
      <c r="D370" s="39">
        <f t="shared" si="41"/>
        <v>1</v>
      </c>
      <c r="E370" s="40">
        <f t="shared" si="42"/>
        <v>0</v>
      </c>
      <c r="F370" s="41">
        <f t="shared" si="43"/>
        <v>0</v>
      </c>
    </row>
    <row r="371" spans="1:6" x14ac:dyDescent="0.2">
      <c r="A371" s="41" t="e">
        <f t="shared" si="40"/>
        <v>#N/A</v>
      </c>
      <c r="B371" s="38">
        <f t="shared" si="44"/>
        <v>16</v>
      </c>
      <c r="C371" s="38">
        <f t="shared" si="45"/>
        <v>24</v>
      </c>
      <c r="D371" s="39">
        <f t="shared" si="41"/>
        <v>1</v>
      </c>
      <c r="E371" s="40">
        <f t="shared" si="42"/>
        <v>0</v>
      </c>
      <c r="F371" s="41">
        <f t="shared" si="43"/>
        <v>0</v>
      </c>
    </row>
    <row r="372" spans="1:6" x14ac:dyDescent="0.2">
      <c r="A372" s="41" t="e">
        <f t="shared" si="40"/>
        <v>#N/A</v>
      </c>
      <c r="B372" s="38">
        <f t="shared" si="44"/>
        <v>16</v>
      </c>
      <c r="C372" s="38">
        <f t="shared" si="45"/>
        <v>24</v>
      </c>
      <c r="D372" s="39">
        <f t="shared" si="41"/>
        <v>1</v>
      </c>
      <c r="E372" s="40">
        <f t="shared" si="42"/>
        <v>0</v>
      </c>
      <c r="F372" s="41">
        <f t="shared" si="43"/>
        <v>0</v>
      </c>
    </row>
    <row r="373" spans="1:6" x14ac:dyDescent="0.2">
      <c r="A373" s="41" t="e">
        <f t="shared" si="40"/>
        <v>#N/A</v>
      </c>
      <c r="B373" s="38">
        <f t="shared" si="44"/>
        <v>16</v>
      </c>
      <c r="C373" s="38">
        <f t="shared" si="45"/>
        <v>24</v>
      </c>
      <c r="D373" s="39">
        <f t="shared" si="41"/>
        <v>1</v>
      </c>
      <c r="E373" s="40">
        <f t="shared" si="42"/>
        <v>0</v>
      </c>
      <c r="F373" s="41">
        <f t="shared" si="43"/>
        <v>0</v>
      </c>
    </row>
    <row r="374" spans="1:6" x14ac:dyDescent="0.2">
      <c r="A374" s="41" t="e">
        <f t="shared" si="40"/>
        <v>#N/A</v>
      </c>
      <c r="B374" s="38">
        <f t="shared" si="44"/>
        <v>16</v>
      </c>
      <c r="C374" s="38">
        <f t="shared" si="45"/>
        <v>24</v>
      </c>
      <c r="D374" s="39">
        <f t="shared" si="41"/>
        <v>1</v>
      </c>
      <c r="E374" s="40">
        <f t="shared" si="42"/>
        <v>0</v>
      </c>
      <c r="F374" s="41">
        <f t="shared" si="43"/>
        <v>0</v>
      </c>
    </row>
    <row r="375" spans="1:6" x14ac:dyDescent="0.2">
      <c r="A375" s="41" t="e">
        <f t="shared" si="40"/>
        <v>#N/A</v>
      </c>
      <c r="B375" s="38">
        <f t="shared" si="44"/>
        <v>16</v>
      </c>
      <c r="C375" s="38">
        <f t="shared" si="45"/>
        <v>24</v>
      </c>
      <c r="D375" s="39">
        <f t="shared" si="41"/>
        <v>1</v>
      </c>
      <c r="E375" s="40">
        <f t="shared" si="42"/>
        <v>0</v>
      </c>
      <c r="F375" s="41">
        <f t="shared" si="43"/>
        <v>0</v>
      </c>
    </row>
    <row r="376" spans="1:6" x14ac:dyDescent="0.2">
      <c r="A376" s="41" t="e">
        <f t="shared" si="40"/>
        <v>#N/A</v>
      </c>
      <c r="B376" s="38">
        <f t="shared" si="44"/>
        <v>16</v>
      </c>
      <c r="C376" s="38">
        <f t="shared" si="45"/>
        <v>24</v>
      </c>
      <c r="D376" s="39">
        <f t="shared" si="41"/>
        <v>1</v>
      </c>
      <c r="E376" s="40">
        <f t="shared" si="42"/>
        <v>0</v>
      </c>
      <c r="F376" s="41">
        <f t="shared" si="43"/>
        <v>0</v>
      </c>
    </row>
    <row r="377" spans="1:6" x14ac:dyDescent="0.2">
      <c r="A377" s="41" t="e">
        <f t="shared" si="40"/>
        <v>#N/A</v>
      </c>
      <c r="B377" s="38">
        <f t="shared" si="44"/>
        <v>16</v>
      </c>
      <c r="C377" s="38">
        <f t="shared" si="45"/>
        <v>24</v>
      </c>
      <c r="D377" s="39">
        <f t="shared" si="41"/>
        <v>1</v>
      </c>
      <c r="E377" s="40">
        <f t="shared" si="42"/>
        <v>0</v>
      </c>
      <c r="F377" s="41">
        <f t="shared" si="43"/>
        <v>0</v>
      </c>
    </row>
    <row r="378" spans="1:6" x14ac:dyDescent="0.2">
      <c r="A378" s="41" t="e">
        <f t="shared" si="40"/>
        <v>#N/A</v>
      </c>
      <c r="B378" s="38">
        <f t="shared" si="44"/>
        <v>16</v>
      </c>
      <c r="C378" s="38">
        <f t="shared" si="45"/>
        <v>24</v>
      </c>
      <c r="D378" s="39">
        <f t="shared" si="41"/>
        <v>1</v>
      </c>
      <c r="E378" s="40">
        <f t="shared" si="42"/>
        <v>0</v>
      </c>
      <c r="F378" s="41">
        <f t="shared" si="43"/>
        <v>0</v>
      </c>
    </row>
    <row r="379" spans="1:6" x14ac:dyDescent="0.2">
      <c r="A379" s="41" t="e">
        <f t="shared" si="40"/>
        <v>#N/A</v>
      </c>
      <c r="B379" s="38">
        <f t="shared" si="44"/>
        <v>16</v>
      </c>
      <c r="C379" s="38">
        <f t="shared" si="45"/>
        <v>24</v>
      </c>
      <c r="D379" s="39">
        <f t="shared" si="41"/>
        <v>1</v>
      </c>
      <c r="E379" s="40">
        <f t="shared" si="42"/>
        <v>0</v>
      </c>
      <c r="F379" s="41">
        <f t="shared" si="43"/>
        <v>0</v>
      </c>
    </row>
    <row r="380" spans="1:6" x14ac:dyDescent="0.2">
      <c r="A380" s="41" t="e">
        <f t="shared" si="40"/>
        <v>#N/A</v>
      </c>
      <c r="B380" s="38">
        <f t="shared" si="44"/>
        <v>16</v>
      </c>
      <c r="C380" s="38">
        <f t="shared" si="45"/>
        <v>24</v>
      </c>
      <c r="D380" s="39">
        <f t="shared" si="41"/>
        <v>1</v>
      </c>
      <c r="E380" s="40">
        <f t="shared" si="42"/>
        <v>0</v>
      </c>
      <c r="F380" s="41">
        <f t="shared" si="43"/>
        <v>0</v>
      </c>
    </row>
    <row r="381" spans="1:6" x14ac:dyDescent="0.2">
      <c r="A381" s="41" t="e">
        <f t="shared" si="40"/>
        <v>#N/A</v>
      </c>
      <c r="B381" s="38">
        <f t="shared" si="44"/>
        <v>16</v>
      </c>
      <c r="C381" s="38">
        <f t="shared" si="45"/>
        <v>24</v>
      </c>
      <c r="D381" s="39">
        <f t="shared" si="41"/>
        <v>1</v>
      </c>
      <c r="E381" s="40">
        <f t="shared" si="42"/>
        <v>0</v>
      </c>
      <c r="F381" s="41">
        <f t="shared" si="43"/>
        <v>0</v>
      </c>
    </row>
    <row r="382" spans="1:6" x14ac:dyDescent="0.2">
      <c r="A382" s="41" t="e">
        <f t="shared" si="40"/>
        <v>#N/A</v>
      </c>
      <c r="B382" s="38">
        <f t="shared" si="44"/>
        <v>16</v>
      </c>
      <c r="C382" s="38">
        <f t="shared" si="45"/>
        <v>24</v>
      </c>
      <c r="D382" s="39">
        <f t="shared" si="41"/>
        <v>1</v>
      </c>
      <c r="E382" s="40">
        <f t="shared" si="42"/>
        <v>0</v>
      </c>
      <c r="F382" s="41">
        <f t="shared" si="43"/>
        <v>0</v>
      </c>
    </row>
    <row r="383" spans="1:6" x14ac:dyDescent="0.2">
      <c r="A383" s="41" t="e">
        <f t="shared" ref="A383:A446" si="46">VLOOKUP(J383,DDEPM_USERS,2,FALSE)</f>
        <v>#N/A</v>
      </c>
      <c r="B383" s="38">
        <f t="shared" si="44"/>
        <v>16</v>
      </c>
      <c r="C383" s="38">
        <f t="shared" si="45"/>
        <v>24</v>
      </c>
      <c r="D383" s="39">
        <f t="shared" ref="D383:D446" si="47">T383-S383+1</f>
        <v>1</v>
      </c>
      <c r="E383" s="40">
        <f t="shared" ref="E383:E446" si="48">Z383*(C383-B383+1)*D383</f>
        <v>0</v>
      </c>
      <c r="F383" s="41">
        <f t="shared" ref="F383:F446" si="49">E383*AA383</f>
        <v>0</v>
      </c>
    </row>
    <row r="384" spans="1:6" x14ac:dyDescent="0.2">
      <c r="A384" s="41" t="e">
        <f t="shared" si="46"/>
        <v>#N/A</v>
      </c>
      <c r="B384" s="38">
        <f t="shared" si="44"/>
        <v>16</v>
      </c>
      <c r="C384" s="38">
        <f t="shared" si="45"/>
        <v>24</v>
      </c>
      <c r="D384" s="39">
        <f t="shared" si="47"/>
        <v>1</v>
      </c>
      <c r="E384" s="40">
        <f t="shared" si="48"/>
        <v>0</v>
      </c>
      <c r="F384" s="41">
        <f t="shared" si="49"/>
        <v>0</v>
      </c>
    </row>
    <row r="385" spans="1:6" x14ac:dyDescent="0.2">
      <c r="A385" s="41" t="e">
        <f t="shared" si="46"/>
        <v>#N/A</v>
      </c>
      <c r="B385" s="38">
        <f t="shared" si="44"/>
        <v>16</v>
      </c>
      <c r="C385" s="38">
        <f t="shared" si="45"/>
        <v>24</v>
      </c>
      <c r="D385" s="39">
        <f t="shared" si="47"/>
        <v>1</v>
      </c>
      <c r="E385" s="40">
        <f t="shared" si="48"/>
        <v>0</v>
      </c>
      <c r="F385" s="41">
        <f t="shared" si="49"/>
        <v>0</v>
      </c>
    </row>
    <row r="386" spans="1:6" x14ac:dyDescent="0.2">
      <c r="A386" s="41" t="e">
        <f t="shared" si="46"/>
        <v>#N/A</v>
      </c>
      <c r="B386" s="38">
        <f t="shared" si="44"/>
        <v>16</v>
      </c>
      <c r="C386" s="38">
        <f t="shared" si="45"/>
        <v>24</v>
      </c>
      <c r="D386" s="39">
        <f t="shared" si="47"/>
        <v>1</v>
      </c>
      <c r="E386" s="40">
        <f t="shared" si="48"/>
        <v>0</v>
      </c>
      <c r="F386" s="41">
        <f t="shared" si="49"/>
        <v>0</v>
      </c>
    </row>
    <row r="387" spans="1:6" x14ac:dyDescent="0.2">
      <c r="A387" s="41" t="e">
        <f t="shared" si="46"/>
        <v>#N/A</v>
      </c>
      <c r="B387" s="38">
        <f t="shared" si="44"/>
        <v>16</v>
      </c>
      <c r="C387" s="38">
        <f t="shared" si="45"/>
        <v>24</v>
      </c>
      <c r="D387" s="39">
        <f t="shared" si="47"/>
        <v>1</v>
      </c>
      <c r="E387" s="40">
        <f t="shared" si="48"/>
        <v>0</v>
      </c>
      <c r="F387" s="41">
        <f t="shared" si="49"/>
        <v>0</v>
      </c>
    </row>
    <row r="388" spans="1:6" x14ac:dyDescent="0.2">
      <c r="A388" s="41" t="e">
        <f t="shared" si="46"/>
        <v>#N/A</v>
      </c>
      <c r="B388" s="38">
        <f t="shared" si="44"/>
        <v>16</v>
      </c>
      <c r="C388" s="38">
        <f t="shared" si="45"/>
        <v>24</v>
      </c>
      <c r="D388" s="39">
        <f t="shared" si="47"/>
        <v>1</v>
      </c>
      <c r="E388" s="40">
        <f t="shared" si="48"/>
        <v>0</v>
      </c>
      <c r="F388" s="41">
        <f t="shared" si="49"/>
        <v>0</v>
      </c>
    </row>
    <row r="389" spans="1:6" x14ac:dyDescent="0.2">
      <c r="A389" s="41" t="e">
        <f t="shared" si="46"/>
        <v>#N/A</v>
      </c>
      <c r="B389" s="38">
        <f t="shared" si="44"/>
        <v>16</v>
      </c>
      <c r="C389" s="38">
        <f t="shared" si="45"/>
        <v>24</v>
      </c>
      <c r="D389" s="39">
        <f t="shared" si="47"/>
        <v>1</v>
      </c>
      <c r="E389" s="40">
        <f t="shared" si="48"/>
        <v>0</v>
      </c>
      <c r="F389" s="41">
        <f t="shared" si="49"/>
        <v>0</v>
      </c>
    </row>
    <row r="390" spans="1:6" x14ac:dyDescent="0.2">
      <c r="A390" s="41" t="e">
        <f t="shared" si="46"/>
        <v>#N/A</v>
      </c>
      <c r="B390" s="38">
        <f t="shared" si="44"/>
        <v>16</v>
      </c>
      <c r="C390" s="38">
        <f t="shared" si="45"/>
        <v>24</v>
      </c>
      <c r="D390" s="39">
        <f t="shared" si="47"/>
        <v>1</v>
      </c>
      <c r="E390" s="40">
        <f t="shared" si="48"/>
        <v>0</v>
      </c>
      <c r="F390" s="41">
        <f t="shared" si="49"/>
        <v>0</v>
      </c>
    </row>
    <row r="391" spans="1:6" x14ac:dyDescent="0.2">
      <c r="A391" s="41" t="e">
        <f t="shared" si="46"/>
        <v>#N/A</v>
      </c>
      <c r="B391" s="38">
        <f t="shared" si="44"/>
        <v>16</v>
      </c>
      <c r="C391" s="38">
        <f t="shared" si="45"/>
        <v>24</v>
      </c>
      <c r="D391" s="39">
        <f t="shared" si="47"/>
        <v>1</v>
      </c>
      <c r="E391" s="40">
        <f t="shared" si="48"/>
        <v>0</v>
      </c>
      <c r="F391" s="41">
        <f t="shared" si="49"/>
        <v>0</v>
      </c>
    </row>
    <row r="392" spans="1:6" x14ac:dyDescent="0.2">
      <c r="A392" s="41" t="e">
        <f t="shared" si="46"/>
        <v>#N/A</v>
      </c>
      <c r="B392" s="38">
        <f t="shared" si="44"/>
        <v>16</v>
      </c>
      <c r="C392" s="38">
        <f t="shared" si="45"/>
        <v>24</v>
      </c>
      <c r="D392" s="39">
        <f t="shared" si="47"/>
        <v>1</v>
      </c>
      <c r="E392" s="40">
        <f t="shared" si="48"/>
        <v>0</v>
      </c>
      <c r="F392" s="41">
        <f t="shared" si="49"/>
        <v>0</v>
      </c>
    </row>
    <row r="393" spans="1:6" x14ac:dyDescent="0.2">
      <c r="A393" s="41" t="e">
        <f t="shared" si="46"/>
        <v>#N/A</v>
      </c>
      <c r="B393" s="38">
        <f t="shared" si="44"/>
        <v>16</v>
      </c>
      <c r="C393" s="38">
        <f t="shared" si="45"/>
        <v>24</v>
      </c>
      <c r="D393" s="39">
        <f t="shared" si="47"/>
        <v>1</v>
      </c>
      <c r="E393" s="40">
        <f t="shared" si="48"/>
        <v>0</v>
      </c>
      <c r="F393" s="41">
        <f t="shared" si="49"/>
        <v>0</v>
      </c>
    </row>
    <row r="394" spans="1:6" x14ac:dyDescent="0.2">
      <c r="A394" s="41" t="e">
        <f t="shared" si="46"/>
        <v>#N/A</v>
      </c>
      <c r="B394" s="38">
        <f t="shared" si="44"/>
        <v>16</v>
      </c>
      <c r="C394" s="38">
        <f t="shared" si="45"/>
        <v>24</v>
      </c>
      <c r="D394" s="39">
        <f t="shared" si="47"/>
        <v>1</v>
      </c>
      <c r="E394" s="40">
        <f t="shared" si="48"/>
        <v>0</v>
      </c>
      <c r="F394" s="41">
        <f t="shared" si="49"/>
        <v>0</v>
      </c>
    </row>
    <row r="395" spans="1:6" x14ac:dyDescent="0.2">
      <c r="A395" s="41" t="e">
        <f t="shared" si="46"/>
        <v>#N/A</v>
      </c>
      <c r="B395" s="38">
        <f t="shared" si="44"/>
        <v>16</v>
      </c>
      <c r="C395" s="38">
        <f t="shared" si="45"/>
        <v>24</v>
      </c>
      <c r="D395" s="39">
        <f t="shared" si="47"/>
        <v>1</v>
      </c>
      <c r="E395" s="40">
        <f t="shared" si="48"/>
        <v>0</v>
      </c>
      <c r="F395" s="41">
        <f t="shared" si="49"/>
        <v>0</v>
      </c>
    </row>
    <row r="396" spans="1:6" x14ac:dyDescent="0.2">
      <c r="A396" s="41" t="e">
        <f t="shared" si="46"/>
        <v>#N/A</v>
      </c>
      <c r="B396" s="38">
        <f t="shared" si="44"/>
        <v>16</v>
      </c>
      <c r="C396" s="38">
        <f t="shared" si="45"/>
        <v>24</v>
      </c>
      <c r="D396" s="39">
        <f t="shared" si="47"/>
        <v>1</v>
      </c>
      <c r="E396" s="40">
        <f t="shared" si="48"/>
        <v>0</v>
      </c>
      <c r="F396" s="41">
        <f t="shared" si="49"/>
        <v>0</v>
      </c>
    </row>
    <row r="397" spans="1:6" x14ac:dyDescent="0.2">
      <c r="A397" s="41" t="e">
        <f t="shared" si="46"/>
        <v>#N/A</v>
      </c>
      <c r="B397" s="38">
        <f t="shared" si="44"/>
        <v>16</v>
      </c>
      <c r="C397" s="38">
        <f t="shared" si="45"/>
        <v>24</v>
      </c>
      <c r="D397" s="39">
        <f t="shared" si="47"/>
        <v>1</v>
      </c>
      <c r="E397" s="40">
        <f t="shared" si="48"/>
        <v>0</v>
      </c>
      <c r="F397" s="41">
        <f t="shared" si="49"/>
        <v>0</v>
      </c>
    </row>
    <row r="398" spans="1:6" x14ac:dyDescent="0.2">
      <c r="A398" s="41" t="e">
        <f t="shared" si="46"/>
        <v>#N/A</v>
      </c>
      <c r="B398" s="38">
        <f t="shared" si="44"/>
        <v>16</v>
      </c>
      <c r="C398" s="38">
        <f t="shared" si="45"/>
        <v>24</v>
      </c>
      <c r="D398" s="39">
        <f t="shared" si="47"/>
        <v>1</v>
      </c>
      <c r="E398" s="40">
        <f t="shared" si="48"/>
        <v>0</v>
      </c>
      <c r="F398" s="41">
        <f t="shared" si="49"/>
        <v>0</v>
      </c>
    </row>
    <row r="399" spans="1:6" x14ac:dyDescent="0.2">
      <c r="A399" s="41" t="e">
        <f t="shared" si="46"/>
        <v>#N/A</v>
      </c>
      <c r="B399" s="38">
        <f t="shared" si="44"/>
        <v>16</v>
      </c>
      <c r="C399" s="38">
        <f t="shared" si="45"/>
        <v>24</v>
      </c>
      <c r="D399" s="39">
        <f t="shared" si="47"/>
        <v>1</v>
      </c>
      <c r="E399" s="40">
        <f t="shared" si="48"/>
        <v>0</v>
      </c>
      <c r="F399" s="41">
        <f t="shared" si="49"/>
        <v>0</v>
      </c>
    </row>
    <row r="400" spans="1:6" x14ac:dyDescent="0.2">
      <c r="A400" s="41" t="e">
        <f t="shared" si="46"/>
        <v>#N/A</v>
      </c>
      <c r="B400" s="38">
        <f t="shared" si="44"/>
        <v>16</v>
      </c>
      <c r="C400" s="38">
        <f t="shared" si="45"/>
        <v>24</v>
      </c>
      <c r="D400" s="39">
        <f t="shared" si="47"/>
        <v>1</v>
      </c>
      <c r="E400" s="40">
        <f t="shared" si="48"/>
        <v>0</v>
      </c>
      <c r="F400" s="41">
        <f t="shared" si="49"/>
        <v>0</v>
      </c>
    </row>
    <row r="401" spans="1:6" x14ac:dyDescent="0.2">
      <c r="A401" s="41" t="e">
        <f t="shared" si="46"/>
        <v>#N/A</v>
      </c>
      <c r="B401" s="38">
        <f t="shared" si="44"/>
        <v>16</v>
      </c>
      <c r="C401" s="38">
        <f t="shared" si="45"/>
        <v>24</v>
      </c>
      <c r="D401" s="39">
        <f t="shared" si="47"/>
        <v>1</v>
      </c>
      <c r="E401" s="40">
        <f t="shared" si="48"/>
        <v>0</v>
      </c>
      <c r="F401" s="41">
        <f t="shared" si="49"/>
        <v>0</v>
      </c>
    </row>
    <row r="402" spans="1:6" x14ac:dyDescent="0.2">
      <c r="A402" s="41" t="e">
        <f t="shared" si="46"/>
        <v>#N/A</v>
      </c>
      <c r="B402" s="38">
        <f t="shared" si="44"/>
        <v>16</v>
      </c>
      <c r="C402" s="38">
        <f t="shared" si="45"/>
        <v>24</v>
      </c>
      <c r="D402" s="39">
        <f t="shared" si="47"/>
        <v>1</v>
      </c>
      <c r="E402" s="40">
        <f t="shared" si="48"/>
        <v>0</v>
      </c>
      <c r="F402" s="41">
        <f t="shared" si="49"/>
        <v>0</v>
      </c>
    </row>
    <row r="403" spans="1:6" x14ac:dyDescent="0.2">
      <c r="A403" s="41" t="e">
        <f t="shared" si="46"/>
        <v>#N/A</v>
      </c>
      <c r="B403" s="38">
        <f t="shared" si="44"/>
        <v>16</v>
      </c>
      <c r="C403" s="38">
        <f t="shared" si="45"/>
        <v>24</v>
      </c>
      <c r="D403" s="39">
        <f t="shared" si="47"/>
        <v>1</v>
      </c>
      <c r="E403" s="40">
        <f t="shared" si="48"/>
        <v>0</v>
      </c>
      <c r="F403" s="41">
        <f t="shared" si="49"/>
        <v>0</v>
      </c>
    </row>
    <row r="404" spans="1:6" x14ac:dyDescent="0.2">
      <c r="A404" s="41" t="e">
        <f t="shared" si="46"/>
        <v>#N/A</v>
      </c>
      <c r="B404" s="38">
        <f t="shared" ref="B404:B467" si="50">IF(ISNUMBER(FIND("-",U404))=TRUE,VALUE(MID(U404,FIND("-",U404)-1,1)),16)</f>
        <v>16</v>
      </c>
      <c r="C404" s="38">
        <f t="shared" ref="C404:C467" si="51">IF(ISNUMBER(FIND("-",U404))=TRUE,VALUE(MID(U404,FIND("-",U404)+1,2)),24)</f>
        <v>24</v>
      </c>
      <c r="D404" s="39">
        <f t="shared" si="47"/>
        <v>1</v>
      </c>
      <c r="E404" s="40">
        <f t="shared" si="48"/>
        <v>0</v>
      </c>
      <c r="F404" s="41">
        <f t="shared" si="49"/>
        <v>0</v>
      </c>
    </row>
    <row r="405" spans="1:6" x14ac:dyDescent="0.2">
      <c r="A405" s="41" t="e">
        <f t="shared" si="46"/>
        <v>#N/A</v>
      </c>
      <c r="B405" s="38">
        <f t="shared" si="50"/>
        <v>16</v>
      </c>
      <c r="C405" s="38">
        <f t="shared" si="51"/>
        <v>24</v>
      </c>
      <c r="D405" s="39">
        <f t="shared" si="47"/>
        <v>1</v>
      </c>
      <c r="E405" s="40">
        <f t="shared" si="48"/>
        <v>0</v>
      </c>
      <c r="F405" s="41">
        <f t="shared" si="49"/>
        <v>0</v>
      </c>
    </row>
    <row r="406" spans="1:6" x14ac:dyDescent="0.2">
      <c r="A406" s="41" t="e">
        <f t="shared" si="46"/>
        <v>#N/A</v>
      </c>
      <c r="B406" s="38">
        <f t="shared" si="50"/>
        <v>16</v>
      </c>
      <c r="C406" s="38">
        <f t="shared" si="51"/>
        <v>24</v>
      </c>
      <c r="D406" s="39">
        <f t="shared" si="47"/>
        <v>1</v>
      </c>
      <c r="E406" s="40">
        <f t="shared" si="48"/>
        <v>0</v>
      </c>
      <c r="F406" s="41">
        <f t="shared" si="49"/>
        <v>0</v>
      </c>
    </row>
    <row r="407" spans="1:6" x14ac:dyDescent="0.2">
      <c r="A407" s="41" t="e">
        <f t="shared" si="46"/>
        <v>#N/A</v>
      </c>
      <c r="B407" s="38">
        <f t="shared" si="50"/>
        <v>16</v>
      </c>
      <c r="C407" s="38">
        <f t="shared" si="51"/>
        <v>24</v>
      </c>
      <c r="D407" s="39">
        <f t="shared" si="47"/>
        <v>1</v>
      </c>
      <c r="E407" s="40">
        <f t="shared" si="48"/>
        <v>0</v>
      </c>
      <c r="F407" s="41">
        <f t="shared" si="49"/>
        <v>0</v>
      </c>
    </row>
    <row r="408" spans="1:6" x14ac:dyDescent="0.2">
      <c r="A408" s="41" t="e">
        <f t="shared" si="46"/>
        <v>#N/A</v>
      </c>
      <c r="B408" s="38">
        <f t="shared" si="50"/>
        <v>16</v>
      </c>
      <c r="C408" s="38">
        <f t="shared" si="51"/>
        <v>24</v>
      </c>
      <c r="D408" s="39">
        <f t="shared" si="47"/>
        <v>1</v>
      </c>
      <c r="E408" s="40">
        <f t="shared" si="48"/>
        <v>0</v>
      </c>
      <c r="F408" s="41">
        <f t="shared" si="49"/>
        <v>0</v>
      </c>
    </row>
    <row r="409" spans="1:6" x14ac:dyDescent="0.2">
      <c r="A409" s="41" t="e">
        <f t="shared" si="46"/>
        <v>#N/A</v>
      </c>
      <c r="B409" s="38">
        <f t="shared" si="50"/>
        <v>16</v>
      </c>
      <c r="C409" s="38">
        <f t="shared" si="51"/>
        <v>24</v>
      </c>
      <c r="D409" s="39">
        <f t="shared" si="47"/>
        <v>1</v>
      </c>
      <c r="E409" s="40">
        <f t="shared" si="48"/>
        <v>0</v>
      </c>
      <c r="F409" s="41">
        <f t="shared" si="49"/>
        <v>0</v>
      </c>
    </row>
    <row r="410" spans="1:6" x14ac:dyDescent="0.2">
      <c r="A410" s="41" t="e">
        <f t="shared" si="46"/>
        <v>#N/A</v>
      </c>
      <c r="B410" s="38">
        <f t="shared" si="50"/>
        <v>16</v>
      </c>
      <c r="C410" s="38">
        <f t="shared" si="51"/>
        <v>24</v>
      </c>
      <c r="D410" s="39">
        <f t="shared" si="47"/>
        <v>1</v>
      </c>
      <c r="E410" s="40">
        <f t="shared" si="48"/>
        <v>0</v>
      </c>
      <c r="F410" s="41">
        <f t="shared" si="49"/>
        <v>0</v>
      </c>
    </row>
    <row r="411" spans="1:6" x14ac:dyDescent="0.2">
      <c r="A411" s="41" t="e">
        <f t="shared" si="46"/>
        <v>#N/A</v>
      </c>
      <c r="B411" s="38">
        <f t="shared" si="50"/>
        <v>16</v>
      </c>
      <c r="C411" s="38">
        <f t="shared" si="51"/>
        <v>24</v>
      </c>
      <c r="D411" s="39">
        <f t="shared" si="47"/>
        <v>1</v>
      </c>
      <c r="E411" s="40">
        <f t="shared" si="48"/>
        <v>0</v>
      </c>
      <c r="F411" s="41">
        <f t="shared" si="49"/>
        <v>0</v>
      </c>
    </row>
    <row r="412" spans="1:6" x14ac:dyDescent="0.2">
      <c r="A412" s="41" t="e">
        <f t="shared" si="46"/>
        <v>#N/A</v>
      </c>
      <c r="B412" s="38">
        <f t="shared" si="50"/>
        <v>16</v>
      </c>
      <c r="C412" s="38">
        <f t="shared" si="51"/>
        <v>24</v>
      </c>
      <c r="D412" s="39">
        <f t="shared" si="47"/>
        <v>1</v>
      </c>
      <c r="E412" s="40">
        <f t="shared" si="48"/>
        <v>0</v>
      </c>
      <c r="F412" s="41">
        <f t="shared" si="49"/>
        <v>0</v>
      </c>
    </row>
    <row r="413" spans="1:6" x14ac:dyDescent="0.2">
      <c r="A413" s="41" t="e">
        <f t="shared" si="46"/>
        <v>#N/A</v>
      </c>
      <c r="B413" s="38">
        <f t="shared" si="50"/>
        <v>16</v>
      </c>
      <c r="C413" s="38">
        <f t="shared" si="51"/>
        <v>24</v>
      </c>
      <c r="D413" s="39">
        <f t="shared" si="47"/>
        <v>1</v>
      </c>
      <c r="E413" s="40">
        <f t="shared" si="48"/>
        <v>0</v>
      </c>
      <c r="F413" s="41">
        <f t="shared" si="49"/>
        <v>0</v>
      </c>
    </row>
    <row r="414" spans="1:6" x14ac:dyDescent="0.2">
      <c r="A414" s="41" t="e">
        <f t="shared" si="46"/>
        <v>#N/A</v>
      </c>
      <c r="B414" s="38">
        <f t="shared" si="50"/>
        <v>16</v>
      </c>
      <c r="C414" s="38">
        <f t="shared" si="51"/>
        <v>24</v>
      </c>
      <c r="D414" s="39">
        <f t="shared" si="47"/>
        <v>1</v>
      </c>
      <c r="E414" s="40">
        <f t="shared" si="48"/>
        <v>0</v>
      </c>
      <c r="F414" s="41">
        <f t="shared" si="49"/>
        <v>0</v>
      </c>
    </row>
    <row r="415" spans="1:6" x14ac:dyDescent="0.2">
      <c r="A415" s="41" t="e">
        <f t="shared" si="46"/>
        <v>#N/A</v>
      </c>
      <c r="B415" s="38">
        <f t="shared" si="50"/>
        <v>16</v>
      </c>
      <c r="C415" s="38">
        <f t="shared" si="51"/>
        <v>24</v>
      </c>
      <c r="D415" s="39">
        <f t="shared" si="47"/>
        <v>1</v>
      </c>
      <c r="E415" s="40">
        <f t="shared" si="48"/>
        <v>0</v>
      </c>
      <c r="F415" s="41">
        <f t="shared" si="49"/>
        <v>0</v>
      </c>
    </row>
    <row r="416" spans="1:6" x14ac:dyDescent="0.2">
      <c r="A416" s="41" t="e">
        <f t="shared" si="46"/>
        <v>#N/A</v>
      </c>
      <c r="B416" s="38">
        <f t="shared" si="50"/>
        <v>16</v>
      </c>
      <c r="C416" s="38">
        <f t="shared" si="51"/>
        <v>24</v>
      </c>
      <c r="D416" s="39">
        <f t="shared" si="47"/>
        <v>1</v>
      </c>
      <c r="E416" s="40">
        <f t="shared" si="48"/>
        <v>0</v>
      </c>
      <c r="F416" s="41">
        <f t="shared" si="49"/>
        <v>0</v>
      </c>
    </row>
    <row r="417" spans="1:6" x14ac:dyDescent="0.2">
      <c r="A417" s="41" t="e">
        <f t="shared" si="46"/>
        <v>#N/A</v>
      </c>
      <c r="B417" s="38">
        <f t="shared" si="50"/>
        <v>16</v>
      </c>
      <c r="C417" s="38">
        <f t="shared" si="51"/>
        <v>24</v>
      </c>
      <c r="D417" s="39">
        <f t="shared" si="47"/>
        <v>1</v>
      </c>
      <c r="E417" s="40">
        <f t="shared" si="48"/>
        <v>0</v>
      </c>
      <c r="F417" s="41">
        <f t="shared" si="49"/>
        <v>0</v>
      </c>
    </row>
    <row r="418" spans="1:6" x14ac:dyDescent="0.2">
      <c r="A418" s="41" t="e">
        <f t="shared" si="46"/>
        <v>#N/A</v>
      </c>
      <c r="B418" s="38">
        <f t="shared" si="50"/>
        <v>16</v>
      </c>
      <c r="C418" s="38">
        <f t="shared" si="51"/>
        <v>24</v>
      </c>
      <c r="D418" s="39">
        <f t="shared" si="47"/>
        <v>1</v>
      </c>
      <c r="E418" s="40">
        <f t="shared" si="48"/>
        <v>0</v>
      </c>
      <c r="F418" s="41">
        <f t="shared" si="49"/>
        <v>0</v>
      </c>
    </row>
    <row r="419" spans="1:6" x14ac:dyDescent="0.2">
      <c r="A419" s="41" t="e">
        <f t="shared" si="46"/>
        <v>#N/A</v>
      </c>
      <c r="B419" s="38">
        <f t="shared" si="50"/>
        <v>16</v>
      </c>
      <c r="C419" s="38">
        <f t="shared" si="51"/>
        <v>24</v>
      </c>
      <c r="D419" s="39">
        <f t="shared" si="47"/>
        <v>1</v>
      </c>
      <c r="E419" s="40">
        <f t="shared" si="48"/>
        <v>0</v>
      </c>
      <c r="F419" s="41">
        <f t="shared" si="49"/>
        <v>0</v>
      </c>
    </row>
    <row r="420" spans="1:6" x14ac:dyDescent="0.2">
      <c r="A420" s="41" t="e">
        <f t="shared" si="46"/>
        <v>#N/A</v>
      </c>
      <c r="B420" s="38">
        <f t="shared" si="50"/>
        <v>16</v>
      </c>
      <c r="C420" s="38">
        <f t="shared" si="51"/>
        <v>24</v>
      </c>
      <c r="D420" s="39">
        <f t="shared" si="47"/>
        <v>1</v>
      </c>
      <c r="E420" s="40">
        <f t="shared" si="48"/>
        <v>0</v>
      </c>
      <c r="F420" s="41">
        <f t="shared" si="49"/>
        <v>0</v>
      </c>
    </row>
    <row r="421" spans="1:6" x14ac:dyDescent="0.2">
      <c r="A421" s="41" t="e">
        <f t="shared" si="46"/>
        <v>#N/A</v>
      </c>
      <c r="B421" s="38">
        <f t="shared" si="50"/>
        <v>16</v>
      </c>
      <c r="C421" s="38">
        <f t="shared" si="51"/>
        <v>24</v>
      </c>
      <c r="D421" s="39">
        <f t="shared" si="47"/>
        <v>1</v>
      </c>
      <c r="E421" s="40">
        <f t="shared" si="48"/>
        <v>0</v>
      </c>
      <c r="F421" s="41">
        <f t="shared" si="49"/>
        <v>0</v>
      </c>
    </row>
    <row r="422" spans="1:6" x14ac:dyDescent="0.2">
      <c r="A422" s="41" t="e">
        <f t="shared" si="46"/>
        <v>#N/A</v>
      </c>
      <c r="B422" s="38">
        <f t="shared" si="50"/>
        <v>16</v>
      </c>
      <c r="C422" s="38">
        <f t="shared" si="51"/>
        <v>24</v>
      </c>
      <c r="D422" s="39">
        <f t="shared" si="47"/>
        <v>1</v>
      </c>
      <c r="E422" s="40">
        <f t="shared" si="48"/>
        <v>0</v>
      </c>
      <c r="F422" s="41">
        <f t="shared" si="49"/>
        <v>0</v>
      </c>
    </row>
    <row r="423" spans="1:6" x14ac:dyDescent="0.2">
      <c r="A423" s="41" t="e">
        <f t="shared" si="46"/>
        <v>#N/A</v>
      </c>
      <c r="B423" s="38">
        <f t="shared" si="50"/>
        <v>16</v>
      </c>
      <c r="C423" s="38">
        <f t="shared" si="51"/>
        <v>24</v>
      </c>
      <c r="D423" s="39">
        <f t="shared" si="47"/>
        <v>1</v>
      </c>
      <c r="E423" s="40">
        <f t="shared" si="48"/>
        <v>0</v>
      </c>
      <c r="F423" s="41">
        <f t="shared" si="49"/>
        <v>0</v>
      </c>
    </row>
    <row r="424" spans="1:6" x14ac:dyDescent="0.2">
      <c r="A424" s="41" t="e">
        <f t="shared" si="46"/>
        <v>#N/A</v>
      </c>
      <c r="B424" s="38">
        <f t="shared" si="50"/>
        <v>16</v>
      </c>
      <c r="C424" s="38">
        <f t="shared" si="51"/>
        <v>24</v>
      </c>
      <c r="D424" s="39">
        <f t="shared" si="47"/>
        <v>1</v>
      </c>
      <c r="E424" s="40">
        <f t="shared" si="48"/>
        <v>0</v>
      </c>
      <c r="F424" s="41">
        <f t="shared" si="49"/>
        <v>0</v>
      </c>
    </row>
    <row r="425" spans="1:6" x14ac:dyDescent="0.2">
      <c r="A425" s="41" t="e">
        <f t="shared" si="46"/>
        <v>#N/A</v>
      </c>
      <c r="B425" s="38">
        <f t="shared" si="50"/>
        <v>16</v>
      </c>
      <c r="C425" s="38">
        <f t="shared" si="51"/>
        <v>24</v>
      </c>
      <c r="D425" s="39">
        <f t="shared" si="47"/>
        <v>1</v>
      </c>
      <c r="E425" s="40">
        <f t="shared" si="48"/>
        <v>0</v>
      </c>
      <c r="F425" s="41">
        <f t="shared" si="49"/>
        <v>0</v>
      </c>
    </row>
    <row r="426" spans="1:6" x14ac:dyDescent="0.2">
      <c r="A426" s="41" t="e">
        <f t="shared" si="46"/>
        <v>#N/A</v>
      </c>
      <c r="B426" s="38">
        <f t="shared" si="50"/>
        <v>16</v>
      </c>
      <c r="C426" s="38">
        <f t="shared" si="51"/>
        <v>24</v>
      </c>
      <c r="D426" s="39">
        <f t="shared" si="47"/>
        <v>1</v>
      </c>
      <c r="E426" s="40">
        <f t="shared" si="48"/>
        <v>0</v>
      </c>
      <c r="F426" s="41">
        <f t="shared" si="49"/>
        <v>0</v>
      </c>
    </row>
    <row r="427" spans="1:6" x14ac:dyDescent="0.2">
      <c r="A427" s="41" t="e">
        <f t="shared" si="46"/>
        <v>#N/A</v>
      </c>
      <c r="B427" s="38">
        <f t="shared" si="50"/>
        <v>16</v>
      </c>
      <c r="C427" s="38">
        <f t="shared" si="51"/>
        <v>24</v>
      </c>
      <c r="D427" s="39">
        <f t="shared" si="47"/>
        <v>1</v>
      </c>
      <c r="E427" s="40">
        <f t="shared" si="48"/>
        <v>0</v>
      </c>
      <c r="F427" s="41">
        <f t="shared" si="49"/>
        <v>0</v>
      </c>
    </row>
    <row r="428" spans="1:6" x14ac:dyDescent="0.2">
      <c r="A428" s="41" t="e">
        <f t="shared" si="46"/>
        <v>#N/A</v>
      </c>
      <c r="B428" s="38">
        <f t="shared" si="50"/>
        <v>16</v>
      </c>
      <c r="C428" s="38">
        <f t="shared" si="51"/>
        <v>24</v>
      </c>
      <c r="D428" s="39">
        <f t="shared" si="47"/>
        <v>1</v>
      </c>
      <c r="E428" s="40">
        <f t="shared" si="48"/>
        <v>0</v>
      </c>
      <c r="F428" s="41">
        <f t="shared" si="49"/>
        <v>0</v>
      </c>
    </row>
    <row r="429" spans="1:6" x14ac:dyDescent="0.2">
      <c r="A429" s="41" t="e">
        <f t="shared" si="46"/>
        <v>#N/A</v>
      </c>
      <c r="B429" s="38">
        <f t="shared" si="50"/>
        <v>16</v>
      </c>
      <c r="C429" s="38">
        <f t="shared" si="51"/>
        <v>24</v>
      </c>
      <c r="D429" s="39">
        <f t="shared" si="47"/>
        <v>1</v>
      </c>
      <c r="E429" s="40">
        <f t="shared" si="48"/>
        <v>0</v>
      </c>
      <c r="F429" s="41">
        <f t="shared" si="49"/>
        <v>0</v>
      </c>
    </row>
    <row r="430" spans="1:6" x14ac:dyDescent="0.2">
      <c r="A430" s="41" t="e">
        <f t="shared" si="46"/>
        <v>#N/A</v>
      </c>
      <c r="B430" s="38">
        <f t="shared" si="50"/>
        <v>16</v>
      </c>
      <c r="C430" s="38">
        <f t="shared" si="51"/>
        <v>24</v>
      </c>
      <c r="D430" s="39">
        <f t="shared" si="47"/>
        <v>1</v>
      </c>
      <c r="E430" s="40">
        <f t="shared" si="48"/>
        <v>0</v>
      </c>
      <c r="F430" s="41">
        <f t="shared" si="49"/>
        <v>0</v>
      </c>
    </row>
    <row r="431" spans="1:6" x14ac:dyDescent="0.2">
      <c r="A431" s="41" t="e">
        <f t="shared" si="46"/>
        <v>#N/A</v>
      </c>
      <c r="B431" s="38">
        <f t="shared" si="50"/>
        <v>16</v>
      </c>
      <c r="C431" s="38">
        <f t="shared" si="51"/>
        <v>24</v>
      </c>
      <c r="D431" s="39">
        <f t="shared" si="47"/>
        <v>1</v>
      </c>
      <c r="E431" s="40">
        <f t="shared" si="48"/>
        <v>0</v>
      </c>
      <c r="F431" s="41">
        <f t="shared" si="49"/>
        <v>0</v>
      </c>
    </row>
    <row r="432" spans="1:6" x14ac:dyDescent="0.2">
      <c r="A432" s="41" t="e">
        <f t="shared" si="46"/>
        <v>#N/A</v>
      </c>
      <c r="B432" s="38">
        <f t="shared" si="50"/>
        <v>16</v>
      </c>
      <c r="C432" s="38">
        <f t="shared" si="51"/>
        <v>24</v>
      </c>
      <c r="D432" s="39">
        <f t="shared" si="47"/>
        <v>1</v>
      </c>
      <c r="E432" s="40">
        <f t="shared" si="48"/>
        <v>0</v>
      </c>
      <c r="F432" s="41">
        <f t="shared" si="49"/>
        <v>0</v>
      </c>
    </row>
    <row r="433" spans="1:6" x14ac:dyDescent="0.2">
      <c r="A433" s="41" t="e">
        <f t="shared" si="46"/>
        <v>#N/A</v>
      </c>
      <c r="B433" s="38">
        <f t="shared" si="50"/>
        <v>16</v>
      </c>
      <c r="C433" s="38">
        <f t="shared" si="51"/>
        <v>24</v>
      </c>
      <c r="D433" s="39">
        <f t="shared" si="47"/>
        <v>1</v>
      </c>
      <c r="E433" s="40">
        <f t="shared" si="48"/>
        <v>0</v>
      </c>
      <c r="F433" s="41">
        <f t="shared" si="49"/>
        <v>0</v>
      </c>
    </row>
    <row r="434" spans="1:6" x14ac:dyDescent="0.2">
      <c r="A434" s="41" t="e">
        <f t="shared" si="46"/>
        <v>#N/A</v>
      </c>
      <c r="B434" s="38">
        <f t="shared" si="50"/>
        <v>16</v>
      </c>
      <c r="C434" s="38">
        <f t="shared" si="51"/>
        <v>24</v>
      </c>
      <c r="D434" s="39">
        <f t="shared" si="47"/>
        <v>1</v>
      </c>
      <c r="E434" s="40">
        <f t="shared" si="48"/>
        <v>0</v>
      </c>
      <c r="F434" s="41">
        <f t="shared" si="49"/>
        <v>0</v>
      </c>
    </row>
    <row r="435" spans="1:6" x14ac:dyDescent="0.2">
      <c r="A435" s="41" t="e">
        <f t="shared" si="46"/>
        <v>#N/A</v>
      </c>
      <c r="B435" s="38">
        <f t="shared" si="50"/>
        <v>16</v>
      </c>
      <c r="C435" s="38">
        <f t="shared" si="51"/>
        <v>24</v>
      </c>
      <c r="D435" s="39">
        <f t="shared" si="47"/>
        <v>1</v>
      </c>
      <c r="E435" s="40">
        <f t="shared" si="48"/>
        <v>0</v>
      </c>
      <c r="F435" s="41">
        <f t="shared" si="49"/>
        <v>0</v>
      </c>
    </row>
    <row r="436" spans="1:6" x14ac:dyDescent="0.2">
      <c r="A436" s="41" t="e">
        <f t="shared" si="46"/>
        <v>#N/A</v>
      </c>
      <c r="B436" s="38">
        <f t="shared" si="50"/>
        <v>16</v>
      </c>
      <c r="C436" s="38">
        <f t="shared" si="51"/>
        <v>24</v>
      </c>
      <c r="D436" s="39">
        <f t="shared" si="47"/>
        <v>1</v>
      </c>
      <c r="E436" s="40">
        <f t="shared" si="48"/>
        <v>0</v>
      </c>
      <c r="F436" s="41">
        <f t="shared" si="49"/>
        <v>0</v>
      </c>
    </row>
    <row r="437" spans="1:6" x14ac:dyDescent="0.2">
      <c r="A437" s="41" t="e">
        <f t="shared" si="46"/>
        <v>#N/A</v>
      </c>
      <c r="B437" s="38">
        <f t="shared" si="50"/>
        <v>16</v>
      </c>
      <c r="C437" s="38">
        <f t="shared" si="51"/>
        <v>24</v>
      </c>
      <c r="D437" s="39">
        <f t="shared" si="47"/>
        <v>1</v>
      </c>
      <c r="E437" s="40">
        <f t="shared" si="48"/>
        <v>0</v>
      </c>
      <c r="F437" s="41">
        <f t="shared" si="49"/>
        <v>0</v>
      </c>
    </row>
    <row r="438" spans="1:6" x14ac:dyDescent="0.2">
      <c r="A438" s="41" t="e">
        <f t="shared" si="46"/>
        <v>#N/A</v>
      </c>
      <c r="B438" s="38">
        <f t="shared" si="50"/>
        <v>16</v>
      </c>
      <c r="C438" s="38">
        <f t="shared" si="51"/>
        <v>24</v>
      </c>
      <c r="D438" s="39">
        <f t="shared" si="47"/>
        <v>1</v>
      </c>
      <c r="E438" s="40">
        <f t="shared" si="48"/>
        <v>0</v>
      </c>
      <c r="F438" s="41">
        <f t="shared" si="49"/>
        <v>0</v>
      </c>
    </row>
    <row r="439" spans="1:6" x14ac:dyDescent="0.2">
      <c r="A439" s="41" t="e">
        <f t="shared" si="46"/>
        <v>#N/A</v>
      </c>
      <c r="B439" s="38">
        <f t="shared" si="50"/>
        <v>16</v>
      </c>
      <c r="C439" s="38">
        <f t="shared" si="51"/>
        <v>24</v>
      </c>
      <c r="D439" s="39">
        <f t="shared" si="47"/>
        <v>1</v>
      </c>
      <c r="E439" s="40">
        <f t="shared" si="48"/>
        <v>0</v>
      </c>
      <c r="F439" s="41">
        <f t="shared" si="49"/>
        <v>0</v>
      </c>
    </row>
    <row r="440" spans="1:6" x14ac:dyDescent="0.2">
      <c r="A440" s="41" t="e">
        <f t="shared" si="46"/>
        <v>#N/A</v>
      </c>
      <c r="B440" s="38">
        <f t="shared" si="50"/>
        <v>16</v>
      </c>
      <c r="C440" s="38">
        <f t="shared" si="51"/>
        <v>24</v>
      </c>
      <c r="D440" s="39">
        <f t="shared" si="47"/>
        <v>1</v>
      </c>
      <c r="E440" s="40">
        <f t="shared" si="48"/>
        <v>0</v>
      </c>
      <c r="F440" s="41">
        <f t="shared" si="49"/>
        <v>0</v>
      </c>
    </row>
    <row r="441" spans="1:6" x14ac:dyDescent="0.2">
      <c r="A441" s="41" t="e">
        <f t="shared" si="46"/>
        <v>#N/A</v>
      </c>
      <c r="B441" s="38">
        <f t="shared" si="50"/>
        <v>16</v>
      </c>
      <c r="C441" s="38">
        <f t="shared" si="51"/>
        <v>24</v>
      </c>
      <c r="D441" s="39">
        <f t="shared" si="47"/>
        <v>1</v>
      </c>
      <c r="E441" s="40">
        <f t="shared" si="48"/>
        <v>0</v>
      </c>
      <c r="F441" s="41">
        <f t="shared" si="49"/>
        <v>0</v>
      </c>
    </row>
    <row r="442" spans="1:6" x14ac:dyDescent="0.2">
      <c r="A442" s="41" t="e">
        <f t="shared" si="46"/>
        <v>#N/A</v>
      </c>
      <c r="B442" s="38">
        <f t="shared" si="50"/>
        <v>16</v>
      </c>
      <c r="C442" s="38">
        <f t="shared" si="51"/>
        <v>24</v>
      </c>
      <c r="D442" s="39">
        <f t="shared" si="47"/>
        <v>1</v>
      </c>
      <c r="E442" s="40">
        <f t="shared" si="48"/>
        <v>0</v>
      </c>
      <c r="F442" s="41">
        <f t="shared" si="49"/>
        <v>0</v>
      </c>
    </row>
    <row r="443" spans="1:6" x14ac:dyDescent="0.2">
      <c r="A443" s="41" t="e">
        <f t="shared" si="46"/>
        <v>#N/A</v>
      </c>
      <c r="B443" s="38">
        <f t="shared" si="50"/>
        <v>16</v>
      </c>
      <c r="C443" s="38">
        <f t="shared" si="51"/>
        <v>24</v>
      </c>
      <c r="D443" s="39">
        <f t="shared" si="47"/>
        <v>1</v>
      </c>
      <c r="E443" s="40">
        <f t="shared" si="48"/>
        <v>0</v>
      </c>
      <c r="F443" s="41">
        <f t="shared" si="49"/>
        <v>0</v>
      </c>
    </row>
    <row r="444" spans="1:6" x14ac:dyDescent="0.2">
      <c r="A444" s="41" t="e">
        <f t="shared" si="46"/>
        <v>#N/A</v>
      </c>
      <c r="B444" s="38">
        <f t="shared" si="50"/>
        <v>16</v>
      </c>
      <c r="C444" s="38">
        <f t="shared" si="51"/>
        <v>24</v>
      </c>
      <c r="D444" s="39">
        <f t="shared" si="47"/>
        <v>1</v>
      </c>
      <c r="E444" s="40">
        <f t="shared" si="48"/>
        <v>0</v>
      </c>
      <c r="F444" s="41">
        <f t="shared" si="49"/>
        <v>0</v>
      </c>
    </row>
    <row r="445" spans="1:6" x14ac:dyDescent="0.2">
      <c r="A445" s="41" t="e">
        <f t="shared" si="46"/>
        <v>#N/A</v>
      </c>
      <c r="B445" s="38">
        <f t="shared" si="50"/>
        <v>16</v>
      </c>
      <c r="C445" s="38">
        <f t="shared" si="51"/>
        <v>24</v>
      </c>
      <c r="D445" s="39">
        <f t="shared" si="47"/>
        <v>1</v>
      </c>
      <c r="E445" s="40">
        <f t="shared" si="48"/>
        <v>0</v>
      </c>
      <c r="F445" s="41">
        <f t="shared" si="49"/>
        <v>0</v>
      </c>
    </row>
    <row r="446" spans="1:6" x14ac:dyDescent="0.2">
      <c r="A446" s="41" t="e">
        <f t="shared" si="46"/>
        <v>#N/A</v>
      </c>
      <c r="B446" s="38">
        <f t="shared" si="50"/>
        <v>16</v>
      </c>
      <c r="C446" s="38">
        <f t="shared" si="51"/>
        <v>24</v>
      </c>
      <c r="D446" s="39">
        <f t="shared" si="47"/>
        <v>1</v>
      </c>
      <c r="E446" s="40">
        <f t="shared" si="48"/>
        <v>0</v>
      </c>
      <c r="F446" s="41">
        <f t="shared" si="49"/>
        <v>0</v>
      </c>
    </row>
    <row r="447" spans="1:6" x14ac:dyDescent="0.2">
      <c r="A447" s="41" t="e">
        <f t="shared" ref="A447:A508" si="52">VLOOKUP(J447,DDEPM_USERS,2,FALSE)</f>
        <v>#N/A</v>
      </c>
      <c r="B447" s="38">
        <f t="shared" si="50"/>
        <v>16</v>
      </c>
      <c r="C447" s="38">
        <f t="shared" si="51"/>
        <v>24</v>
      </c>
      <c r="D447" s="39">
        <f t="shared" ref="D447:D508" si="53">T447-S447+1</f>
        <v>1</v>
      </c>
      <c r="E447" s="40">
        <f t="shared" ref="E447:E508" si="54">Z447*(C447-B447+1)*D447</f>
        <v>0</v>
      </c>
      <c r="F447" s="41">
        <f t="shared" ref="F447:F508" si="55">E447*AA447</f>
        <v>0</v>
      </c>
    </row>
    <row r="448" spans="1:6" x14ac:dyDescent="0.2">
      <c r="A448" s="41" t="e">
        <f t="shared" si="52"/>
        <v>#N/A</v>
      </c>
      <c r="B448" s="38">
        <f t="shared" si="50"/>
        <v>16</v>
      </c>
      <c r="C448" s="38">
        <f t="shared" si="51"/>
        <v>24</v>
      </c>
      <c r="D448" s="39">
        <f t="shared" si="53"/>
        <v>1</v>
      </c>
      <c r="E448" s="40">
        <f t="shared" si="54"/>
        <v>0</v>
      </c>
      <c r="F448" s="41">
        <f t="shared" si="55"/>
        <v>0</v>
      </c>
    </row>
    <row r="449" spans="1:6" x14ac:dyDescent="0.2">
      <c r="A449" s="41" t="e">
        <f t="shared" si="52"/>
        <v>#N/A</v>
      </c>
      <c r="B449" s="38">
        <f t="shared" si="50"/>
        <v>16</v>
      </c>
      <c r="C449" s="38">
        <f t="shared" si="51"/>
        <v>24</v>
      </c>
      <c r="D449" s="39">
        <f t="shared" si="53"/>
        <v>1</v>
      </c>
      <c r="E449" s="40">
        <f t="shared" si="54"/>
        <v>0</v>
      </c>
      <c r="F449" s="41">
        <f t="shared" si="55"/>
        <v>0</v>
      </c>
    </row>
    <row r="450" spans="1:6" x14ac:dyDescent="0.2">
      <c r="A450" s="41" t="e">
        <f t="shared" si="52"/>
        <v>#N/A</v>
      </c>
      <c r="B450" s="38">
        <f t="shared" si="50"/>
        <v>16</v>
      </c>
      <c r="C450" s="38">
        <f t="shared" si="51"/>
        <v>24</v>
      </c>
      <c r="D450" s="39">
        <f t="shared" si="53"/>
        <v>1</v>
      </c>
      <c r="E450" s="40">
        <f t="shared" si="54"/>
        <v>0</v>
      </c>
      <c r="F450" s="41">
        <f t="shared" si="55"/>
        <v>0</v>
      </c>
    </row>
    <row r="451" spans="1:6" x14ac:dyDescent="0.2">
      <c r="A451" s="41" t="e">
        <f t="shared" si="52"/>
        <v>#N/A</v>
      </c>
      <c r="B451" s="38">
        <f t="shared" si="50"/>
        <v>16</v>
      </c>
      <c r="C451" s="38">
        <f t="shared" si="51"/>
        <v>24</v>
      </c>
      <c r="D451" s="39">
        <f t="shared" si="53"/>
        <v>1</v>
      </c>
      <c r="E451" s="40">
        <f t="shared" si="54"/>
        <v>0</v>
      </c>
      <c r="F451" s="41">
        <f t="shared" si="55"/>
        <v>0</v>
      </c>
    </row>
    <row r="452" spans="1:6" x14ac:dyDescent="0.2">
      <c r="A452" s="41" t="e">
        <f t="shared" si="52"/>
        <v>#N/A</v>
      </c>
      <c r="B452" s="38">
        <f t="shared" si="50"/>
        <v>16</v>
      </c>
      <c r="C452" s="38">
        <f t="shared" si="51"/>
        <v>24</v>
      </c>
      <c r="D452" s="39">
        <f t="shared" si="53"/>
        <v>1</v>
      </c>
      <c r="E452" s="40">
        <f t="shared" si="54"/>
        <v>0</v>
      </c>
      <c r="F452" s="41">
        <f t="shared" si="55"/>
        <v>0</v>
      </c>
    </row>
    <row r="453" spans="1:6" x14ac:dyDescent="0.2">
      <c r="A453" s="41" t="e">
        <f t="shared" si="52"/>
        <v>#N/A</v>
      </c>
      <c r="B453" s="38">
        <f t="shared" si="50"/>
        <v>16</v>
      </c>
      <c r="C453" s="38">
        <f t="shared" si="51"/>
        <v>24</v>
      </c>
      <c r="D453" s="39">
        <f t="shared" si="53"/>
        <v>1</v>
      </c>
      <c r="E453" s="40">
        <f t="shared" si="54"/>
        <v>0</v>
      </c>
      <c r="F453" s="41">
        <f t="shared" si="55"/>
        <v>0</v>
      </c>
    </row>
    <row r="454" spans="1:6" x14ac:dyDescent="0.2">
      <c r="A454" s="41" t="e">
        <f t="shared" si="52"/>
        <v>#N/A</v>
      </c>
      <c r="B454" s="38">
        <f t="shared" si="50"/>
        <v>16</v>
      </c>
      <c r="C454" s="38">
        <f t="shared" si="51"/>
        <v>24</v>
      </c>
      <c r="D454" s="39">
        <f t="shared" si="53"/>
        <v>1</v>
      </c>
      <c r="E454" s="40">
        <f t="shared" si="54"/>
        <v>0</v>
      </c>
      <c r="F454" s="41">
        <f t="shared" si="55"/>
        <v>0</v>
      </c>
    </row>
    <row r="455" spans="1:6" x14ac:dyDescent="0.2">
      <c r="A455" s="41" t="e">
        <f t="shared" si="52"/>
        <v>#N/A</v>
      </c>
      <c r="B455" s="38">
        <f t="shared" si="50"/>
        <v>16</v>
      </c>
      <c r="C455" s="38">
        <f t="shared" si="51"/>
        <v>24</v>
      </c>
      <c r="D455" s="39">
        <f t="shared" si="53"/>
        <v>1</v>
      </c>
      <c r="E455" s="40">
        <f t="shared" si="54"/>
        <v>0</v>
      </c>
      <c r="F455" s="41">
        <f t="shared" si="55"/>
        <v>0</v>
      </c>
    </row>
    <row r="456" spans="1:6" x14ac:dyDescent="0.2">
      <c r="A456" s="41" t="e">
        <f t="shared" si="52"/>
        <v>#N/A</v>
      </c>
      <c r="B456" s="38">
        <f t="shared" si="50"/>
        <v>16</v>
      </c>
      <c r="C456" s="38">
        <f t="shared" si="51"/>
        <v>24</v>
      </c>
      <c r="D456" s="39">
        <f t="shared" si="53"/>
        <v>1</v>
      </c>
      <c r="E456" s="40">
        <f t="shared" si="54"/>
        <v>0</v>
      </c>
      <c r="F456" s="41">
        <f t="shared" si="55"/>
        <v>0</v>
      </c>
    </row>
    <row r="457" spans="1:6" x14ac:dyDescent="0.2">
      <c r="A457" s="41" t="e">
        <f t="shared" si="52"/>
        <v>#N/A</v>
      </c>
      <c r="B457" s="38">
        <f t="shared" si="50"/>
        <v>16</v>
      </c>
      <c r="C457" s="38">
        <f t="shared" si="51"/>
        <v>24</v>
      </c>
      <c r="D457" s="39">
        <f t="shared" si="53"/>
        <v>1</v>
      </c>
      <c r="E457" s="40">
        <f t="shared" si="54"/>
        <v>0</v>
      </c>
      <c r="F457" s="41">
        <f t="shared" si="55"/>
        <v>0</v>
      </c>
    </row>
    <row r="458" spans="1:6" x14ac:dyDescent="0.2">
      <c r="A458" s="41" t="e">
        <f t="shared" si="52"/>
        <v>#N/A</v>
      </c>
      <c r="B458" s="38">
        <f t="shared" si="50"/>
        <v>16</v>
      </c>
      <c r="C458" s="38">
        <f t="shared" si="51"/>
        <v>24</v>
      </c>
      <c r="D458" s="39">
        <f t="shared" si="53"/>
        <v>1</v>
      </c>
      <c r="E458" s="40">
        <f t="shared" si="54"/>
        <v>0</v>
      </c>
      <c r="F458" s="41">
        <f t="shared" si="55"/>
        <v>0</v>
      </c>
    </row>
    <row r="459" spans="1:6" x14ac:dyDescent="0.2">
      <c r="A459" s="41" t="e">
        <f t="shared" si="52"/>
        <v>#N/A</v>
      </c>
      <c r="B459" s="38">
        <f t="shared" si="50"/>
        <v>16</v>
      </c>
      <c r="C459" s="38">
        <f t="shared" si="51"/>
        <v>24</v>
      </c>
      <c r="D459" s="39">
        <f t="shared" si="53"/>
        <v>1</v>
      </c>
      <c r="E459" s="40">
        <f t="shared" si="54"/>
        <v>0</v>
      </c>
      <c r="F459" s="41">
        <f t="shared" si="55"/>
        <v>0</v>
      </c>
    </row>
    <row r="460" spans="1:6" x14ac:dyDescent="0.2">
      <c r="A460" s="41" t="e">
        <f t="shared" si="52"/>
        <v>#N/A</v>
      </c>
      <c r="B460" s="38">
        <f t="shared" si="50"/>
        <v>16</v>
      </c>
      <c r="C460" s="38">
        <f t="shared" si="51"/>
        <v>24</v>
      </c>
      <c r="D460" s="39">
        <f t="shared" si="53"/>
        <v>1</v>
      </c>
      <c r="E460" s="40">
        <f t="shared" si="54"/>
        <v>0</v>
      </c>
      <c r="F460" s="41">
        <f t="shared" si="55"/>
        <v>0</v>
      </c>
    </row>
    <row r="461" spans="1:6" x14ac:dyDescent="0.2">
      <c r="A461" s="41" t="e">
        <f t="shared" si="52"/>
        <v>#N/A</v>
      </c>
      <c r="B461" s="38">
        <f t="shared" si="50"/>
        <v>16</v>
      </c>
      <c r="C461" s="38">
        <f t="shared" si="51"/>
        <v>24</v>
      </c>
      <c r="D461" s="39">
        <f t="shared" si="53"/>
        <v>1</v>
      </c>
      <c r="E461" s="40">
        <f t="shared" si="54"/>
        <v>0</v>
      </c>
      <c r="F461" s="41">
        <f t="shared" si="55"/>
        <v>0</v>
      </c>
    </row>
    <row r="462" spans="1:6" x14ac:dyDescent="0.2">
      <c r="A462" s="41" t="e">
        <f t="shared" si="52"/>
        <v>#N/A</v>
      </c>
      <c r="B462" s="38">
        <f t="shared" si="50"/>
        <v>16</v>
      </c>
      <c r="C462" s="38">
        <f t="shared" si="51"/>
        <v>24</v>
      </c>
      <c r="D462" s="39">
        <f t="shared" si="53"/>
        <v>1</v>
      </c>
      <c r="E462" s="40">
        <f t="shared" si="54"/>
        <v>0</v>
      </c>
      <c r="F462" s="41">
        <f t="shared" si="55"/>
        <v>0</v>
      </c>
    </row>
    <row r="463" spans="1:6" x14ac:dyDescent="0.2">
      <c r="A463" s="41" t="e">
        <f t="shared" si="52"/>
        <v>#N/A</v>
      </c>
      <c r="B463" s="38">
        <f t="shared" si="50"/>
        <v>16</v>
      </c>
      <c r="C463" s="38">
        <f t="shared" si="51"/>
        <v>24</v>
      </c>
      <c r="D463" s="39">
        <f t="shared" si="53"/>
        <v>1</v>
      </c>
      <c r="E463" s="40">
        <f t="shared" si="54"/>
        <v>0</v>
      </c>
      <c r="F463" s="41">
        <f t="shared" si="55"/>
        <v>0</v>
      </c>
    </row>
    <row r="464" spans="1:6" x14ac:dyDescent="0.2">
      <c r="A464" s="41" t="e">
        <f t="shared" si="52"/>
        <v>#N/A</v>
      </c>
      <c r="B464" s="38">
        <f t="shared" si="50"/>
        <v>16</v>
      </c>
      <c r="C464" s="38">
        <f t="shared" si="51"/>
        <v>24</v>
      </c>
      <c r="D464" s="39">
        <f t="shared" si="53"/>
        <v>1</v>
      </c>
      <c r="E464" s="40">
        <f t="shared" si="54"/>
        <v>0</v>
      </c>
      <c r="F464" s="41">
        <f t="shared" si="55"/>
        <v>0</v>
      </c>
    </row>
    <row r="465" spans="1:6" x14ac:dyDescent="0.2">
      <c r="A465" s="41" t="e">
        <f t="shared" si="52"/>
        <v>#N/A</v>
      </c>
      <c r="B465" s="38">
        <f t="shared" si="50"/>
        <v>16</v>
      </c>
      <c r="C465" s="38">
        <f t="shared" si="51"/>
        <v>24</v>
      </c>
      <c r="D465" s="39">
        <f t="shared" si="53"/>
        <v>1</v>
      </c>
      <c r="E465" s="40">
        <f t="shared" si="54"/>
        <v>0</v>
      </c>
      <c r="F465" s="41">
        <f t="shared" si="55"/>
        <v>0</v>
      </c>
    </row>
    <row r="466" spans="1:6" x14ac:dyDescent="0.2">
      <c r="A466" s="41" t="e">
        <f t="shared" si="52"/>
        <v>#N/A</v>
      </c>
      <c r="B466" s="38">
        <f t="shared" si="50"/>
        <v>16</v>
      </c>
      <c r="C466" s="38">
        <f t="shared" si="51"/>
        <v>24</v>
      </c>
      <c r="D466" s="39">
        <f t="shared" si="53"/>
        <v>1</v>
      </c>
      <c r="E466" s="40">
        <f t="shared" si="54"/>
        <v>0</v>
      </c>
      <c r="F466" s="41">
        <f t="shared" si="55"/>
        <v>0</v>
      </c>
    </row>
    <row r="467" spans="1:6" x14ac:dyDescent="0.2">
      <c r="A467" s="41" t="e">
        <f t="shared" si="52"/>
        <v>#N/A</v>
      </c>
      <c r="B467" s="38">
        <f t="shared" si="50"/>
        <v>16</v>
      </c>
      <c r="C467" s="38">
        <f t="shared" si="51"/>
        <v>24</v>
      </c>
      <c r="D467" s="39">
        <f t="shared" si="53"/>
        <v>1</v>
      </c>
      <c r="E467" s="40">
        <f t="shared" si="54"/>
        <v>0</v>
      </c>
      <c r="F467" s="41">
        <f t="shared" si="55"/>
        <v>0</v>
      </c>
    </row>
    <row r="468" spans="1:6" x14ac:dyDescent="0.2">
      <c r="A468" s="41" t="e">
        <f t="shared" si="52"/>
        <v>#N/A</v>
      </c>
      <c r="B468" s="38">
        <f t="shared" ref="B468:B508" si="56">IF(ISNUMBER(FIND("-",U468))=TRUE,VALUE(MID(U468,FIND("-",U468)-1,1)),16)</f>
        <v>16</v>
      </c>
      <c r="C468" s="38">
        <f t="shared" ref="C468:C508" si="57">IF(ISNUMBER(FIND("-",U468))=TRUE,VALUE(MID(U468,FIND("-",U468)+1,2)),24)</f>
        <v>24</v>
      </c>
      <c r="D468" s="39">
        <f t="shared" si="53"/>
        <v>1</v>
      </c>
      <c r="E468" s="40">
        <f t="shared" si="54"/>
        <v>0</v>
      </c>
      <c r="F468" s="41">
        <f t="shared" si="55"/>
        <v>0</v>
      </c>
    </row>
    <row r="469" spans="1:6" x14ac:dyDescent="0.2">
      <c r="A469" s="41" t="e">
        <f t="shared" si="52"/>
        <v>#N/A</v>
      </c>
      <c r="B469" s="38">
        <f t="shared" si="56"/>
        <v>16</v>
      </c>
      <c r="C469" s="38">
        <f t="shared" si="57"/>
        <v>24</v>
      </c>
      <c r="D469" s="39">
        <f t="shared" si="53"/>
        <v>1</v>
      </c>
      <c r="E469" s="40">
        <f t="shared" si="54"/>
        <v>0</v>
      </c>
      <c r="F469" s="41">
        <f t="shared" si="55"/>
        <v>0</v>
      </c>
    </row>
    <row r="470" spans="1:6" x14ac:dyDescent="0.2">
      <c r="A470" s="41" t="e">
        <f t="shared" si="52"/>
        <v>#N/A</v>
      </c>
      <c r="B470" s="38">
        <f t="shared" si="56"/>
        <v>16</v>
      </c>
      <c r="C470" s="38">
        <f t="shared" si="57"/>
        <v>24</v>
      </c>
      <c r="D470" s="39">
        <f t="shared" si="53"/>
        <v>1</v>
      </c>
      <c r="E470" s="40">
        <f t="shared" si="54"/>
        <v>0</v>
      </c>
      <c r="F470" s="41">
        <f t="shared" si="55"/>
        <v>0</v>
      </c>
    </row>
    <row r="471" spans="1:6" x14ac:dyDescent="0.2">
      <c r="A471" s="41" t="e">
        <f t="shared" si="52"/>
        <v>#N/A</v>
      </c>
      <c r="B471" s="38">
        <f t="shared" si="56"/>
        <v>16</v>
      </c>
      <c r="C471" s="38">
        <f t="shared" si="57"/>
        <v>24</v>
      </c>
      <c r="D471" s="39">
        <f t="shared" si="53"/>
        <v>1</v>
      </c>
      <c r="E471" s="40">
        <f t="shared" si="54"/>
        <v>0</v>
      </c>
      <c r="F471" s="41">
        <f t="shared" si="55"/>
        <v>0</v>
      </c>
    </row>
    <row r="472" spans="1:6" x14ac:dyDescent="0.2">
      <c r="A472" s="41" t="e">
        <f t="shared" si="52"/>
        <v>#N/A</v>
      </c>
      <c r="B472" s="38">
        <f t="shared" si="56"/>
        <v>16</v>
      </c>
      <c r="C472" s="38">
        <f t="shared" si="57"/>
        <v>24</v>
      </c>
      <c r="D472" s="39">
        <f t="shared" si="53"/>
        <v>1</v>
      </c>
      <c r="E472" s="40">
        <f t="shared" si="54"/>
        <v>0</v>
      </c>
      <c r="F472" s="41">
        <f t="shared" si="55"/>
        <v>0</v>
      </c>
    </row>
    <row r="473" spans="1:6" x14ac:dyDescent="0.2">
      <c r="A473" s="41" t="e">
        <f t="shared" si="52"/>
        <v>#N/A</v>
      </c>
      <c r="B473" s="38">
        <f t="shared" si="56"/>
        <v>16</v>
      </c>
      <c r="C473" s="38">
        <f t="shared" si="57"/>
        <v>24</v>
      </c>
      <c r="D473" s="39">
        <f t="shared" si="53"/>
        <v>1</v>
      </c>
      <c r="E473" s="40">
        <f t="shared" si="54"/>
        <v>0</v>
      </c>
      <c r="F473" s="41">
        <f t="shared" si="55"/>
        <v>0</v>
      </c>
    </row>
    <row r="474" spans="1:6" x14ac:dyDescent="0.2">
      <c r="A474" s="41" t="e">
        <f t="shared" si="52"/>
        <v>#N/A</v>
      </c>
      <c r="B474" s="38">
        <f t="shared" si="56"/>
        <v>16</v>
      </c>
      <c r="C474" s="38">
        <f t="shared" si="57"/>
        <v>24</v>
      </c>
      <c r="D474" s="39">
        <f t="shared" si="53"/>
        <v>1</v>
      </c>
      <c r="E474" s="40">
        <f t="shared" si="54"/>
        <v>0</v>
      </c>
      <c r="F474" s="41">
        <f t="shared" si="55"/>
        <v>0</v>
      </c>
    </row>
    <row r="475" spans="1:6" x14ac:dyDescent="0.2">
      <c r="A475" s="41" t="e">
        <f t="shared" si="52"/>
        <v>#N/A</v>
      </c>
      <c r="B475" s="38">
        <f t="shared" si="56"/>
        <v>16</v>
      </c>
      <c r="C475" s="38">
        <f t="shared" si="57"/>
        <v>24</v>
      </c>
      <c r="D475" s="39">
        <f t="shared" si="53"/>
        <v>1</v>
      </c>
      <c r="E475" s="40">
        <f t="shared" si="54"/>
        <v>0</v>
      </c>
      <c r="F475" s="41">
        <f t="shared" si="55"/>
        <v>0</v>
      </c>
    </row>
    <row r="476" spans="1:6" x14ac:dyDescent="0.2">
      <c r="A476" s="41" t="e">
        <f t="shared" si="52"/>
        <v>#N/A</v>
      </c>
      <c r="B476" s="38">
        <f t="shared" si="56"/>
        <v>16</v>
      </c>
      <c r="C476" s="38">
        <f t="shared" si="57"/>
        <v>24</v>
      </c>
      <c r="D476" s="39">
        <f t="shared" si="53"/>
        <v>1</v>
      </c>
      <c r="E476" s="40">
        <f t="shared" si="54"/>
        <v>0</v>
      </c>
      <c r="F476" s="41">
        <f t="shared" si="55"/>
        <v>0</v>
      </c>
    </row>
    <row r="477" spans="1:6" x14ac:dyDescent="0.2">
      <c r="A477" s="41" t="e">
        <f t="shared" si="52"/>
        <v>#N/A</v>
      </c>
      <c r="B477" s="38">
        <f t="shared" si="56"/>
        <v>16</v>
      </c>
      <c r="C477" s="38">
        <f t="shared" si="57"/>
        <v>24</v>
      </c>
      <c r="D477" s="39">
        <f t="shared" si="53"/>
        <v>1</v>
      </c>
      <c r="E477" s="40">
        <f t="shared" si="54"/>
        <v>0</v>
      </c>
      <c r="F477" s="41">
        <f t="shared" si="55"/>
        <v>0</v>
      </c>
    </row>
    <row r="478" spans="1:6" x14ac:dyDescent="0.2">
      <c r="A478" s="41" t="e">
        <f t="shared" si="52"/>
        <v>#N/A</v>
      </c>
      <c r="B478" s="38">
        <f t="shared" si="56"/>
        <v>16</v>
      </c>
      <c r="C478" s="38">
        <f t="shared" si="57"/>
        <v>24</v>
      </c>
      <c r="D478" s="39">
        <f t="shared" si="53"/>
        <v>1</v>
      </c>
      <c r="E478" s="40">
        <f t="shared" si="54"/>
        <v>0</v>
      </c>
      <c r="F478" s="41">
        <f t="shared" si="55"/>
        <v>0</v>
      </c>
    </row>
    <row r="479" spans="1:6" x14ac:dyDescent="0.2">
      <c r="A479" s="41" t="e">
        <f t="shared" si="52"/>
        <v>#N/A</v>
      </c>
      <c r="B479" s="38">
        <f t="shared" si="56"/>
        <v>16</v>
      </c>
      <c r="C479" s="38">
        <f t="shared" si="57"/>
        <v>24</v>
      </c>
      <c r="D479" s="39">
        <f t="shared" si="53"/>
        <v>1</v>
      </c>
      <c r="E479" s="40">
        <f t="shared" si="54"/>
        <v>0</v>
      </c>
      <c r="F479" s="41">
        <f t="shared" si="55"/>
        <v>0</v>
      </c>
    </row>
    <row r="480" spans="1:6" x14ac:dyDescent="0.2">
      <c r="A480" s="41" t="e">
        <f t="shared" si="52"/>
        <v>#N/A</v>
      </c>
      <c r="B480" s="38">
        <f t="shared" si="56"/>
        <v>16</v>
      </c>
      <c r="C480" s="38">
        <f t="shared" si="57"/>
        <v>24</v>
      </c>
      <c r="D480" s="39">
        <f t="shared" si="53"/>
        <v>1</v>
      </c>
      <c r="E480" s="40">
        <f t="shared" si="54"/>
        <v>0</v>
      </c>
      <c r="F480" s="41">
        <f t="shared" si="55"/>
        <v>0</v>
      </c>
    </row>
    <row r="481" spans="1:6" x14ac:dyDescent="0.2">
      <c r="A481" s="41" t="e">
        <f t="shared" si="52"/>
        <v>#N/A</v>
      </c>
      <c r="B481" s="38">
        <f t="shared" si="56"/>
        <v>16</v>
      </c>
      <c r="C481" s="38">
        <f t="shared" si="57"/>
        <v>24</v>
      </c>
      <c r="D481" s="39">
        <f t="shared" si="53"/>
        <v>1</v>
      </c>
      <c r="E481" s="40">
        <f t="shared" si="54"/>
        <v>0</v>
      </c>
      <c r="F481" s="41">
        <f t="shared" si="55"/>
        <v>0</v>
      </c>
    </row>
    <row r="482" spans="1:6" x14ac:dyDescent="0.2">
      <c r="A482" s="41" t="e">
        <f t="shared" si="52"/>
        <v>#N/A</v>
      </c>
      <c r="B482" s="38">
        <f t="shared" si="56"/>
        <v>16</v>
      </c>
      <c r="C482" s="38">
        <f t="shared" si="57"/>
        <v>24</v>
      </c>
      <c r="D482" s="39">
        <f t="shared" si="53"/>
        <v>1</v>
      </c>
      <c r="E482" s="40">
        <f t="shared" si="54"/>
        <v>0</v>
      </c>
      <c r="F482" s="41">
        <f t="shared" si="55"/>
        <v>0</v>
      </c>
    </row>
    <row r="483" spans="1:6" x14ac:dyDescent="0.2">
      <c r="A483" s="41" t="e">
        <f t="shared" si="52"/>
        <v>#N/A</v>
      </c>
      <c r="B483" s="38">
        <f t="shared" si="56"/>
        <v>16</v>
      </c>
      <c r="C483" s="38">
        <f t="shared" si="57"/>
        <v>24</v>
      </c>
      <c r="D483" s="39">
        <f t="shared" si="53"/>
        <v>1</v>
      </c>
      <c r="E483" s="40">
        <f t="shared" si="54"/>
        <v>0</v>
      </c>
      <c r="F483" s="41">
        <f t="shared" si="55"/>
        <v>0</v>
      </c>
    </row>
    <row r="484" spans="1:6" x14ac:dyDescent="0.2">
      <c r="A484" s="41" t="e">
        <f t="shared" si="52"/>
        <v>#N/A</v>
      </c>
      <c r="B484" s="38">
        <f t="shared" si="56"/>
        <v>16</v>
      </c>
      <c r="C484" s="38">
        <f t="shared" si="57"/>
        <v>24</v>
      </c>
      <c r="D484" s="39">
        <f t="shared" si="53"/>
        <v>1</v>
      </c>
      <c r="E484" s="40">
        <f t="shared" si="54"/>
        <v>0</v>
      </c>
      <c r="F484" s="41">
        <f t="shared" si="55"/>
        <v>0</v>
      </c>
    </row>
    <row r="485" spans="1:6" x14ac:dyDescent="0.2">
      <c r="A485" s="41" t="e">
        <f t="shared" si="52"/>
        <v>#N/A</v>
      </c>
      <c r="B485" s="38">
        <f t="shared" si="56"/>
        <v>16</v>
      </c>
      <c r="C485" s="38">
        <f t="shared" si="57"/>
        <v>24</v>
      </c>
      <c r="D485" s="39">
        <f t="shared" si="53"/>
        <v>1</v>
      </c>
      <c r="E485" s="40">
        <f t="shared" si="54"/>
        <v>0</v>
      </c>
      <c r="F485" s="41">
        <f t="shared" si="55"/>
        <v>0</v>
      </c>
    </row>
    <row r="486" spans="1:6" x14ac:dyDescent="0.2">
      <c r="A486" s="41" t="e">
        <f t="shared" si="52"/>
        <v>#N/A</v>
      </c>
      <c r="B486" s="38">
        <f t="shared" si="56"/>
        <v>16</v>
      </c>
      <c r="C486" s="38">
        <f t="shared" si="57"/>
        <v>24</v>
      </c>
      <c r="D486" s="39">
        <f t="shared" si="53"/>
        <v>1</v>
      </c>
      <c r="E486" s="40">
        <f t="shared" si="54"/>
        <v>0</v>
      </c>
      <c r="F486" s="41">
        <f t="shared" si="55"/>
        <v>0</v>
      </c>
    </row>
    <row r="487" spans="1:6" x14ac:dyDescent="0.2">
      <c r="A487" s="41" t="e">
        <f t="shared" si="52"/>
        <v>#N/A</v>
      </c>
      <c r="B487" s="38">
        <f t="shared" si="56"/>
        <v>16</v>
      </c>
      <c r="C487" s="38">
        <f t="shared" si="57"/>
        <v>24</v>
      </c>
      <c r="D487" s="39">
        <f t="shared" si="53"/>
        <v>1</v>
      </c>
      <c r="E487" s="40">
        <f t="shared" si="54"/>
        <v>0</v>
      </c>
      <c r="F487" s="41">
        <f t="shared" si="55"/>
        <v>0</v>
      </c>
    </row>
    <row r="488" spans="1:6" x14ac:dyDescent="0.2">
      <c r="A488" s="41" t="e">
        <f t="shared" si="52"/>
        <v>#N/A</v>
      </c>
      <c r="B488" s="38">
        <f t="shared" si="56"/>
        <v>16</v>
      </c>
      <c r="C488" s="38">
        <f t="shared" si="57"/>
        <v>24</v>
      </c>
      <c r="D488" s="39">
        <f t="shared" si="53"/>
        <v>1</v>
      </c>
      <c r="E488" s="40">
        <f t="shared" si="54"/>
        <v>0</v>
      </c>
      <c r="F488" s="41">
        <f t="shared" si="55"/>
        <v>0</v>
      </c>
    </row>
    <row r="489" spans="1:6" x14ac:dyDescent="0.2">
      <c r="A489" s="41" t="e">
        <f t="shared" si="52"/>
        <v>#N/A</v>
      </c>
      <c r="B489" s="38">
        <f t="shared" si="56"/>
        <v>16</v>
      </c>
      <c r="C489" s="38">
        <f t="shared" si="57"/>
        <v>24</v>
      </c>
      <c r="D489" s="39">
        <f t="shared" si="53"/>
        <v>1</v>
      </c>
      <c r="E489" s="40">
        <f t="shared" si="54"/>
        <v>0</v>
      </c>
      <c r="F489" s="41">
        <f t="shared" si="55"/>
        <v>0</v>
      </c>
    </row>
    <row r="490" spans="1:6" x14ac:dyDescent="0.2">
      <c r="A490" s="41" t="e">
        <f t="shared" si="52"/>
        <v>#N/A</v>
      </c>
      <c r="B490" s="38">
        <f t="shared" si="56"/>
        <v>16</v>
      </c>
      <c r="C490" s="38">
        <f t="shared" si="57"/>
        <v>24</v>
      </c>
      <c r="D490" s="39">
        <f t="shared" si="53"/>
        <v>1</v>
      </c>
      <c r="E490" s="40">
        <f t="shared" si="54"/>
        <v>0</v>
      </c>
      <c r="F490" s="41">
        <f t="shared" si="55"/>
        <v>0</v>
      </c>
    </row>
    <row r="491" spans="1:6" x14ac:dyDescent="0.2">
      <c r="A491" s="41" t="e">
        <f t="shared" si="52"/>
        <v>#N/A</v>
      </c>
      <c r="B491" s="38">
        <f t="shared" si="56"/>
        <v>16</v>
      </c>
      <c r="C491" s="38">
        <f t="shared" si="57"/>
        <v>24</v>
      </c>
      <c r="D491" s="39">
        <f t="shared" si="53"/>
        <v>1</v>
      </c>
      <c r="E491" s="40">
        <f t="shared" si="54"/>
        <v>0</v>
      </c>
      <c r="F491" s="41">
        <f t="shared" si="55"/>
        <v>0</v>
      </c>
    </row>
    <row r="492" spans="1:6" x14ac:dyDescent="0.2">
      <c r="A492" s="41" t="e">
        <f t="shared" si="52"/>
        <v>#N/A</v>
      </c>
      <c r="B492" s="38">
        <f t="shared" si="56"/>
        <v>16</v>
      </c>
      <c r="C492" s="38">
        <f t="shared" si="57"/>
        <v>24</v>
      </c>
      <c r="D492" s="39">
        <f t="shared" si="53"/>
        <v>1</v>
      </c>
      <c r="E492" s="40">
        <f t="shared" si="54"/>
        <v>0</v>
      </c>
      <c r="F492" s="41">
        <f t="shared" si="55"/>
        <v>0</v>
      </c>
    </row>
    <row r="493" spans="1:6" x14ac:dyDescent="0.2">
      <c r="A493" s="41" t="e">
        <f t="shared" si="52"/>
        <v>#N/A</v>
      </c>
      <c r="B493" s="38">
        <f t="shared" si="56"/>
        <v>16</v>
      </c>
      <c r="C493" s="38">
        <f t="shared" si="57"/>
        <v>24</v>
      </c>
      <c r="D493" s="39">
        <f t="shared" si="53"/>
        <v>1</v>
      </c>
      <c r="E493" s="40">
        <f t="shared" si="54"/>
        <v>0</v>
      </c>
      <c r="F493" s="41">
        <f t="shared" si="55"/>
        <v>0</v>
      </c>
    </row>
    <row r="494" spans="1:6" x14ac:dyDescent="0.2">
      <c r="A494" s="41" t="e">
        <f t="shared" si="52"/>
        <v>#N/A</v>
      </c>
      <c r="B494" s="38">
        <f t="shared" si="56"/>
        <v>16</v>
      </c>
      <c r="C494" s="38">
        <f t="shared" si="57"/>
        <v>24</v>
      </c>
      <c r="D494" s="39">
        <f t="shared" si="53"/>
        <v>1</v>
      </c>
      <c r="E494" s="40">
        <f t="shared" si="54"/>
        <v>0</v>
      </c>
      <c r="F494" s="41">
        <f t="shared" si="55"/>
        <v>0</v>
      </c>
    </row>
    <row r="495" spans="1:6" x14ac:dyDescent="0.2">
      <c r="A495" s="41" t="e">
        <f t="shared" si="52"/>
        <v>#N/A</v>
      </c>
      <c r="B495" s="38">
        <f t="shared" si="56"/>
        <v>16</v>
      </c>
      <c r="C495" s="38">
        <f t="shared" si="57"/>
        <v>24</v>
      </c>
      <c r="D495" s="39">
        <f t="shared" si="53"/>
        <v>1</v>
      </c>
      <c r="E495" s="40">
        <f t="shared" si="54"/>
        <v>0</v>
      </c>
      <c r="F495" s="41">
        <f t="shared" si="55"/>
        <v>0</v>
      </c>
    </row>
    <row r="496" spans="1:6" x14ac:dyDescent="0.2">
      <c r="A496" s="41" t="e">
        <f t="shared" si="52"/>
        <v>#N/A</v>
      </c>
      <c r="B496" s="38">
        <f t="shared" si="56"/>
        <v>16</v>
      </c>
      <c r="C496" s="38">
        <f t="shared" si="57"/>
        <v>24</v>
      </c>
      <c r="D496" s="39">
        <f t="shared" si="53"/>
        <v>1</v>
      </c>
      <c r="E496" s="40">
        <f t="shared" si="54"/>
        <v>0</v>
      </c>
      <c r="F496" s="41">
        <f t="shared" si="55"/>
        <v>0</v>
      </c>
    </row>
    <row r="497" spans="1:6" x14ac:dyDescent="0.2">
      <c r="A497" s="41" t="e">
        <f t="shared" si="52"/>
        <v>#N/A</v>
      </c>
      <c r="B497" s="38">
        <f t="shared" si="56"/>
        <v>16</v>
      </c>
      <c r="C497" s="38">
        <f t="shared" si="57"/>
        <v>24</v>
      </c>
      <c r="D497" s="39">
        <f t="shared" si="53"/>
        <v>1</v>
      </c>
      <c r="E497" s="40">
        <f t="shared" si="54"/>
        <v>0</v>
      </c>
      <c r="F497" s="41">
        <f t="shared" si="55"/>
        <v>0</v>
      </c>
    </row>
    <row r="498" spans="1:6" x14ac:dyDescent="0.2">
      <c r="A498" s="41" t="e">
        <f t="shared" si="52"/>
        <v>#N/A</v>
      </c>
      <c r="B498" s="38">
        <f t="shared" si="56"/>
        <v>16</v>
      </c>
      <c r="C498" s="38">
        <f t="shared" si="57"/>
        <v>24</v>
      </c>
      <c r="D498" s="39">
        <f t="shared" si="53"/>
        <v>1</v>
      </c>
      <c r="E498" s="40">
        <f t="shared" si="54"/>
        <v>0</v>
      </c>
      <c r="F498" s="41">
        <f t="shared" si="55"/>
        <v>0</v>
      </c>
    </row>
    <row r="499" spans="1:6" x14ac:dyDescent="0.2">
      <c r="A499" s="41" t="e">
        <f t="shared" si="52"/>
        <v>#N/A</v>
      </c>
      <c r="B499" s="38">
        <f t="shared" si="56"/>
        <v>16</v>
      </c>
      <c r="C499" s="38">
        <f t="shared" si="57"/>
        <v>24</v>
      </c>
      <c r="D499" s="39">
        <f t="shared" si="53"/>
        <v>1</v>
      </c>
      <c r="E499" s="40">
        <f t="shared" si="54"/>
        <v>0</v>
      </c>
      <c r="F499" s="41">
        <f t="shared" si="55"/>
        <v>0</v>
      </c>
    </row>
    <row r="500" spans="1:6" x14ac:dyDescent="0.2">
      <c r="A500" s="41" t="e">
        <f t="shared" si="52"/>
        <v>#N/A</v>
      </c>
      <c r="B500" s="38">
        <f t="shared" si="56"/>
        <v>16</v>
      </c>
      <c r="C500" s="38">
        <f t="shared" si="57"/>
        <v>24</v>
      </c>
      <c r="D500" s="39">
        <f t="shared" si="53"/>
        <v>1</v>
      </c>
      <c r="E500" s="40">
        <f t="shared" si="54"/>
        <v>0</v>
      </c>
      <c r="F500" s="41">
        <f t="shared" si="55"/>
        <v>0</v>
      </c>
    </row>
    <row r="501" spans="1:6" x14ac:dyDescent="0.2">
      <c r="A501" s="41" t="e">
        <f t="shared" si="52"/>
        <v>#N/A</v>
      </c>
      <c r="B501" s="38">
        <f t="shared" si="56"/>
        <v>16</v>
      </c>
      <c r="C501" s="38">
        <f t="shared" si="57"/>
        <v>24</v>
      </c>
      <c r="D501" s="39">
        <f t="shared" si="53"/>
        <v>1</v>
      </c>
      <c r="E501" s="40">
        <f t="shared" si="54"/>
        <v>0</v>
      </c>
      <c r="F501" s="41">
        <f t="shared" si="55"/>
        <v>0</v>
      </c>
    </row>
    <row r="502" spans="1:6" x14ac:dyDescent="0.2">
      <c r="A502" s="41" t="e">
        <f t="shared" si="52"/>
        <v>#N/A</v>
      </c>
      <c r="B502" s="38">
        <f t="shared" si="56"/>
        <v>16</v>
      </c>
      <c r="C502" s="38">
        <f t="shared" si="57"/>
        <v>24</v>
      </c>
      <c r="D502" s="39">
        <f t="shared" si="53"/>
        <v>1</v>
      </c>
      <c r="E502" s="40">
        <f t="shared" si="54"/>
        <v>0</v>
      </c>
      <c r="F502" s="41">
        <f t="shared" si="55"/>
        <v>0</v>
      </c>
    </row>
    <row r="503" spans="1:6" x14ac:dyDescent="0.2">
      <c r="A503" s="41" t="e">
        <f t="shared" si="52"/>
        <v>#N/A</v>
      </c>
      <c r="B503" s="38">
        <f t="shared" si="56"/>
        <v>16</v>
      </c>
      <c r="C503" s="38">
        <f t="shared" si="57"/>
        <v>24</v>
      </c>
      <c r="D503" s="39">
        <f t="shared" si="53"/>
        <v>1</v>
      </c>
      <c r="E503" s="40">
        <f t="shared" si="54"/>
        <v>0</v>
      </c>
      <c r="F503" s="41">
        <f t="shared" si="55"/>
        <v>0</v>
      </c>
    </row>
    <row r="504" spans="1:6" x14ac:dyDescent="0.2">
      <c r="A504" s="41" t="e">
        <f t="shared" si="52"/>
        <v>#N/A</v>
      </c>
      <c r="B504" s="38">
        <f t="shared" si="56"/>
        <v>16</v>
      </c>
      <c r="C504" s="38">
        <f t="shared" si="57"/>
        <v>24</v>
      </c>
      <c r="D504" s="39">
        <f t="shared" si="53"/>
        <v>1</v>
      </c>
      <c r="E504" s="40">
        <f t="shared" si="54"/>
        <v>0</v>
      </c>
      <c r="F504" s="41">
        <f t="shared" si="55"/>
        <v>0</v>
      </c>
    </row>
    <row r="505" spans="1:6" x14ac:dyDescent="0.2">
      <c r="A505" s="41" t="e">
        <f t="shared" si="52"/>
        <v>#N/A</v>
      </c>
      <c r="B505" s="38">
        <f t="shared" si="56"/>
        <v>16</v>
      </c>
      <c r="C505" s="38">
        <f t="shared" si="57"/>
        <v>24</v>
      </c>
      <c r="D505" s="39">
        <f t="shared" si="53"/>
        <v>1</v>
      </c>
      <c r="E505" s="40">
        <f t="shared" si="54"/>
        <v>0</v>
      </c>
      <c r="F505" s="41">
        <f t="shared" si="55"/>
        <v>0</v>
      </c>
    </row>
    <row r="506" spans="1:6" x14ac:dyDescent="0.2">
      <c r="A506" s="41" t="e">
        <f t="shared" si="52"/>
        <v>#N/A</v>
      </c>
      <c r="B506" s="38">
        <f t="shared" si="56"/>
        <v>16</v>
      </c>
      <c r="C506" s="38">
        <f t="shared" si="57"/>
        <v>24</v>
      </c>
      <c r="D506" s="39">
        <f t="shared" si="53"/>
        <v>1</v>
      </c>
      <c r="E506" s="40">
        <f t="shared" si="54"/>
        <v>0</v>
      </c>
      <c r="F506" s="41">
        <f t="shared" si="55"/>
        <v>0</v>
      </c>
    </row>
    <row r="507" spans="1:6" x14ac:dyDescent="0.2">
      <c r="A507" s="41" t="e">
        <f t="shared" si="52"/>
        <v>#N/A</v>
      </c>
      <c r="B507" s="38">
        <f t="shared" si="56"/>
        <v>16</v>
      </c>
      <c r="C507" s="38">
        <f t="shared" si="57"/>
        <v>24</v>
      </c>
      <c r="D507" s="39">
        <f t="shared" si="53"/>
        <v>1</v>
      </c>
      <c r="E507" s="40">
        <f t="shared" si="54"/>
        <v>0</v>
      </c>
      <c r="F507" s="41">
        <f t="shared" si="55"/>
        <v>0</v>
      </c>
    </row>
    <row r="508" spans="1:6" x14ac:dyDescent="0.2">
      <c r="A508" s="41" t="e">
        <f t="shared" si="52"/>
        <v>#N/A</v>
      </c>
      <c r="B508" s="38">
        <f t="shared" si="56"/>
        <v>16</v>
      </c>
      <c r="C508" s="38">
        <f t="shared" si="57"/>
        <v>24</v>
      </c>
      <c r="D508" s="39">
        <f t="shared" si="53"/>
        <v>1</v>
      </c>
      <c r="E508" s="40">
        <f t="shared" si="54"/>
        <v>0</v>
      </c>
      <c r="F508" s="41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8"/>
  <sheetViews>
    <sheetView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264</v>
      </c>
      <c r="B1" s="52"/>
      <c r="C1" s="52"/>
    </row>
    <row r="2" spans="1:25" x14ac:dyDescent="0.2">
      <c r="A2" s="105" t="s">
        <v>265</v>
      </c>
      <c r="B2" s="52"/>
      <c r="C2" s="52"/>
    </row>
    <row r="3" spans="1:25" x14ac:dyDescent="0.2">
      <c r="A3" s="104">
        <f>'E-Mail'!$B$1</f>
        <v>36985</v>
      </c>
      <c r="B3" s="52"/>
      <c r="C3" s="52"/>
    </row>
    <row r="4" spans="1:25" x14ac:dyDescent="0.2">
      <c r="A4" s="105"/>
      <c r="B4" s="52"/>
      <c r="C4" s="52"/>
    </row>
    <row r="5" spans="1:25" ht="13.5" thickBot="1" x14ac:dyDescent="0.25">
      <c r="A5" s="20" t="s">
        <v>77</v>
      </c>
      <c r="B5" s="20" t="s">
        <v>76</v>
      </c>
      <c r="C5" s="20" t="s">
        <v>8</v>
      </c>
    </row>
    <row r="6" spans="1:25" x14ac:dyDescent="0.2">
      <c r="A6" s="17" t="s">
        <v>108</v>
      </c>
      <c r="B6" s="21">
        <f>COUNTIF($F$9:$F$5001,A6)</f>
        <v>2</v>
      </c>
      <c r="C6" s="21">
        <f>SUMIF($F$9:$F$5002,A6,$C$9:$C$5002)</f>
        <v>20000</v>
      </c>
    </row>
    <row r="7" spans="1:25" x14ac:dyDescent="0.2">
      <c r="A7" s="17"/>
      <c r="B7" s="21"/>
      <c r="C7" s="21"/>
    </row>
    <row r="8" spans="1:25" ht="13.5" thickBot="1" x14ac:dyDescent="0.25">
      <c r="B8" s="52"/>
      <c r="C8" s="52"/>
      <c r="D8" s="19"/>
    </row>
    <row r="9" spans="1:25" ht="13.5" thickBot="1" x14ac:dyDescent="0.25">
      <c r="A9" s="44" t="s">
        <v>263</v>
      </c>
      <c r="B9" s="43" t="s">
        <v>267</v>
      </c>
      <c r="C9" s="44" t="s">
        <v>79</v>
      </c>
      <c r="D9" s="78" t="s">
        <v>278</v>
      </c>
      <c r="E9" s="78" t="s">
        <v>279</v>
      </c>
      <c r="F9" s="78" t="s">
        <v>280</v>
      </c>
      <c r="G9" s="78" t="s">
        <v>281</v>
      </c>
      <c r="H9" s="78" t="s">
        <v>282</v>
      </c>
      <c r="I9" s="78" t="s">
        <v>283</v>
      </c>
      <c r="J9" s="78" t="s">
        <v>284</v>
      </c>
      <c r="K9" s="78" t="s">
        <v>285</v>
      </c>
      <c r="L9" s="78" t="s">
        <v>286</v>
      </c>
      <c r="M9" s="78" t="s">
        <v>287</v>
      </c>
      <c r="N9" s="78" t="s">
        <v>288</v>
      </c>
      <c r="O9" s="78" t="s">
        <v>289</v>
      </c>
      <c r="P9" s="78" t="s">
        <v>290</v>
      </c>
      <c r="Q9" s="78" t="s">
        <v>291</v>
      </c>
      <c r="R9" s="78" t="s">
        <v>292</v>
      </c>
      <c r="S9" s="78" t="s">
        <v>293</v>
      </c>
      <c r="T9" s="78" t="s">
        <v>294</v>
      </c>
      <c r="U9" s="78" t="s">
        <v>295</v>
      </c>
      <c r="V9" s="78" t="s">
        <v>296</v>
      </c>
      <c r="W9" s="78" t="s">
        <v>297</v>
      </c>
      <c r="X9" s="78" t="s">
        <v>298</v>
      </c>
      <c r="Y9" s="78" t="s">
        <v>299</v>
      </c>
    </row>
    <row r="10" spans="1:25" ht="25.5" x14ac:dyDescent="0.2">
      <c r="A10" s="45" t="str">
        <f t="shared" ref="A10:A73" si="0">VLOOKUP(G10,DDEGL_USERS,2,FALSE)</f>
        <v>Wade Hicks</v>
      </c>
      <c r="B10" s="45">
        <f t="shared" ref="B10:B19" si="1">(YEAR(Q10)-YEAR(P10))*12+MONTH(Q10)-MONTH(P10)+1</f>
        <v>1</v>
      </c>
      <c r="C10" s="45">
        <f t="shared" ref="C10:C73" si="2">B10*W10</f>
        <v>10000</v>
      </c>
      <c r="D10" s="79" t="s">
        <v>80</v>
      </c>
      <c r="E10" s="79" t="s">
        <v>438</v>
      </c>
      <c r="F10" s="79" t="s">
        <v>108</v>
      </c>
      <c r="G10" s="79" t="s">
        <v>111</v>
      </c>
      <c r="H10" s="79" t="s">
        <v>439</v>
      </c>
      <c r="I10" s="79" t="s">
        <v>440</v>
      </c>
      <c r="J10" s="79" t="s">
        <v>441</v>
      </c>
      <c r="K10" s="79" t="s">
        <v>442</v>
      </c>
      <c r="L10" s="79" t="s">
        <v>443</v>
      </c>
      <c r="M10" s="79" t="s">
        <v>444</v>
      </c>
      <c r="N10" s="79"/>
      <c r="O10" s="79" t="s">
        <v>445</v>
      </c>
      <c r="P10" s="83">
        <v>36982</v>
      </c>
      <c r="Q10" s="83">
        <v>37011</v>
      </c>
      <c r="R10" s="79"/>
      <c r="S10" s="79" t="s">
        <v>446</v>
      </c>
      <c r="T10" s="80">
        <v>36985</v>
      </c>
      <c r="U10" s="79" t="s">
        <v>669</v>
      </c>
      <c r="V10" s="79" t="s">
        <v>381</v>
      </c>
      <c r="W10" s="79">
        <v>10000</v>
      </c>
      <c r="X10" s="79">
        <v>0.66500000000000004</v>
      </c>
      <c r="Y10" s="79">
        <v>22142</v>
      </c>
    </row>
    <row r="11" spans="1:25" ht="25.5" x14ac:dyDescent="0.2">
      <c r="A11" s="45" t="str">
        <f t="shared" si="0"/>
        <v>Wade Hicks</v>
      </c>
      <c r="B11" s="45">
        <f t="shared" si="1"/>
        <v>1</v>
      </c>
      <c r="C11" s="45">
        <f t="shared" si="2"/>
        <v>10000</v>
      </c>
      <c r="D11" s="81" t="s">
        <v>80</v>
      </c>
      <c r="E11" s="81" t="s">
        <v>438</v>
      </c>
      <c r="F11" s="81" t="s">
        <v>108</v>
      </c>
      <c r="G11" s="81" t="s">
        <v>111</v>
      </c>
      <c r="H11" s="81" t="s">
        <v>439</v>
      </c>
      <c r="I11" s="81" t="s">
        <v>440</v>
      </c>
      <c r="J11" s="81" t="s">
        <v>441</v>
      </c>
      <c r="K11" s="81" t="s">
        <v>442</v>
      </c>
      <c r="L11" s="81" t="s">
        <v>443</v>
      </c>
      <c r="M11" s="81" t="s">
        <v>444</v>
      </c>
      <c r="N11" s="81"/>
      <c r="O11" s="81" t="s">
        <v>445</v>
      </c>
      <c r="P11" s="84">
        <v>36982</v>
      </c>
      <c r="Q11" s="84">
        <v>37011</v>
      </c>
      <c r="R11" s="81"/>
      <c r="S11" s="81" t="s">
        <v>446</v>
      </c>
      <c r="T11" s="82">
        <v>36985</v>
      </c>
      <c r="U11" s="81" t="s">
        <v>670</v>
      </c>
      <c r="V11" s="81" t="s">
        <v>381</v>
      </c>
      <c r="W11" s="81">
        <v>10000</v>
      </c>
      <c r="X11" s="81">
        <v>0.66</v>
      </c>
      <c r="Y11" s="81">
        <v>22047</v>
      </c>
    </row>
    <row r="12" spans="1:25" x14ac:dyDescent="0.2">
      <c r="A12" s="45" t="e">
        <f t="shared" si="0"/>
        <v>#N/A</v>
      </c>
      <c r="B12" s="45">
        <f t="shared" si="1"/>
        <v>1</v>
      </c>
      <c r="C12" s="45">
        <f t="shared" si="2"/>
        <v>0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83"/>
      <c r="Q12" s="83"/>
      <c r="R12" s="79"/>
      <c r="S12" s="79"/>
      <c r="T12" s="80"/>
      <c r="U12" s="79"/>
      <c r="V12" s="79"/>
      <c r="W12" s="79"/>
      <c r="X12" s="79"/>
      <c r="Y12" s="79"/>
    </row>
    <row r="13" spans="1:25" x14ac:dyDescent="0.2">
      <c r="A13" s="45" t="e">
        <f t="shared" si="0"/>
        <v>#N/A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e">
        <f t="shared" si="0"/>
        <v>#N/A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e">
        <f t="shared" si="0"/>
        <v>#N/A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e">
        <f t="shared" si="0"/>
        <v>#N/A</v>
      </c>
      <c r="B16" s="45">
        <f t="shared" si="1"/>
        <v>1</v>
      </c>
      <c r="C16" s="45">
        <f t="shared" si="2"/>
        <v>0</v>
      </c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37"/>
      <c r="Q16" s="37"/>
      <c r="R16" s="27"/>
      <c r="S16" s="27"/>
      <c r="T16" s="29"/>
      <c r="U16" s="27"/>
      <c r="V16" s="27"/>
      <c r="W16" s="27"/>
      <c r="X16" s="27"/>
      <c r="Y16" s="27"/>
    </row>
    <row r="17" spans="1:25" x14ac:dyDescent="0.2">
      <c r="A17" s="45" t="e">
        <f t="shared" si="0"/>
        <v>#N/A</v>
      </c>
      <c r="B17" s="45">
        <f t="shared" si="1"/>
        <v>1</v>
      </c>
      <c r="C17" s="45">
        <f t="shared" si="2"/>
        <v>0</v>
      </c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42"/>
      <c r="Q17" s="42"/>
      <c r="R17" s="33"/>
      <c r="S17" s="33"/>
      <c r="T17" s="34"/>
      <c r="U17" s="33"/>
      <c r="V17" s="33"/>
      <c r="W17" s="33"/>
      <c r="X17" s="33"/>
      <c r="Y17" s="33"/>
    </row>
    <row r="18" spans="1:25" x14ac:dyDescent="0.2">
      <c r="A18" s="45" t="e">
        <f t="shared" si="0"/>
        <v>#N/A</v>
      </c>
      <c r="B18" s="45">
        <f t="shared" si="1"/>
        <v>1</v>
      </c>
      <c r="C18" s="45">
        <f t="shared" si="2"/>
        <v>0</v>
      </c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37"/>
      <c r="Q18" s="37"/>
      <c r="R18" s="27"/>
      <c r="S18" s="27"/>
      <c r="T18" s="29"/>
      <c r="U18" s="27"/>
      <c r="V18" s="27"/>
      <c r="W18" s="27"/>
      <c r="X18" s="27"/>
      <c r="Y18" s="27"/>
    </row>
    <row r="19" spans="1:25" x14ac:dyDescent="0.2">
      <c r="A19" s="45" t="e">
        <f t="shared" si="0"/>
        <v>#N/A</v>
      </c>
      <c r="B19" s="45">
        <f t="shared" si="1"/>
        <v>1</v>
      </c>
      <c r="C19" s="45">
        <f t="shared" si="2"/>
        <v>0</v>
      </c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42"/>
      <c r="Q19" s="42"/>
      <c r="R19" s="33"/>
      <c r="S19" s="33"/>
      <c r="T19" s="34"/>
      <c r="U19" s="33"/>
      <c r="V19" s="33"/>
      <c r="W19" s="33"/>
      <c r="X19" s="33"/>
      <c r="Y19" s="33"/>
    </row>
    <row r="20" spans="1:25" x14ac:dyDescent="0.2">
      <c r="A20" s="45" t="e">
        <f t="shared" si="0"/>
        <v>#N/A</v>
      </c>
      <c r="B20" s="45">
        <f t="shared" ref="B20:B83" si="3">(YEAR(Q20)-YEAR(P20))*12+MONTH(Q20)-MONTH(P20)+1</f>
        <v>1</v>
      </c>
      <c r="C20" s="45">
        <f t="shared" si="2"/>
        <v>0</v>
      </c>
    </row>
    <row r="21" spans="1:25" x14ac:dyDescent="0.2">
      <c r="A21" s="45" t="e">
        <f t="shared" si="0"/>
        <v>#N/A</v>
      </c>
      <c r="B21" s="45">
        <f t="shared" si="3"/>
        <v>1</v>
      </c>
      <c r="C21" s="45">
        <f t="shared" si="2"/>
        <v>0</v>
      </c>
    </row>
    <row r="22" spans="1:25" x14ac:dyDescent="0.2">
      <c r="A22" s="45" t="e">
        <f t="shared" si="0"/>
        <v>#N/A</v>
      </c>
      <c r="B22" s="45">
        <f t="shared" si="3"/>
        <v>1</v>
      </c>
      <c r="C22" s="45">
        <f t="shared" si="2"/>
        <v>0</v>
      </c>
    </row>
    <row r="23" spans="1:25" x14ac:dyDescent="0.2">
      <c r="A23" s="45" t="e">
        <f t="shared" si="0"/>
        <v>#N/A</v>
      </c>
      <c r="B23" s="45">
        <f t="shared" si="3"/>
        <v>1</v>
      </c>
      <c r="C23" s="45">
        <f t="shared" si="2"/>
        <v>0</v>
      </c>
    </row>
    <row r="24" spans="1:25" x14ac:dyDescent="0.2">
      <c r="A24" s="45" t="e">
        <f t="shared" si="0"/>
        <v>#N/A</v>
      </c>
      <c r="B24" s="45">
        <f t="shared" si="3"/>
        <v>1</v>
      </c>
      <c r="C24" s="45">
        <f t="shared" si="2"/>
        <v>0</v>
      </c>
    </row>
    <row r="25" spans="1:25" x14ac:dyDescent="0.2">
      <c r="A25" s="45" t="e">
        <f t="shared" si="0"/>
        <v>#N/A</v>
      </c>
      <c r="B25" s="45">
        <f t="shared" si="3"/>
        <v>1</v>
      </c>
      <c r="C25" s="45">
        <f t="shared" si="2"/>
        <v>0</v>
      </c>
    </row>
    <row r="26" spans="1:25" x14ac:dyDescent="0.2">
      <c r="A26" s="45" t="e">
        <f t="shared" si="0"/>
        <v>#N/A</v>
      </c>
      <c r="B26" s="45">
        <f t="shared" si="3"/>
        <v>1</v>
      </c>
      <c r="C26" s="45">
        <f t="shared" si="2"/>
        <v>0</v>
      </c>
    </row>
    <row r="27" spans="1:25" x14ac:dyDescent="0.2">
      <c r="A27" s="45" t="e">
        <f t="shared" si="0"/>
        <v>#N/A</v>
      </c>
      <c r="B27" s="45">
        <f t="shared" si="3"/>
        <v>1</v>
      </c>
      <c r="C27" s="45">
        <f t="shared" si="2"/>
        <v>0</v>
      </c>
    </row>
    <row r="28" spans="1:25" x14ac:dyDescent="0.2">
      <c r="A28" s="45" t="e">
        <f t="shared" si="0"/>
        <v>#N/A</v>
      </c>
      <c r="B28" s="45">
        <f t="shared" si="3"/>
        <v>1</v>
      </c>
      <c r="C28" s="45">
        <f t="shared" si="2"/>
        <v>0</v>
      </c>
    </row>
    <row r="29" spans="1:25" x14ac:dyDescent="0.2">
      <c r="A29" s="45" t="e">
        <f t="shared" si="0"/>
        <v>#N/A</v>
      </c>
      <c r="B29" s="45">
        <f t="shared" si="3"/>
        <v>1</v>
      </c>
      <c r="C29" s="45">
        <f t="shared" si="2"/>
        <v>0</v>
      </c>
    </row>
    <row r="30" spans="1:25" x14ac:dyDescent="0.2">
      <c r="A30" s="45" t="e">
        <f t="shared" si="0"/>
        <v>#N/A</v>
      </c>
      <c r="B30" s="45">
        <f t="shared" si="3"/>
        <v>1</v>
      </c>
      <c r="C30" s="45">
        <f t="shared" si="2"/>
        <v>0</v>
      </c>
    </row>
    <row r="31" spans="1:25" x14ac:dyDescent="0.2">
      <c r="A31" s="45" t="e">
        <f t="shared" si="0"/>
        <v>#N/A</v>
      </c>
      <c r="B31" s="45">
        <f t="shared" si="3"/>
        <v>1</v>
      </c>
      <c r="C31" s="45">
        <f t="shared" si="2"/>
        <v>0</v>
      </c>
    </row>
    <row r="32" spans="1:25" x14ac:dyDescent="0.2">
      <c r="A32" s="45" t="e">
        <f t="shared" si="0"/>
        <v>#N/A</v>
      </c>
      <c r="B32" s="45">
        <f t="shared" si="3"/>
        <v>1</v>
      </c>
      <c r="C32" s="45">
        <f t="shared" si="2"/>
        <v>0</v>
      </c>
    </row>
    <row r="33" spans="1:3" x14ac:dyDescent="0.2">
      <c r="A33" s="45" t="e">
        <f t="shared" si="0"/>
        <v>#N/A</v>
      </c>
      <c r="B33" s="45">
        <f t="shared" si="3"/>
        <v>1</v>
      </c>
      <c r="C33" s="45">
        <f t="shared" si="2"/>
        <v>0</v>
      </c>
    </row>
    <row r="34" spans="1:3" x14ac:dyDescent="0.2">
      <c r="A34" s="45" t="e">
        <f t="shared" si="0"/>
        <v>#N/A</v>
      </c>
      <c r="B34" s="45">
        <f t="shared" si="3"/>
        <v>1</v>
      </c>
      <c r="C34" s="45">
        <f t="shared" si="2"/>
        <v>0</v>
      </c>
    </row>
    <row r="35" spans="1:3" x14ac:dyDescent="0.2">
      <c r="A35" s="45" t="e">
        <f t="shared" si="0"/>
        <v>#N/A</v>
      </c>
      <c r="B35" s="45">
        <f t="shared" si="3"/>
        <v>1</v>
      </c>
      <c r="C35" s="45">
        <f t="shared" si="2"/>
        <v>0</v>
      </c>
    </row>
    <row r="36" spans="1:3" x14ac:dyDescent="0.2">
      <c r="A36" s="45" t="e">
        <f t="shared" si="0"/>
        <v>#N/A</v>
      </c>
      <c r="B36" s="45">
        <f t="shared" si="3"/>
        <v>1</v>
      </c>
      <c r="C36" s="45">
        <f t="shared" si="2"/>
        <v>0</v>
      </c>
    </row>
    <row r="37" spans="1:3" x14ac:dyDescent="0.2">
      <c r="A37" s="45" t="e">
        <f t="shared" si="0"/>
        <v>#N/A</v>
      </c>
      <c r="B37" s="45">
        <f t="shared" si="3"/>
        <v>1</v>
      </c>
      <c r="C37" s="45">
        <f t="shared" si="2"/>
        <v>0</v>
      </c>
    </row>
    <row r="38" spans="1:3" x14ac:dyDescent="0.2">
      <c r="A38" s="45" t="e">
        <f t="shared" si="0"/>
        <v>#N/A</v>
      </c>
      <c r="B38" s="45">
        <f t="shared" si="3"/>
        <v>1</v>
      </c>
      <c r="C38" s="45">
        <f t="shared" si="2"/>
        <v>0</v>
      </c>
    </row>
    <row r="39" spans="1:3" x14ac:dyDescent="0.2">
      <c r="A39" s="45" t="e">
        <f t="shared" si="0"/>
        <v>#N/A</v>
      </c>
      <c r="B39" s="45">
        <f t="shared" si="3"/>
        <v>1</v>
      </c>
      <c r="C39" s="45">
        <f t="shared" si="2"/>
        <v>0</v>
      </c>
    </row>
    <row r="40" spans="1:3" x14ac:dyDescent="0.2">
      <c r="A40" s="45" t="e">
        <f t="shared" si="0"/>
        <v>#N/A</v>
      </c>
      <c r="B40" s="45">
        <f t="shared" si="3"/>
        <v>1</v>
      </c>
      <c r="C40" s="45">
        <f t="shared" si="2"/>
        <v>0</v>
      </c>
    </row>
    <row r="41" spans="1:3" x14ac:dyDescent="0.2">
      <c r="A41" s="45" t="e">
        <f t="shared" si="0"/>
        <v>#N/A</v>
      </c>
      <c r="B41" s="45">
        <f t="shared" si="3"/>
        <v>1</v>
      </c>
      <c r="C41" s="45">
        <f t="shared" si="2"/>
        <v>0</v>
      </c>
    </row>
    <row r="42" spans="1:3" x14ac:dyDescent="0.2">
      <c r="A42" s="45" t="e">
        <f t="shared" si="0"/>
        <v>#N/A</v>
      </c>
      <c r="B42" s="45">
        <f t="shared" si="3"/>
        <v>1</v>
      </c>
      <c r="C42" s="45">
        <f t="shared" si="2"/>
        <v>0</v>
      </c>
    </row>
    <row r="43" spans="1:3" x14ac:dyDescent="0.2">
      <c r="A43" s="45" t="e">
        <f t="shared" si="0"/>
        <v>#N/A</v>
      </c>
      <c r="B43" s="45">
        <f t="shared" si="3"/>
        <v>1</v>
      </c>
      <c r="C43" s="45">
        <f t="shared" si="2"/>
        <v>0</v>
      </c>
    </row>
    <row r="44" spans="1:3" x14ac:dyDescent="0.2">
      <c r="A44" s="45" t="e">
        <f t="shared" si="0"/>
        <v>#N/A</v>
      </c>
      <c r="B44" s="45">
        <f t="shared" si="3"/>
        <v>1</v>
      </c>
      <c r="C44" s="45">
        <f t="shared" si="2"/>
        <v>0</v>
      </c>
    </row>
    <row r="45" spans="1:3" x14ac:dyDescent="0.2">
      <c r="A45" s="45" t="e">
        <f t="shared" si="0"/>
        <v>#N/A</v>
      </c>
      <c r="B45" s="45">
        <f t="shared" si="3"/>
        <v>1</v>
      </c>
      <c r="C45" s="45">
        <f t="shared" si="2"/>
        <v>0</v>
      </c>
    </row>
    <row r="46" spans="1:3" x14ac:dyDescent="0.2">
      <c r="A46" s="45" t="e">
        <f t="shared" si="0"/>
        <v>#N/A</v>
      </c>
      <c r="B46" s="45">
        <f t="shared" si="3"/>
        <v>1</v>
      </c>
      <c r="C46" s="45">
        <f t="shared" si="2"/>
        <v>0</v>
      </c>
    </row>
    <row r="47" spans="1:3" x14ac:dyDescent="0.2">
      <c r="A47" s="45" t="e">
        <f t="shared" si="0"/>
        <v>#N/A</v>
      </c>
      <c r="B47" s="45">
        <f t="shared" si="3"/>
        <v>1</v>
      </c>
      <c r="C47" s="45">
        <f t="shared" si="2"/>
        <v>0</v>
      </c>
    </row>
    <row r="48" spans="1:3" x14ac:dyDescent="0.2">
      <c r="A48" s="45" t="e">
        <f t="shared" si="0"/>
        <v>#N/A</v>
      </c>
      <c r="B48" s="45">
        <f t="shared" si="3"/>
        <v>1</v>
      </c>
      <c r="C48" s="45">
        <f t="shared" si="2"/>
        <v>0</v>
      </c>
    </row>
    <row r="49" spans="1:3" x14ac:dyDescent="0.2">
      <c r="A49" s="45" t="e">
        <f t="shared" si="0"/>
        <v>#N/A</v>
      </c>
      <c r="B49" s="45">
        <f t="shared" si="3"/>
        <v>1</v>
      </c>
      <c r="C49" s="45">
        <f t="shared" si="2"/>
        <v>0</v>
      </c>
    </row>
    <row r="50" spans="1:3" x14ac:dyDescent="0.2">
      <c r="A50" s="45" t="e">
        <f t="shared" si="0"/>
        <v>#N/A</v>
      </c>
      <c r="B50" s="45">
        <f t="shared" si="3"/>
        <v>1</v>
      </c>
      <c r="C50" s="45">
        <f t="shared" si="2"/>
        <v>0</v>
      </c>
    </row>
    <row r="51" spans="1:3" x14ac:dyDescent="0.2">
      <c r="A51" s="45" t="e">
        <f t="shared" si="0"/>
        <v>#N/A</v>
      </c>
      <c r="B51" s="45">
        <f t="shared" si="3"/>
        <v>1</v>
      </c>
      <c r="C51" s="45">
        <f t="shared" si="2"/>
        <v>0</v>
      </c>
    </row>
    <row r="52" spans="1:3" x14ac:dyDescent="0.2">
      <c r="A52" s="45" t="e">
        <f t="shared" si="0"/>
        <v>#N/A</v>
      </c>
      <c r="B52" s="45">
        <f t="shared" si="3"/>
        <v>1</v>
      </c>
      <c r="C52" s="45">
        <f t="shared" si="2"/>
        <v>0</v>
      </c>
    </row>
    <row r="53" spans="1:3" x14ac:dyDescent="0.2">
      <c r="A53" s="45" t="e">
        <f t="shared" si="0"/>
        <v>#N/A</v>
      </c>
      <c r="B53" s="45">
        <f t="shared" si="3"/>
        <v>1</v>
      </c>
      <c r="C53" s="45">
        <f t="shared" si="2"/>
        <v>0</v>
      </c>
    </row>
    <row r="54" spans="1:3" x14ac:dyDescent="0.2">
      <c r="A54" s="45" t="e">
        <f t="shared" si="0"/>
        <v>#N/A</v>
      </c>
      <c r="B54" s="45">
        <f t="shared" si="3"/>
        <v>1</v>
      </c>
      <c r="C54" s="45">
        <f t="shared" si="2"/>
        <v>0</v>
      </c>
    </row>
    <row r="55" spans="1:3" x14ac:dyDescent="0.2">
      <c r="A55" s="45" t="e">
        <f t="shared" si="0"/>
        <v>#N/A</v>
      </c>
      <c r="B55" s="45">
        <f t="shared" si="3"/>
        <v>1</v>
      </c>
      <c r="C55" s="45">
        <f t="shared" si="2"/>
        <v>0</v>
      </c>
    </row>
    <row r="56" spans="1:3" x14ac:dyDescent="0.2">
      <c r="A56" s="45" t="e">
        <f t="shared" si="0"/>
        <v>#N/A</v>
      </c>
      <c r="B56" s="45">
        <f t="shared" si="3"/>
        <v>1</v>
      </c>
      <c r="C56" s="45">
        <f t="shared" si="2"/>
        <v>0</v>
      </c>
    </row>
    <row r="57" spans="1:3" x14ac:dyDescent="0.2">
      <c r="A57" s="45" t="e">
        <f t="shared" si="0"/>
        <v>#N/A</v>
      </c>
      <c r="B57" s="45">
        <f t="shared" si="3"/>
        <v>1</v>
      </c>
      <c r="C57" s="45">
        <f t="shared" si="2"/>
        <v>0</v>
      </c>
    </row>
    <row r="58" spans="1:3" x14ac:dyDescent="0.2">
      <c r="A58" s="45" t="e">
        <f t="shared" si="0"/>
        <v>#N/A</v>
      </c>
      <c r="B58" s="45">
        <f t="shared" si="3"/>
        <v>1</v>
      </c>
      <c r="C58" s="45">
        <f t="shared" si="2"/>
        <v>0</v>
      </c>
    </row>
    <row r="59" spans="1:3" x14ac:dyDescent="0.2">
      <c r="A59" s="45" t="e">
        <f t="shared" si="0"/>
        <v>#N/A</v>
      </c>
      <c r="B59" s="45">
        <f t="shared" si="3"/>
        <v>1</v>
      </c>
      <c r="C59" s="45">
        <f t="shared" si="2"/>
        <v>0</v>
      </c>
    </row>
    <row r="60" spans="1:3" x14ac:dyDescent="0.2">
      <c r="A60" s="45" t="e">
        <f t="shared" si="0"/>
        <v>#N/A</v>
      </c>
      <c r="B60" s="45">
        <f t="shared" si="3"/>
        <v>1</v>
      </c>
      <c r="C60" s="45">
        <f t="shared" si="2"/>
        <v>0</v>
      </c>
    </row>
    <row r="61" spans="1:3" x14ac:dyDescent="0.2">
      <c r="A61" s="45" t="e">
        <f t="shared" si="0"/>
        <v>#N/A</v>
      </c>
      <c r="B61" s="45">
        <f t="shared" si="3"/>
        <v>1</v>
      </c>
      <c r="C61" s="45">
        <f t="shared" si="2"/>
        <v>0</v>
      </c>
    </row>
    <row r="62" spans="1:3" x14ac:dyDescent="0.2">
      <c r="A62" s="45" t="e">
        <f t="shared" si="0"/>
        <v>#N/A</v>
      </c>
      <c r="B62" s="45">
        <f t="shared" si="3"/>
        <v>1</v>
      </c>
      <c r="C62" s="45">
        <f t="shared" si="2"/>
        <v>0</v>
      </c>
    </row>
    <row r="63" spans="1:3" x14ac:dyDescent="0.2">
      <c r="A63" s="45" t="e">
        <f t="shared" si="0"/>
        <v>#N/A</v>
      </c>
      <c r="B63" s="45">
        <f t="shared" si="3"/>
        <v>1</v>
      </c>
      <c r="C63" s="45">
        <f t="shared" si="2"/>
        <v>0</v>
      </c>
    </row>
    <row r="64" spans="1:3" x14ac:dyDescent="0.2">
      <c r="A64" s="45" t="e">
        <f t="shared" si="0"/>
        <v>#N/A</v>
      </c>
      <c r="B64" s="45">
        <f t="shared" si="3"/>
        <v>1</v>
      </c>
      <c r="C64" s="45">
        <f t="shared" si="2"/>
        <v>0</v>
      </c>
    </row>
    <row r="65" spans="1:3" x14ac:dyDescent="0.2">
      <c r="A65" s="45" t="e">
        <f t="shared" si="0"/>
        <v>#N/A</v>
      </c>
      <c r="B65" s="45">
        <f t="shared" si="3"/>
        <v>1</v>
      </c>
      <c r="C65" s="45">
        <f t="shared" si="2"/>
        <v>0</v>
      </c>
    </row>
    <row r="66" spans="1:3" x14ac:dyDescent="0.2">
      <c r="A66" s="45" t="e">
        <f t="shared" si="0"/>
        <v>#N/A</v>
      </c>
      <c r="B66" s="45">
        <f t="shared" si="3"/>
        <v>1</v>
      </c>
      <c r="C66" s="45">
        <f t="shared" si="2"/>
        <v>0</v>
      </c>
    </row>
    <row r="67" spans="1:3" x14ac:dyDescent="0.2">
      <c r="A67" s="45" t="e">
        <f t="shared" si="0"/>
        <v>#N/A</v>
      </c>
      <c r="B67" s="45">
        <f t="shared" si="3"/>
        <v>1</v>
      </c>
      <c r="C67" s="45">
        <f t="shared" si="2"/>
        <v>0</v>
      </c>
    </row>
    <row r="68" spans="1:3" x14ac:dyDescent="0.2">
      <c r="A68" s="45" t="e">
        <f t="shared" si="0"/>
        <v>#N/A</v>
      </c>
      <c r="B68" s="45">
        <f t="shared" si="3"/>
        <v>1</v>
      </c>
      <c r="C68" s="45">
        <f t="shared" si="2"/>
        <v>0</v>
      </c>
    </row>
    <row r="69" spans="1:3" x14ac:dyDescent="0.2">
      <c r="A69" s="45" t="e">
        <f t="shared" si="0"/>
        <v>#N/A</v>
      </c>
      <c r="B69" s="45">
        <f t="shared" si="3"/>
        <v>1</v>
      </c>
      <c r="C69" s="45">
        <f t="shared" si="2"/>
        <v>0</v>
      </c>
    </row>
    <row r="70" spans="1:3" x14ac:dyDescent="0.2">
      <c r="A70" s="45" t="e">
        <f t="shared" si="0"/>
        <v>#N/A</v>
      </c>
      <c r="B70" s="45">
        <f t="shared" si="3"/>
        <v>1</v>
      </c>
      <c r="C70" s="45">
        <f t="shared" si="2"/>
        <v>0</v>
      </c>
    </row>
    <row r="71" spans="1:3" x14ac:dyDescent="0.2">
      <c r="A71" s="45" t="e">
        <f t="shared" si="0"/>
        <v>#N/A</v>
      </c>
      <c r="B71" s="45">
        <f t="shared" si="3"/>
        <v>1</v>
      </c>
      <c r="C71" s="45">
        <f t="shared" si="2"/>
        <v>0</v>
      </c>
    </row>
    <row r="72" spans="1:3" x14ac:dyDescent="0.2">
      <c r="A72" s="45" t="e">
        <f t="shared" si="0"/>
        <v>#N/A</v>
      </c>
      <c r="B72" s="45">
        <f t="shared" si="3"/>
        <v>1</v>
      </c>
      <c r="C72" s="45">
        <f t="shared" si="2"/>
        <v>0</v>
      </c>
    </row>
    <row r="73" spans="1:3" x14ac:dyDescent="0.2">
      <c r="A73" s="45" t="e">
        <f t="shared" si="0"/>
        <v>#N/A</v>
      </c>
      <c r="B73" s="45">
        <f t="shared" si="3"/>
        <v>1</v>
      </c>
      <c r="C73" s="45">
        <f t="shared" si="2"/>
        <v>0</v>
      </c>
    </row>
    <row r="74" spans="1:3" x14ac:dyDescent="0.2">
      <c r="A74" s="45" t="e">
        <f t="shared" ref="A74:A137" si="4">VLOOKUP(G74,DDEGL_USERS,2,FALSE)</f>
        <v>#N/A</v>
      </c>
      <c r="B74" s="45">
        <f t="shared" si="3"/>
        <v>1</v>
      </c>
      <c r="C74" s="45">
        <f t="shared" ref="C74:C137" si="5">B74*W74</f>
        <v>0</v>
      </c>
    </row>
    <row r="75" spans="1:3" x14ac:dyDescent="0.2">
      <c r="A75" s="45" t="e">
        <f t="shared" si="4"/>
        <v>#N/A</v>
      </c>
      <c r="B75" s="45">
        <f t="shared" si="3"/>
        <v>1</v>
      </c>
      <c r="C75" s="45">
        <f t="shared" si="5"/>
        <v>0</v>
      </c>
    </row>
    <row r="76" spans="1:3" x14ac:dyDescent="0.2">
      <c r="A76" s="45" t="e">
        <f t="shared" si="4"/>
        <v>#N/A</v>
      </c>
      <c r="B76" s="45">
        <f t="shared" si="3"/>
        <v>1</v>
      </c>
      <c r="C76" s="45">
        <f t="shared" si="5"/>
        <v>0</v>
      </c>
    </row>
    <row r="77" spans="1:3" x14ac:dyDescent="0.2">
      <c r="A77" s="45" t="e">
        <f t="shared" si="4"/>
        <v>#N/A</v>
      </c>
      <c r="B77" s="45">
        <f t="shared" si="3"/>
        <v>1</v>
      </c>
      <c r="C77" s="45">
        <f t="shared" si="5"/>
        <v>0</v>
      </c>
    </row>
    <row r="78" spans="1:3" x14ac:dyDescent="0.2">
      <c r="A78" s="45" t="e">
        <f t="shared" si="4"/>
        <v>#N/A</v>
      </c>
      <c r="B78" s="45">
        <f t="shared" si="3"/>
        <v>1</v>
      </c>
      <c r="C78" s="45">
        <f t="shared" si="5"/>
        <v>0</v>
      </c>
    </row>
    <row r="79" spans="1:3" x14ac:dyDescent="0.2">
      <c r="A79" s="45" t="e">
        <f t="shared" si="4"/>
        <v>#N/A</v>
      </c>
      <c r="B79" s="45">
        <f t="shared" si="3"/>
        <v>1</v>
      </c>
      <c r="C79" s="45">
        <f t="shared" si="5"/>
        <v>0</v>
      </c>
    </row>
    <row r="80" spans="1:3" x14ac:dyDescent="0.2">
      <c r="A80" s="45" t="e">
        <f t="shared" si="4"/>
        <v>#N/A</v>
      </c>
      <c r="B80" s="45">
        <f t="shared" si="3"/>
        <v>1</v>
      </c>
      <c r="C80" s="45">
        <f t="shared" si="5"/>
        <v>0</v>
      </c>
    </row>
    <row r="81" spans="1:3" x14ac:dyDescent="0.2">
      <c r="A81" s="45" t="e">
        <f t="shared" si="4"/>
        <v>#N/A</v>
      </c>
      <c r="B81" s="45">
        <f t="shared" si="3"/>
        <v>1</v>
      </c>
      <c r="C81" s="45">
        <f t="shared" si="5"/>
        <v>0</v>
      </c>
    </row>
    <row r="82" spans="1:3" x14ac:dyDescent="0.2">
      <c r="A82" s="45" t="e">
        <f t="shared" si="4"/>
        <v>#N/A</v>
      </c>
      <c r="B82" s="45">
        <f t="shared" si="3"/>
        <v>1</v>
      </c>
      <c r="C82" s="45">
        <f t="shared" si="5"/>
        <v>0</v>
      </c>
    </row>
    <row r="83" spans="1:3" x14ac:dyDescent="0.2">
      <c r="A83" s="45" t="e">
        <f t="shared" si="4"/>
        <v>#N/A</v>
      </c>
      <c r="B83" s="45">
        <f t="shared" si="3"/>
        <v>1</v>
      </c>
      <c r="C83" s="45">
        <f t="shared" si="5"/>
        <v>0</v>
      </c>
    </row>
    <row r="84" spans="1:3" x14ac:dyDescent="0.2">
      <c r="A84" s="45" t="e">
        <f t="shared" si="4"/>
        <v>#N/A</v>
      </c>
      <c r="B84" s="45">
        <f t="shared" ref="B84:B147" si="6">(YEAR(Q84)-YEAR(P84))*12+MONTH(Q84)-MONTH(P84)+1</f>
        <v>1</v>
      </c>
      <c r="C84" s="45">
        <f t="shared" si="5"/>
        <v>0</v>
      </c>
    </row>
    <row r="85" spans="1:3" x14ac:dyDescent="0.2">
      <c r="A85" s="45" t="e">
        <f t="shared" si="4"/>
        <v>#N/A</v>
      </c>
      <c r="B85" s="45">
        <f t="shared" si="6"/>
        <v>1</v>
      </c>
      <c r="C85" s="45">
        <f t="shared" si="5"/>
        <v>0</v>
      </c>
    </row>
    <row r="86" spans="1:3" x14ac:dyDescent="0.2">
      <c r="A86" s="45" t="e">
        <f t="shared" si="4"/>
        <v>#N/A</v>
      </c>
      <c r="B86" s="45">
        <f t="shared" si="6"/>
        <v>1</v>
      </c>
      <c r="C86" s="45">
        <f t="shared" si="5"/>
        <v>0</v>
      </c>
    </row>
    <row r="87" spans="1:3" x14ac:dyDescent="0.2">
      <c r="A87" s="45" t="e">
        <f t="shared" si="4"/>
        <v>#N/A</v>
      </c>
      <c r="B87" s="45">
        <f t="shared" si="6"/>
        <v>1</v>
      </c>
      <c r="C87" s="45">
        <f t="shared" si="5"/>
        <v>0</v>
      </c>
    </row>
    <row r="88" spans="1:3" x14ac:dyDescent="0.2">
      <c r="A88" s="45" t="e">
        <f t="shared" si="4"/>
        <v>#N/A</v>
      </c>
      <c r="B88" s="45">
        <f t="shared" si="6"/>
        <v>1</v>
      </c>
      <c r="C88" s="45">
        <f t="shared" si="5"/>
        <v>0</v>
      </c>
    </row>
    <row r="89" spans="1:3" x14ac:dyDescent="0.2">
      <c r="A89" s="45" t="e">
        <f t="shared" si="4"/>
        <v>#N/A</v>
      </c>
      <c r="B89" s="45">
        <f t="shared" si="6"/>
        <v>1</v>
      </c>
      <c r="C89" s="45">
        <f t="shared" si="5"/>
        <v>0</v>
      </c>
    </row>
    <row r="90" spans="1:3" x14ac:dyDescent="0.2">
      <c r="A90" s="45" t="e">
        <f t="shared" si="4"/>
        <v>#N/A</v>
      </c>
      <c r="B90" s="45">
        <f t="shared" si="6"/>
        <v>1</v>
      </c>
      <c r="C90" s="45">
        <f t="shared" si="5"/>
        <v>0</v>
      </c>
    </row>
    <row r="91" spans="1:3" x14ac:dyDescent="0.2">
      <c r="A91" s="45" t="e">
        <f t="shared" si="4"/>
        <v>#N/A</v>
      </c>
      <c r="B91" s="45">
        <f t="shared" si="6"/>
        <v>1</v>
      </c>
      <c r="C91" s="45">
        <f t="shared" si="5"/>
        <v>0</v>
      </c>
    </row>
    <row r="92" spans="1:3" x14ac:dyDescent="0.2">
      <c r="A92" s="45" t="e">
        <f t="shared" si="4"/>
        <v>#N/A</v>
      </c>
      <c r="B92" s="45">
        <f t="shared" si="6"/>
        <v>1</v>
      </c>
      <c r="C92" s="45">
        <f t="shared" si="5"/>
        <v>0</v>
      </c>
    </row>
    <row r="93" spans="1:3" x14ac:dyDescent="0.2">
      <c r="A93" s="45" t="e">
        <f t="shared" si="4"/>
        <v>#N/A</v>
      </c>
      <c r="B93" s="45">
        <f t="shared" si="6"/>
        <v>1</v>
      </c>
      <c r="C93" s="45">
        <f t="shared" si="5"/>
        <v>0</v>
      </c>
    </row>
    <row r="94" spans="1:3" x14ac:dyDescent="0.2">
      <c r="A94" s="45" t="e">
        <f t="shared" si="4"/>
        <v>#N/A</v>
      </c>
      <c r="B94" s="45">
        <f t="shared" si="6"/>
        <v>1</v>
      </c>
      <c r="C94" s="45">
        <f t="shared" si="5"/>
        <v>0</v>
      </c>
    </row>
    <row r="95" spans="1:3" x14ac:dyDescent="0.2">
      <c r="A95" s="45" t="e">
        <f t="shared" si="4"/>
        <v>#N/A</v>
      </c>
      <c r="B95" s="45">
        <f t="shared" si="6"/>
        <v>1</v>
      </c>
      <c r="C95" s="45">
        <f t="shared" si="5"/>
        <v>0</v>
      </c>
    </row>
    <row r="96" spans="1:3" x14ac:dyDescent="0.2">
      <c r="A96" s="45" t="e">
        <f t="shared" si="4"/>
        <v>#N/A</v>
      </c>
      <c r="B96" s="45">
        <f t="shared" si="6"/>
        <v>1</v>
      </c>
      <c r="C96" s="45">
        <f t="shared" si="5"/>
        <v>0</v>
      </c>
    </row>
    <row r="97" spans="1:3" x14ac:dyDescent="0.2">
      <c r="A97" s="45" t="e">
        <f t="shared" si="4"/>
        <v>#N/A</v>
      </c>
      <c r="B97" s="45">
        <f t="shared" si="6"/>
        <v>1</v>
      </c>
      <c r="C97" s="45">
        <f t="shared" si="5"/>
        <v>0</v>
      </c>
    </row>
    <row r="98" spans="1:3" x14ac:dyDescent="0.2">
      <c r="A98" s="45" t="e">
        <f t="shared" si="4"/>
        <v>#N/A</v>
      </c>
      <c r="B98" s="45">
        <f t="shared" si="6"/>
        <v>1</v>
      </c>
      <c r="C98" s="45">
        <f t="shared" si="5"/>
        <v>0</v>
      </c>
    </row>
    <row r="99" spans="1:3" x14ac:dyDescent="0.2">
      <c r="A99" s="45" t="e">
        <f t="shared" si="4"/>
        <v>#N/A</v>
      </c>
      <c r="B99" s="45">
        <f t="shared" si="6"/>
        <v>1</v>
      </c>
      <c r="C99" s="45">
        <f t="shared" si="5"/>
        <v>0</v>
      </c>
    </row>
    <row r="100" spans="1:3" x14ac:dyDescent="0.2">
      <c r="A100" s="45" t="e">
        <f t="shared" si="4"/>
        <v>#N/A</v>
      </c>
      <c r="B100" s="45">
        <f t="shared" si="6"/>
        <v>1</v>
      </c>
      <c r="C100" s="45">
        <f t="shared" si="5"/>
        <v>0</v>
      </c>
    </row>
    <row r="101" spans="1:3" x14ac:dyDescent="0.2">
      <c r="A101" s="45" t="e">
        <f t="shared" si="4"/>
        <v>#N/A</v>
      </c>
      <c r="B101" s="45">
        <f t="shared" si="6"/>
        <v>1</v>
      </c>
      <c r="C101" s="45">
        <f t="shared" si="5"/>
        <v>0</v>
      </c>
    </row>
    <row r="102" spans="1:3" x14ac:dyDescent="0.2">
      <c r="A102" s="45" t="e">
        <f t="shared" si="4"/>
        <v>#N/A</v>
      </c>
      <c r="B102" s="45">
        <f t="shared" si="6"/>
        <v>1</v>
      </c>
      <c r="C102" s="45">
        <f t="shared" si="5"/>
        <v>0</v>
      </c>
    </row>
    <row r="103" spans="1:3" x14ac:dyDescent="0.2">
      <c r="A103" s="45" t="e">
        <f t="shared" si="4"/>
        <v>#N/A</v>
      </c>
      <c r="B103" s="45">
        <f t="shared" si="6"/>
        <v>1</v>
      </c>
      <c r="C103" s="45">
        <f t="shared" si="5"/>
        <v>0</v>
      </c>
    </row>
    <row r="104" spans="1:3" x14ac:dyDescent="0.2">
      <c r="A104" s="45" t="e">
        <f t="shared" si="4"/>
        <v>#N/A</v>
      </c>
      <c r="B104" s="45">
        <f t="shared" si="6"/>
        <v>1</v>
      </c>
      <c r="C104" s="45">
        <f t="shared" si="5"/>
        <v>0</v>
      </c>
    </row>
    <row r="105" spans="1:3" x14ac:dyDescent="0.2">
      <c r="A105" s="45" t="e">
        <f t="shared" si="4"/>
        <v>#N/A</v>
      </c>
      <c r="B105" s="45">
        <f t="shared" si="6"/>
        <v>1</v>
      </c>
      <c r="C105" s="45">
        <f t="shared" si="5"/>
        <v>0</v>
      </c>
    </row>
    <row r="106" spans="1:3" x14ac:dyDescent="0.2">
      <c r="A106" s="45" t="e">
        <f t="shared" si="4"/>
        <v>#N/A</v>
      </c>
      <c r="B106" s="45">
        <f t="shared" si="6"/>
        <v>1</v>
      </c>
      <c r="C106" s="45">
        <f t="shared" si="5"/>
        <v>0</v>
      </c>
    </row>
    <row r="107" spans="1:3" x14ac:dyDescent="0.2">
      <c r="A107" s="45" t="e">
        <f t="shared" si="4"/>
        <v>#N/A</v>
      </c>
      <c r="B107" s="45">
        <f t="shared" si="6"/>
        <v>1</v>
      </c>
      <c r="C107" s="45">
        <f t="shared" si="5"/>
        <v>0</v>
      </c>
    </row>
    <row r="108" spans="1:3" x14ac:dyDescent="0.2">
      <c r="A108" s="45" t="e">
        <f t="shared" si="4"/>
        <v>#N/A</v>
      </c>
      <c r="B108" s="45">
        <f t="shared" si="6"/>
        <v>1</v>
      </c>
      <c r="C108" s="45">
        <f t="shared" si="5"/>
        <v>0</v>
      </c>
    </row>
    <row r="109" spans="1:3" x14ac:dyDescent="0.2">
      <c r="A109" s="45" t="e">
        <f t="shared" si="4"/>
        <v>#N/A</v>
      </c>
      <c r="B109" s="45">
        <f t="shared" si="6"/>
        <v>1</v>
      </c>
      <c r="C109" s="45">
        <f t="shared" si="5"/>
        <v>0</v>
      </c>
    </row>
    <row r="110" spans="1:3" x14ac:dyDescent="0.2">
      <c r="A110" s="45" t="e">
        <f t="shared" si="4"/>
        <v>#N/A</v>
      </c>
      <c r="B110" s="45">
        <f t="shared" si="6"/>
        <v>1</v>
      </c>
      <c r="C110" s="45">
        <f t="shared" si="5"/>
        <v>0</v>
      </c>
    </row>
    <row r="111" spans="1:3" x14ac:dyDescent="0.2">
      <c r="A111" s="45" t="e">
        <f t="shared" si="4"/>
        <v>#N/A</v>
      </c>
      <c r="B111" s="45">
        <f t="shared" si="6"/>
        <v>1</v>
      </c>
      <c r="C111" s="45">
        <f t="shared" si="5"/>
        <v>0</v>
      </c>
    </row>
    <row r="112" spans="1:3" x14ac:dyDescent="0.2">
      <c r="A112" s="45" t="e">
        <f t="shared" si="4"/>
        <v>#N/A</v>
      </c>
      <c r="B112" s="45">
        <f t="shared" si="6"/>
        <v>1</v>
      </c>
      <c r="C112" s="45">
        <f t="shared" si="5"/>
        <v>0</v>
      </c>
    </row>
    <row r="113" spans="1:3" x14ac:dyDescent="0.2">
      <c r="A113" s="45" t="e">
        <f t="shared" si="4"/>
        <v>#N/A</v>
      </c>
      <c r="B113" s="45">
        <f t="shared" si="6"/>
        <v>1</v>
      </c>
      <c r="C113" s="45">
        <f t="shared" si="5"/>
        <v>0</v>
      </c>
    </row>
    <row r="114" spans="1:3" x14ac:dyDescent="0.2">
      <c r="A114" s="45" t="e">
        <f t="shared" si="4"/>
        <v>#N/A</v>
      </c>
      <c r="B114" s="45">
        <f t="shared" si="6"/>
        <v>1</v>
      </c>
      <c r="C114" s="45">
        <f t="shared" si="5"/>
        <v>0</v>
      </c>
    </row>
    <row r="115" spans="1:3" x14ac:dyDescent="0.2">
      <c r="A115" s="45" t="e">
        <f t="shared" si="4"/>
        <v>#N/A</v>
      </c>
      <c r="B115" s="45">
        <f t="shared" si="6"/>
        <v>1</v>
      </c>
      <c r="C115" s="45">
        <f t="shared" si="5"/>
        <v>0</v>
      </c>
    </row>
    <row r="116" spans="1:3" x14ac:dyDescent="0.2">
      <c r="A116" s="45" t="e">
        <f t="shared" si="4"/>
        <v>#N/A</v>
      </c>
      <c r="B116" s="45">
        <f t="shared" si="6"/>
        <v>1</v>
      </c>
      <c r="C116" s="45">
        <f t="shared" si="5"/>
        <v>0</v>
      </c>
    </row>
    <row r="117" spans="1:3" x14ac:dyDescent="0.2">
      <c r="A117" s="45" t="e">
        <f t="shared" si="4"/>
        <v>#N/A</v>
      </c>
      <c r="B117" s="45">
        <f t="shared" si="6"/>
        <v>1</v>
      </c>
      <c r="C117" s="45">
        <f t="shared" si="5"/>
        <v>0</v>
      </c>
    </row>
    <row r="118" spans="1:3" x14ac:dyDescent="0.2">
      <c r="A118" s="45" t="e">
        <f t="shared" si="4"/>
        <v>#N/A</v>
      </c>
      <c r="B118" s="45">
        <f t="shared" si="6"/>
        <v>1</v>
      </c>
      <c r="C118" s="45">
        <f t="shared" si="5"/>
        <v>0</v>
      </c>
    </row>
    <row r="119" spans="1:3" x14ac:dyDescent="0.2">
      <c r="A119" s="45" t="e">
        <f t="shared" si="4"/>
        <v>#N/A</v>
      </c>
      <c r="B119" s="45">
        <f t="shared" si="6"/>
        <v>1</v>
      </c>
      <c r="C119" s="45">
        <f t="shared" si="5"/>
        <v>0</v>
      </c>
    </row>
    <row r="120" spans="1:3" x14ac:dyDescent="0.2">
      <c r="A120" s="45" t="e">
        <f t="shared" si="4"/>
        <v>#N/A</v>
      </c>
      <c r="B120" s="45">
        <f t="shared" si="6"/>
        <v>1</v>
      </c>
      <c r="C120" s="45">
        <f t="shared" si="5"/>
        <v>0</v>
      </c>
    </row>
    <row r="121" spans="1:3" x14ac:dyDescent="0.2">
      <c r="A121" s="45" t="e">
        <f t="shared" si="4"/>
        <v>#N/A</v>
      </c>
      <c r="B121" s="45">
        <f t="shared" si="6"/>
        <v>1</v>
      </c>
      <c r="C121" s="45">
        <f t="shared" si="5"/>
        <v>0</v>
      </c>
    </row>
    <row r="122" spans="1:3" x14ac:dyDescent="0.2">
      <c r="A122" s="45" t="e">
        <f t="shared" si="4"/>
        <v>#N/A</v>
      </c>
      <c r="B122" s="45">
        <f t="shared" si="6"/>
        <v>1</v>
      </c>
      <c r="C122" s="45">
        <f t="shared" si="5"/>
        <v>0</v>
      </c>
    </row>
    <row r="123" spans="1:3" x14ac:dyDescent="0.2">
      <c r="A123" s="45" t="e">
        <f t="shared" si="4"/>
        <v>#N/A</v>
      </c>
      <c r="B123" s="45">
        <f t="shared" si="6"/>
        <v>1</v>
      </c>
      <c r="C123" s="45">
        <f t="shared" si="5"/>
        <v>0</v>
      </c>
    </row>
    <row r="124" spans="1:3" x14ac:dyDescent="0.2">
      <c r="A124" s="45" t="e">
        <f t="shared" si="4"/>
        <v>#N/A</v>
      </c>
      <c r="B124" s="45">
        <f t="shared" si="6"/>
        <v>1</v>
      </c>
      <c r="C124" s="45">
        <f t="shared" si="5"/>
        <v>0</v>
      </c>
    </row>
    <row r="125" spans="1:3" x14ac:dyDescent="0.2">
      <c r="A125" s="45" t="e">
        <f t="shared" si="4"/>
        <v>#N/A</v>
      </c>
      <c r="B125" s="45">
        <f t="shared" si="6"/>
        <v>1</v>
      </c>
      <c r="C125" s="45">
        <f t="shared" si="5"/>
        <v>0</v>
      </c>
    </row>
    <row r="126" spans="1:3" x14ac:dyDescent="0.2">
      <c r="A126" s="45" t="e">
        <f t="shared" si="4"/>
        <v>#N/A</v>
      </c>
      <c r="B126" s="45">
        <f t="shared" si="6"/>
        <v>1</v>
      </c>
      <c r="C126" s="45">
        <f t="shared" si="5"/>
        <v>0</v>
      </c>
    </row>
    <row r="127" spans="1:3" x14ac:dyDescent="0.2">
      <c r="A127" s="45" t="e">
        <f t="shared" si="4"/>
        <v>#N/A</v>
      </c>
      <c r="B127" s="45">
        <f t="shared" si="6"/>
        <v>1</v>
      </c>
      <c r="C127" s="45">
        <f t="shared" si="5"/>
        <v>0</v>
      </c>
    </row>
    <row r="128" spans="1:3" x14ac:dyDescent="0.2">
      <c r="A128" s="45" t="e">
        <f t="shared" si="4"/>
        <v>#N/A</v>
      </c>
      <c r="B128" s="45">
        <f t="shared" si="6"/>
        <v>1</v>
      </c>
      <c r="C128" s="45">
        <f t="shared" si="5"/>
        <v>0</v>
      </c>
    </row>
    <row r="129" spans="1:3" x14ac:dyDescent="0.2">
      <c r="A129" s="45" t="e">
        <f t="shared" si="4"/>
        <v>#N/A</v>
      </c>
      <c r="B129" s="45">
        <f t="shared" si="6"/>
        <v>1</v>
      </c>
      <c r="C129" s="45">
        <f t="shared" si="5"/>
        <v>0</v>
      </c>
    </row>
    <row r="130" spans="1:3" x14ac:dyDescent="0.2">
      <c r="A130" s="45" t="e">
        <f t="shared" si="4"/>
        <v>#N/A</v>
      </c>
      <c r="B130" s="45">
        <f t="shared" si="6"/>
        <v>1</v>
      </c>
      <c r="C130" s="45">
        <f t="shared" si="5"/>
        <v>0</v>
      </c>
    </row>
    <row r="131" spans="1:3" x14ac:dyDescent="0.2">
      <c r="A131" s="45" t="e">
        <f t="shared" si="4"/>
        <v>#N/A</v>
      </c>
      <c r="B131" s="45">
        <f t="shared" si="6"/>
        <v>1</v>
      </c>
      <c r="C131" s="45">
        <f t="shared" si="5"/>
        <v>0</v>
      </c>
    </row>
    <row r="132" spans="1:3" x14ac:dyDescent="0.2">
      <c r="A132" s="45" t="e">
        <f t="shared" si="4"/>
        <v>#N/A</v>
      </c>
      <c r="B132" s="45">
        <f t="shared" si="6"/>
        <v>1</v>
      </c>
      <c r="C132" s="45">
        <f t="shared" si="5"/>
        <v>0</v>
      </c>
    </row>
    <row r="133" spans="1:3" x14ac:dyDescent="0.2">
      <c r="A133" s="45" t="e">
        <f t="shared" si="4"/>
        <v>#N/A</v>
      </c>
      <c r="B133" s="45">
        <f t="shared" si="6"/>
        <v>1</v>
      </c>
      <c r="C133" s="45">
        <f t="shared" si="5"/>
        <v>0</v>
      </c>
    </row>
    <row r="134" spans="1:3" x14ac:dyDescent="0.2">
      <c r="A134" s="45" t="e">
        <f t="shared" si="4"/>
        <v>#N/A</v>
      </c>
      <c r="B134" s="45">
        <f t="shared" si="6"/>
        <v>1</v>
      </c>
      <c r="C134" s="45">
        <f t="shared" si="5"/>
        <v>0</v>
      </c>
    </row>
    <row r="135" spans="1:3" x14ac:dyDescent="0.2">
      <c r="A135" s="45" t="e">
        <f t="shared" si="4"/>
        <v>#N/A</v>
      </c>
      <c r="B135" s="45">
        <f t="shared" si="6"/>
        <v>1</v>
      </c>
      <c r="C135" s="45">
        <f t="shared" si="5"/>
        <v>0</v>
      </c>
    </row>
    <row r="136" spans="1:3" x14ac:dyDescent="0.2">
      <c r="A136" s="45" t="e">
        <f t="shared" si="4"/>
        <v>#N/A</v>
      </c>
      <c r="B136" s="45">
        <f t="shared" si="6"/>
        <v>1</v>
      </c>
      <c r="C136" s="45">
        <f t="shared" si="5"/>
        <v>0</v>
      </c>
    </row>
    <row r="137" spans="1:3" x14ac:dyDescent="0.2">
      <c r="A137" s="45" t="e">
        <f t="shared" si="4"/>
        <v>#N/A</v>
      </c>
      <c r="B137" s="45">
        <f t="shared" si="6"/>
        <v>1</v>
      </c>
      <c r="C137" s="45">
        <f t="shared" si="5"/>
        <v>0</v>
      </c>
    </row>
    <row r="138" spans="1:3" x14ac:dyDescent="0.2">
      <c r="A138" s="45" t="e">
        <f t="shared" ref="A138:A201" si="7">VLOOKUP(G138,DDEGL_USERS,2,FALSE)</f>
        <v>#N/A</v>
      </c>
      <c r="B138" s="45">
        <f t="shared" si="6"/>
        <v>1</v>
      </c>
      <c r="C138" s="45">
        <f t="shared" ref="C138:C201" si="8">B138*W138</f>
        <v>0</v>
      </c>
    </row>
    <row r="139" spans="1:3" x14ac:dyDescent="0.2">
      <c r="A139" s="45" t="e">
        <f t="shared" si="7"/>
        <v>#N/A</v>
      </c>
      <c r="B139" s="45">
        <f t="shared" si="6"/>
        <v>1</v>
      </c>
      <c r="C139" s="45">
        <f t="shared" si="8"/>
        <v>0</v>
      </c>
    </row>
    <row r="140" spans="1:3" x14ac:dyDescent="0.2">
      <c r="A140" s="45" t="e">
        <f t="shared" si="7"/>
        <v>#N/A</v>
      </c>
      <c r="B140" s="45">
        <f t="shared" si="6"/>
        <v>1</v>
      </c>
      <c r="C140" s="45">
        <f t="shared" si="8"/>
        <v>0</v>
      </c>
    </row>
    <row r="141" spans="1:3" x14ac:dyDescent="0.2">
      <c r="A141" s="45" t="e">
        <f t="shared" si="7"/>
        <v>#N/A</v>
      </c>
      <c r="B141" s="45">
        <f t="shared" si="6"/>
        <v>1</v>
      </c>
      <c r="C141" s="45">
        <f t="shared" si="8"/>
        <v>0</v>
      </c>
    </row>
    <row r="142" spans="1:3" x14ac:dyDescent="0.2">
      <c r="A142" s="45" t="e">
        <f t="shared" si="7"/>
        <v>#N/A</v>
      </c>
      <c r="B142" s="45">
        <f t="shared" si="6"/>
        <v>1</v>
      </c>
      <c r="C142" s="45">
        <f t="shared" si="8"/>
        <v>0</v>
      </c>
    </row>
    <row r="143" spans="1:3" x14ac:dyDescent="0.2">
      <c r="A143" s="45" t="e">
        <f t="shared" si="7"/>
        <v>#N/A</v>
      </c>
      <c r="B143" s="45">
        <f t="shared" si="6"/>
        <v>1</v>
      </c>
      <c r="C143" s="45">
        <f t="shared" si="8"/>
        <v>0</v>
      </c>
    </row>
    <row r="144" spans="1:3" x14ac:dyDescent="0.2">
      <c r="A144" s="45" t="e">
        <f t="shared" si="7"/>
        <v>#N/A</v>
      </c>
      <c r="B144" s="45">
        <f t="shared" si="6"/>
        <v>1</v>
      </c>
      <c r="C144" s="45">
        <f t="shared" si="8"/>
        <v>0</v>
      </c>
    </row>
    <row r="145" spans="1:3" x14ac:dyDescent="0.2">
      <c r="A145" s="45" t="e">
        <f t="shared" si="7"/>
        <v>#N/A</v>
      </c>
      <c r="B145" s="45">
        <f t="shared" si="6"/>
        <v>1</v>
      </c>
      <c r="C145" s="45">
        <f t="shared" si="8"/>
        <v>0</v>
      </c>
    </row>
    <row r="146" spans="1:3" x14ac:dyDescent="0.2">
      <c r="A146" s="45" t="e">
        <f t="shared" si="7"/>
        <v>#N/A</v>
      </c>
      <c r="B146" s="45">
        <f t="shared" si="6"/>
        <v>1</v>
      </c>
      <c r="C146" s="45">
        <f t="shared" si="8"/>
        <v>0</v>
      </c>
    </row>
    <row r="147" spans="1:3" x14ac:dyDescent="0.2">
      <c r="A147" s="45" t="e">
        <f t="shared" si="7"/>
        <v>#N/A</v>
      </c>
      <c r="B147" s="45">
        <f t="shared" si="6"/>
        <v>1</v>
      </c>
      <c r="C147" s="45">
        <f t="shared" si="8"/>
        <v>0</v>
      </c>
    </row>
    <row r="148" spans="1:3" x14ac:dyDescent="0.2">
      <c r="A148" s="45" t="e">
        <f t="shared" si="7"/>
        <v>#N/A</v>
      </c>
      <c r="B148" s="45">
        <f t="shared" ref="B148:B211" si="9">(YEAR(Q148)-YEAR(P148))*12+MONTH(Q148)-MONTH(P148)+1</f>
        <v>1</v>
      </c>
      <c r="C148" s="45">
        <f t="shared" si="8"/>
        <v>0</v>
      </c>
    </row>
    <row r="149" spans="1:3" x14ac:dyDescent="0.2">
      <c r="A149" s="45" t="e">
        <f t="shared" si="7"/>
        <v>#N/A</v>
      </c>
      <c r="B149" s="45">
        <f t="shared" si="9"/>
        <v>1</v>
      </c>
      <c r="C149" s="45">
        <f t="shared" si="8"/>
        <v>0</v>
      </c>
    </row>
    <row r="150" spans="1:3" x14ac:dyDescent="0.2">
      <c r="A150" s="45" t="e">
        <f t="shared" si="7"/>
        <v>#N/A</v>
      </c>
      <c r="B150" s="45">
        <f t="shared" si="9"/>
        <v>1</v>
      </c>
      <c r="C150" s="45">
        <f t="shared" si="8"/>
        <v>0</v>
      </c>
    </row>
    <row r="151" spans="1:3" x14ac:dyDescent="0.2">
      <c r="A151" s="45" t="e">
        <f t="shared" si="7"/>
        <v>#N/A</v>
      </c>
      <c r="B151" s="45">
        <f t="shared" si="9"/>
        <v>1</v>
      </c>
      <c r="C151" s="45">
        <f t="shared" si="8"/>
        <v>0</v>
      </c>
    </row>
    <row r="152" spans="1:3" x14ac:dyDescent="0.2">
      <c r="A152" s="45" t="e">
        <f t="shared" si="7"/>
        <v>#N/A</v>
      </c>
      <c r="B152" s="45">
        <f t="shared" si="9"/>
        <v>1</v>
      </c>
      <c r="C152" s="45">
        <f t="shared" si="8"/>
        <v>0</v>
      </c>
    </row>
    <row r="153" spans="1:3" x14ac:dyDescent="0.2">
      <c r="A153" s="45" t="e">
        <f t="shared" si="7"/>
        <v>#N/A</v>
      </c>
      <c r="B153" s="45">
        <f t="shared" si="9"/>
        <v>1</v>
      </c>
      <c r="C153" s="45">
        <f t="shared" si="8"/>
        <v>0</v>
      </c>
    </row>
    <row r="154" spans="1:3" x14ac:dyDescent="0.2">
      <c r="A154" s="45" t="e">
        <f t="shared" si="7"/>
        <v>#N/A</v>
      </c>
      <c r="B154" s="45">
        <f t="shared" si="9"/>
        <v>1</v>
      </c>
      <c r="C154" s="45">
        <f t="shared" si="8"/>
        <v>0</v>
      </c>
    </row>
    <row r="155" spans="1:3" x14ac:dyDescent="0.2">
      <c r="A155" s="45" t="e">
        <f t="shared" si="7"/>
        <v>#N/A</v>
      </c>
      <c r="B155" s="45">
        <f t="shared" si="9"/>
        <v>1</v>
      </c>
      <c r="C155" s="45">
        <f t="shared" si="8"/>
        <v>0</v>
      </c>
    </row>
    <row r="156" spans="1:3" x14ac:dyDescent="0.2">
      <c r="A156" s="45" t="e">
        <f t="shared" si="7"/>
        <v>#N/A</v>
      </c>
      <c r="B156" s="45">
        <f t="shared" si="9"/>
        <v>1</v>
      </c>
      <c r="C156" s="45">
        <f t="shared" si="8"/>
        <v>0</v>
      </c>
    </row>
    <row r="157" spans="1:3" x14ac:dyDescent="0.2">
      <c r="A157" s="45" t="e">
        <f t="shared" si="7"/>
        <v>#N/A</v>
      </c>
      <c r="B157" s="45">
        <f t="shared" si="9"/>
        <v>1</v>
      </c>
      <c r="C157" s="45">
        <f t="shared" si="8"/>
        <v>0</v>
      </c>
    </row>
    <row r="158" spans="1:3" x14ac:dyDescent="0.2">
      <c r="A158" s="45" t="e">
        <f t="shared" si="7"/>
        <v>#N/A</v>
      </c>
      <c r="B158" s="45">
        <f t="shared" si="9"/>
        <v>1</v>
      </c>
      <c r="C158" s="45">
        <f t="shared" si="8"/>
        <v>0</v>
      </c>
    </row>
    <row r="159" spans="1:3" x14ac:dyDescent="0.2">
      <c r="A159" s="45" t="e">
        <f t="shared" si="7"/>
        <v>#N/A</v>
      </c>
      <c r="B159" s="45">
        <f t="shared" si="9"/>
        <v>1</v>
      </c>
      <c r="C159" s="45">
        <f t="shared" si="8"/>
        <v>0</v>
      </c>
    </row>
    <row r="160" spans="1:3" x14ac:dyDescent="0.2">
      <c r="A160" s="45" t="e">
        <f t="shared" si="7"/>
        <v>#N/A</v>
      </c>
      <c r="B160" s="45">
        <f t="shared" si="9"/>
        <v>1</v>
      </c>
      <c r="C160" s="45">
        <f t="shared" si="8"/>
        <v>0</v>
      </c>
    </row>
    <row r="161" spans="1:3" x14ac:dyDescent="0.2">
      <c r="A161" s="45" t="e">
        <f t="shared" si="7"/>
        <v>#N/A</v>
      </c>
      <c r="B161" s="45">
        <f t="shared" si="9"/>
        <v>1</v>
      </c>
      <c r="C161" s="45">
        <f t="shared" si="8"/>
        <v>0</v>
      </c>
    </row>
    <row r="162" spans="1:3" x14ac:dyDescent="0.2">
      <c r="A162" s="45" t="e">
        <f t="shared" si="7"/>
        <v>#N/A</v>
      </c>
      <c r="B162" s="45">
        <f t="shared" si="9"/>
        <v>1</v>
      </c>
      <c r="C162" s="45">
        <f t="shared" si="8"/>
        <v>0</v>
      </c>
    </row>
    <row r="163" spans="1:3" x14ac:dyDescent="0.2">
      <c r="A163" s="45" t="e">
        <f t="shared" si="7"/>
        <v>#N/A</v>
      </c>
      <c r="B163" s="45">
        <f t="shared" si="9"/>
        <v>1</v>
      </c>
      <c r="C163" s="45">
        <f t="shared" si="8"/>
        <v>0</v>
      </c>
    </row>
    <row r="164" spans="1:3" x14ac:dyDescent="0.2">
      <c r="A164" s="45" t="e">
        <f t="shared" si="7"/>
        <v>#N/A</v>
      </c>
      <c r="B164" s="45">
        <f t="shared" si="9"/>
        <v>1</v>
      </c>
      <c r="C164" s="45">
        <f t="shared" si="8"/>
        <v>0</v>
      </c>
    </row>
    <row r="165" spans="1:3" x14ac:dyDescent="0.2">
      <c r="A165" s="45" t="e">
        <f t="shared" si="7"/>
        <v>#N/A</v>
      </c>
      <c r="B165" s="45">
        <f t="shared" si="9"/>
        <v>1</v>
      </c>
      <c r="C165" s="45">
        <f t="shared" si="8"/>
        <v>0</v>
      </c>
    </row>
    <row r="166" spans="1:3" x14ac:dyDescent="0.2">
      <c r="A166" s="45" t="e">
        <f t="shared" si="7"/>
        <v>#N/A</v>
      </c>
      <c r="B166" s="45">
        <f t="shared" si="9"/>
        <v>1</v>
      </c>
      <c r="C166" s="45">
        <f t="shared" si="8"/>
        <v>0</v>
      </c>
    </row>
    <row r="167" spans="1:3" x14ac:dyDescent="0.2">
      <c r="A167" s="45" t="e">
        <f t="shared" si="7"/>
        <v>#N/A</v>
      </c>
      <c r="B167" s="45">
        <f t="shared" si="9"/>
        <v>1</v>
      </c>
      <c r="C167" s="45">
        <f t="shared" si="8"/>
        <v>0</v>
      </c>
    </row>
    <row r="168" spans="1:3" x14ac:dyDescent="0.2">
      <c r="A168" s="45" t="e">
        <f t="shared" si="7"/>
        <v>#N/A</v>
      </c>
      <c r="B168" s="45">
        <f t="shared" si="9"/>
        <v>1</v>
      </c>
      <c r="C168" s="45">
        <f t="shared" si="8"/>
        <v>0</v>
      </c>
    </row>
    <row r="169" spans="1:3" x14ac:dyDescent="0.2">
      <c r="A169" s="45" t="e">
        <f t="shared" si="7"/>
        <v>#N/A</v>
      </c>
      <c r="B169" s="45">
        <f t="shared" si="9"/>
        <v>1</v>
      </c>
      <c r="C169" s="45">
        <f t="shared" si="8"/>
        <v>0</v>
      </c>
    </row>
    <row r="170" spans="1:3" x14ac:dyDescent="0.2">
      <c r="A170" s="45" t="e">
        <f t="shared" si="7"/>
        <v>#N/A</v>
      </c>
      <c r="B170" s="45">
        <f t="shared" si="9"/>
        <v>1</v>
      </c>
      <c r="C170" s="45">
        <f t="shared" si="8"/>
        <v>0</v>
      </c>
    </row>
    <row r="171" spans="1:3" x14ac:dyDescent="0.2">
      <c r="A171" s="45" t="e">
        <f t="shared" si="7"/>
        <v>#N/A</v>
      </c>
      <c r="B171" s="45">
        <f t="shared" si="9"/>
        <v>1</v>
      </c>
      <c r="C171" s="45">
        <f t="shared" si="8"/>
        <v>0</v>
      </c>
    </row>
    <row r="172" spans="1:3" x14ac:dyDescent="0.2">
      <c r="A172" s="45" t="e">
        <f t="shared" si="7"/>
        <v>#N/A</v>
      </c>
      <c r="B172" s="45">
        <f t="shared" si="9"/>
        <v>1</v>
      </c>
      <c r="C172" s="45">
        <f t="shared" si="8"/>
        <v>0</v>
      </c>
    </row>
    <row r="173" spans="1:3" x14ac:dyDescent="0.2">
      <c r="A173" s="45" t="e">
        <f t="shared" si="7"/>
        <v>#N/A</v>
      </c>
      <c r="B173" s="45">
        <f t="shared" si="9"/>
        <v>1</v>
      </c>
      <c r="C173" s="45">
        <f t="shared" si="8"/>
        <v>0</v>
      </c>
    </row>
    <row r="174" spans="1:3" x14ac:dyDescent="0.2">
      <c r="A174" s="45" t="e">
        <f t="shared" si="7"/>
        <v>#N/A</v>
      </c>
      <c r="B174" s="45">
        <f t="shared" si="9"/>
        <v>1</v>
      </c>
      <c r="C174" s="45">
        <f t="shared" si="8"/>
        <v>0</v>
      </c>
    </row>
    <row r="175" spans="1:3" x14ac:dyDescent="0.2">
      <c r="A175" s="45" t="e">
        <f t="shared" si="7"/>
        <v>#N/A</v>
      </c>
      <c r="B175" s="45">
        <f t="shared" si="9"/>
        <v>1</v>
      </c>
      <c r="C175" s="45">
        <f t="shared" si="8"/>
        <v>0</v>
      </c>
    </row>
    <row r="176" spans="1:3" x14ac:dyDescent="0.2">
      <c r="A176" s="45" t="e">
        <f t="shared" si="7"/>
        <v>#N/A</v>
      </c>
      <c r="B176" s="45">
        <f t="shared" si="9"/>
        <v>1</v>
      </c>
      <c r="C176" s="45">
        <f t="shared" si="8"/>
        <v>0</v>
      </c>
    </row>
    <row r="177" spans="1:3" x14ac:dyDescent="0.2">
      <c r="A177" s="45" t="e">
        <f t="shared" si="7"/>
        <v>#N/A</v>
      </c>
      <c r="B177" s="45">
        <f t="shared" si="9"/>
        <v>1</v>
      </c>
      <c r="C177" s="45">
        <f t="shared" si="8"/>
        <v>0</v>
      </c>
    </row>
    <row r="178" spans="1:3" x14ac:dyDescent="0.2">
      <c r="A178" s="45" t="e">
        <f t="shared" si="7"/>
        <v>#N/A</v>
      </c>
      <c r="B178" s="45">
        <f t="shared" si="9"/>
        <v>1</v>
      </c>
      <c r="C178" s="45">
        <f t="shared" si="8"/>
        <v>0</v>
      </c>
    </row>
    <row r="179" spans="1:3" x14ac:dyDescent="0.2">
      <c r="A179" s="45" t="e">
        <f t="shared" si="7"/>
        <v>#N/A</v>
      </c>
      <c r="B179" s="45">
        <f t="shared" si="9"/>
        <v>1</v>
      </c>
      <c r="C179" s="45">
        <f t="shared" si="8"/>
        <v>0</v>
      </c>
    </row>
    <row r="180" spans="1:3" x14ac:dyDescent="0.2">
      <c r="A180" s="45" t="e">
        <f t="shared" si="7"/>
        <v>#N/A</v>
      </c>
      <c r="B180" s="45">
        <f t="shared" si="9"/>
        <v>1</v>
      </c>
      <c r="C180" s="45">
        <f t="shared" si="8"/>
        <v>0</v>
      </c>
    </row>
    <row r="181" spans="1:3" x14ac:dyDescent="0.2">
      <c r="A181" s="45" t="e">
        <f t="shared" si="7"/>
        <v>#N/A</v>
      </c>
      <c r="B181" s="45">
        <f t="shared" si="9"/>
        <v>1</v>
      </c>
      <c r="C181" s="45">
        <f t="shared" si="8"/>
        <v>0</v>
      </c>
    </row>
    <row r="182" spans="1:3" x14ac:dyDescent="0.2">
      <c r="A182" s="45" t="e">
        <f t="shared" si="7"/>
        <v>#N/A</v>
      </c>
      <c r="B182" s="45">
        <f t="shared" si="9"/>
        <v>1</v>
      </c>
      <c r="C182" s="45">
        <f t="shared" si="8"/>
        <v>0</v>
      </c>
    </row>
    <row r="183" spans="1:3" x14ac:dyDescent="0.2">
      <c r="A183" s="45" t="e">
        <f t="shared" si="7"/>
        <v>#N/A</v>
      </c>
      <c r="B183" s="45">
        <f t="shared" si="9"/>
        <v>1</v>
      </c>
      <c r="C183" s="45">
        <f t="shared" si="8"/>
        <v>0</v>
      </c>
    </row>
    <row r="184" spans="1:3" x14ac:dyDescent="0.2">
      <c r="A184" s="45" t="e">
        <f t="shared" si="7"/>
        <v>#N/A</v>
      </c>
      <c r="B184" s="45">
        <f t="shared" si="9"/>
        <v>1</v>
      </c>
      <c r="C184" s="45">
        <f t="shared" si="8"/>
        <v>0</v>
      </c>
    </row>
    <row r="185" spans="1:3" x14ac:dyDescent="0.2">
      <c r="A185" s="45" t="e">
        <f t="shared" si="7"/>
        <v>#N/A</v>
      </c>
      <c r="B185" s="45">
        <f t="shared" si="9"/>
        <v>1</v>
      </c>
      <c r="C185" s="45">
        <f t="shared" si="8"/>
        <v>0</v>
      </c>
    </row>
    <row r="186" spans="1:3" x14ac:dyDescent="0.2">
      <c r="A186" s="45" t="e">
        <f t="shared" si="7"/>
        <v>#N/A</v>
      </c>
      <c r="B186" s="45">
        <f t="shared" si="9"/>
        <v>1</v>
      </c>
      <c r="C186" s="45">
        <f t="shared" si="8"/>
        <v>0</v>
      </c>
    </row>
    <row r="187" spans="1:3" x14ac:dyDescent="0.2">
      <c r="A187" s="45" t="e">
        <f t="shared" si="7"/>
        <v>#N/A</v>
      </c>
      <c r="B187" s="45">
        <f t="shared" si="9"/>
        <v>1</v>
      </c>
      <c r="C187" s="45">
        <f t="shared" si="8"/>
        <v>0</v>
      </c>
    </row>
    <row r="188" spans="1:3" x14ac:dyDescent="0.2">
      <c r="A188" s="45" t="e">
        <f t="shared" si="7"/>
        <v>#N/A</v>
      </c>
      <c r="B188" s="45">
        <f t="shared" si="9"/>
        <v>1</v>
      </c>
      <c r="C188" s="45">
        <f t="shared" si="8"/>
        <v>0</v>
      </c>
    </row>
    <row r="189" spans="1:3" x14ac:dyDescent="0.2">
      <c r="A189" s="45" t="e">
        <f t="shared" si="7"/>
        <v>#N/A</v>
      </c>
      <c r="B189" s="45">
        <f t="shared" si="9"/>
        <v>1</v>
      </c>
      <c r="C189" s="45">
        <f t="shared" si="8"/>
        <v>0</v>
      </c>
    </row>
    <row r="190" spans="1:3" x14ac:dyDescent="0.2">
      <c r="A190" s="45" t="e">
        <f t="shared" si="7"/>
        <v>#N/A</v>
      </c>
      <c r="B190" s="45">
        <f t="shared" si="9"/>
        <v>1</v>
      </c>
      <c r="C190" s="45">
        <f t="shared" si="8"/>
        <v>0</v>
      </c>
    </row>
    <row r="191" spans="1:3" x14ac:dyDescent="0.2">
      <c r="A191" s="45" t="e">
        <f t="shared" si="7"/>
        <v>#N/A</v>
      </c>
      <c r="B191" s="45">
        <f t="shared" si="9"/>
        <v>1</v>
      </c>
      <c r="C191" s="45">
        <f t="shared" si="8"/>
        <v>0</v>
      </c>
    </row>
    <row r="192" spans="1:3" x14ac:dyDescent="0.2">
      <c r="A192" s="45" t="e">
        <f t="shared" si="7"/>
        <v>#N/A</v>
      </c>
      <c r="B192" s="45">
        <f t="shared" si="9"/>
        <v>1</v>
      </c>
      <c r="C192" s="45">
        <f t="shared" si="8"/>
        <v>0</v>
      </c>
    </row>
    <row r="193" spans="1:3" x14ac:dyDescent="0.2">
      <c r="A193" s="45" t="e">
        <f t="shared" si="7"/>
        <v>#N/A</v>
      </c>
      <c r="B193" s="45">
        <f t="shared" si="9"/>
        <v>1</v>
      </c>
      <c r="C193" s="45">
        <f t="shared" si="8"/>
        <v>0</v>
      </c>
    </row>
    <row r="194" spans="1:3" x14ac:dyDescent="0.2">
      <c r="A194" s="45" t="e">
        <f t="shared" si="7"/>
        <v>#N/A</v>
      </c>
      <c r="B194" s="45">
        <f t="shared" si="9"/>
        <v>1</v>
      </c>
      <c r="C194" s="45">
        <f t="shared" si="8"/>
        <v>0</v>
      </c>
    </row>
    <row r="195" spans="1:3" x14ac:dyDescent="0.2">
      <c r="A195" s="45" t="e">
        <f t="shared" si="7"/>
        <v>#N/A</v>
      </c>
      <c r="B195" s="45">
        <f t="shared" si="9"/>
        <v>1</v>
      </c>
      <c r="C195" s="45">
        <f t="shared" si="8"/>
        <v>0</v>
      </c>
    </row>
    <row r="196" spans="1:3" x14ac:dyDescent="0.2">
      <c r="A196" s="45" t="e">
        <f t="shared" si="7"/>
        <v>#N/A</v>
      </c>
      <c r="B196" s="45">
        <f t="shared" si="9"/>
        <v>1</v>
      </c>
      <c r="C196" s="45">
        <f t="shared" si="8"/>
        <v>0</v>
      </c>
    </row>
    <row r="197" spans="1:3" x14ac:dyDescent="0.2">
      <c r="A197" s="45" t="e">
        <f t="shared" si="7"/>
        <v>#N/A</v>
      </c>
      <c r="B197" s="45">
        <f t="shared" si="9"/>
        <v>1</v>
      </c>
      <c r="C197" s="45">
        <f t="shared" si="8"/>
        <v>0</v>
      </c>
    </row>
    <row r="198" spans="1:3" x14ac:dyDescent="0.2">
      <c r="A198" s="45" t="e">
        <f t="shared" si="7"/>
        <v>#N/A</v>
      </c>
      <c r="B198" s="45">
        <f t="shared" si="9"/>
        <v>1</v>
      </c>
      <c r="C198" s="45">
        <f t="shared" si="8"/>
        <v>0</v>
      </c>
    </row>
    <row r="199" spans="1:3" x14ac:dyDescent="0.2">
      <c r="A199" s="45" t="e">
        <f t="shared" si="7"/>
        <v>#N/A</v>
      </c>
      <c r="B199" s="45">
        <f t="shared" si="9"/>
        <v>1</v>
      </c>
      <c r="C199" s="45">
        <f t="shared" si="8"/>
        <v>0</v>
      </c>
    </row>
    <row r="200" spans="1:3" x14ac:dyDescent="0.2">
      <c r="A200" s="45" t="e">
        <f t="shared" si="7"/>
        <v>#N/A</v>
      </c>
      <c r="B200" s="45">
        <f t="shared" si="9"/>
        <v>1</v>
      </c>
      <c r="C200" s="45">
        <f t="shared" si="8"/>
        <v>0</v>
      </c>
    </row>
    <row r="201" spans="1:3" x14ac:dyDescent="0.2">
      <c r="A201" s="45" t="e">
        <f t="shared" si="7"/>
        <v>#N/A</v>
      </c>
      <c r="B201" s="45">
        <f t="shared" si="9"/>
        <v>1</v>
      </c>
      <c r="C201" s="45">
        <f t="shared" si="8"/>
        <v>0</v>
      </c>
    </row>
    <row r="202" spans="1:3" x14ac:dyDescent="0.2">
      <c r="A202" s="45" t="e">
        <f t="shared" ref="A202:A265" si="10">VLOOKUP(G202,DDEGL_USERS,2,FALSE)</f>
        <v>#N/A</v>
      </c>
      <c r="B202" s="45">
        <f t="shared" si="9"/>
        <v>1</v>
      </c>
      <c r="C202" s="45">
        <f t="shared" ref="C202:C265" si="11">B202*W202</f>
        <v>0</v>
      </c>
    </row>
    <row r="203" spans="1:3" x14ac:dyDescent="0.2">
      <c r="A203" s="45" t="e">
        <f t="shared" si="10"/>
        <v>#N/A</v>
      </c>
      <c r="B203" s="45">
        <f t="shared" si="9"/>
        <v>1</v>
      </c>
      <c r="C203" s="45">
        <f t="shared" si="11"/>
        <v>0</v>
      </c>
    </row>
    <row r="204" spans="1:3" x14ac:dyDescent="0.2">
      <c r="A204" s="45" t="e">
        <f t="shared" si="10"/>
        <v>#N/A</v>
      </c>
      <c r="B204" s="45">
        <f t="shared" si="9"/>
        <v>1</v>
      </c>
      <c r="C204" s="45">
        <f t="shared" si="11"/>
        <v>0</v>
      </c>
    </row>
    <row r="205" spans="1:3" x14ac:dyDescent="0.2">
      <c r="A205" s="45" t="e">
        <f t="shared" si="10"/>
        <v>#N/A</v>
      </c>
      <c r="B205" s="45">
        <f t="shared" si="9"/>
        <v>1</v>
      </c>
      <c r="C205" s="45">
        <f t="shared" si="11"/>
        <v>0</v>
      </c>
    </row>
    <row r="206" spans="1:3" x14ac:dyDescent="0.2">
      <c r="A206" s="45" t="e">
        <f t="shared" si="10"/>
        <v>#N/A</v>
      </c>
      <c r="B206" s="45">
        <f t="shared" si="9"/>
        <v>1</v>
      </c>
      <c r="C206" s="45">
        <f t="shared" si="11"/>
        <v>0</v>
      </c>
    </row>
    <row r="207" spans="1:3" x14ac:dyDescent="0.2">
      <c r="A207" s="45" t="e">
        <f t="shared" si="10"/>
        <v>#N/A</v>
      </c>
      <c r="B207" s="45">
        <f t="shared" si="9"/>
        <v>1</v>
      </c>
      <c r="C207" s="45">
        <f t="shared" si="11"/>
        <v>0</v>
      </c>
    </row>
    <row r="208" spans="1:3" x14ac:dyDescent="0.2">
      <c r="A208" s="45" t="e">
        <f t="shared" si="10"/>
        <v>#N/A</v>
      </c>
      <c r="B208" s="45">
        <f t="shared" si="9"/>
        <v>1</v>
      </c>
      <c r="C208" s="45">
        <f t="shared" si="11"/>
        <v>0</v>
      </c>
    </row>
    <row r="209" spans="1:3" x14ac:dyDescent="0.2">
      <c r="A209" s="45" t="e">
        <f t="shared" si="10"/>
        <v>#N/A</v>
      </c>
      <c r="B209" s="45">
        <f t="shared" si="9"/>
        <v>1</v>
      </c>
      <c r="C209" s="45">
        <f t="shared" si="11"/>
        <v>0</v>
      </c>
    </row>
    <row r="210" spans="1:3" x14ac:dyDescent="0.2">
      <c r="A210" s="45" t="e">
        <f t="shared" si="10"/>
        <v>#N/A</v>
      </c>
      <c r="B210" s="45">
        <f t="shared" si="9"/>
        <v>1</v>
      </c>
      <c r="C210" s="45">
        <f t="shared" si="11"/>
        <v>0</v>
      </c>
    </row>
    <row r="211" spans="1:3" x14ac:dyDescent="0.2">
      <c r="A211" s="45" t="e">
        <f t="shared" si="10"/>
        <v>#N/A</v>
      </c>
      <c r="B211" s="45">
        <f t="shared" si="9"/>
        <v>1</v>
      </c>
      <c r="C211" s="45">
        <f t="shared" si="11"/>
        <v>0</v>
      </c>
    </row>
    <row r="212" spans="1:3" x14ac:dyDescent="0.2">
      <c r="A212" s="45" t="e">
        <f t="shared" si="10"/>
        <v>#N/A</v>
      </c>
      <c r="B212" s="45">
        <f t="shared" ref="B212:B275" si="12">(YEAR(Q212)-YEAR(P212))*12+MONTH(Q212)-MONTH(P212)+1</f>
        <v>1</v>
      </c>
      <c r="C212" s="45">
        <f t="shared" si="11"/>
        <v>0</v>
      </c>
    </row>
    <row r="213" spans="1:3" x14ac:dyDescent="0.2">
      <c r="A213" s="45" t="e">
        <f t="shared" si="10"/>
        <v>#N/A</v>
      </c>
      <c r="B213" s="45">
        <f t="shared" si="12"/>
        <v>1</v>
      </c>
      <c r="C213" s="45">
        <f t="shared" si="11"/>
        <v>0</v>
      </c>
    </row>
    <row r="214" spans="1:3" x14ac:dyDescent="0.2">
      <c r="A214" s="45" t="e">
        <f t="shared" si="10"/>
        <v>#N/A</v>
      </c>
      <c r="B214" s="45">
        <f t="shared" si="12"/>
        <v>1</v>
      </c>
      <c r="C214" s="45">
        <f t="shared" si="11"/>
        <v>0</v>
      </c>
    </row>
    <row r="215" spans="1:3" x14ac:dyDescent="0.2">
      <c r="A215" s="45" t="e">
        <f t="shared" si="10"/>
        <v>#N/A</v>
      </c>
      <c r="B215" s="45">
        <f t="shared" si="12"/>
        <v>1</v>
      </c>
      <c r="C215" s="45">
        <f t="shared" si="11"/>
        <v>0</v>
      </c>
    </row>
    <row r="216" spans="1:3" x14ac:dyDescent="0.2">
      <c r="A216" s="45" t="e">
        <f t="shared" si="10"/>
        <v>#N/A</v>
      </c>
      <c r="B216" s="45">
        <f t="shared" si="12"/>
        <v>1</v>
      </c>
      <c r="C216" s="45">
        <f t="shared" si="11"/>
        <v>0</v>
      </c>
    </row>
    <row r="217" spans="1:3" x14ac:dyDescent="0.2">
      <c r="A217" s="45" t="e">
        <f t="shared" si="10"/>
        <v>#N/A</v>
      </c>
      <c r="B217" s="45">
        <f t="shared" si="12"/>
        <v>1</v>
      </c>
      <c r="C217" s="45">
        <f t="shared" si="11"/>
        <v>0</v>
      </c>
    </row>
    <row r="218" spans="1:3" x14ac:dyDescent="0.2">
      <c r="A218" s="45" t="e">
        <f t="shared" si="10"/>
        <v>#N/A</v>
      </c>
      <c r="B218" s="45">
        <f t="shared" si="12"/>
        <v>1</v>
      </c>
      <c r="C218" s="45">
        <f t="shared" si="11"/>
        <v>0</v>
      </c>
    </row>
    <row r="219" spans="1:3" x14ac:dyDescent="0.2">
      <c r="A219" s="45" t="e">
        <f t="shared" si="10"/>
        <v>#N/A</v>
      </c>
      <c r="B219" s="45">
        <f t="shared" si="12"/>
        <v>1</v>
      </c>
      <c r="C219" s="45">
        <f t="shared" si="11"/>
        <v>0</v>
      </c>
    </row>
    <row r="220" spans="1:3" x14ac:dyDescent="0.2">
      <c r="A220" s="45" t="e">
        <f t="shared" si="10"/>
        <v>#N/A</v>
      </c>
      <c r="B220" s="45">
        <f t="shared" si="12"/>
        <v>1</v>
      </c>
      <c r="C220" s="45">
        <f t="shared" si="11"/>
        <v>0</v>
      </c>
    </row>
    <row r="221" spans="1:3" x14ac:dyDescent="0.2">
      <c r="A221" s="45" t="e">
        <f t="shared" si="10"/>
        <v>#N/A</v>
      </c>
      <c r="B221" s="45">
        <f t="shared" si="12"/>
        <v>1</v>
      </c>
      <c r="C221" s="45">
        <f t="shared" si="11"/>
        <v>0</v>
      </c>
    </row>
    <row r="222" spans="1:3" x14ac:dyDescent="0.2">
      <c r="A222" s="45" t="e">
        <f t="shared" si="10"/>
        <v>#N/A</v>
      </c>
      <c r="B222" s="45">
        <f t="shared" si="12"/>
        <v>1</v>
      </c>
      <c r="C222" s="45">
        <f t="shared" si="11"/>
        <v>0</v>
      </c>
    </row>
    <row r="223" spans="1:3" x14ac:dyDescent="0.2">
      <c r="A223" s="45" t="e">
        <f t="shared" si="10"/>
        <v>#N/A</v>
      </c>
      <c r="B223" s="45">
        <f t="shared" si="12"/>
        <v>1</v>
      </c>
      <c r="C223" s="45">
        <f t="shared" si="11"/>
        <v>0</v>
      </c>
    </row>
    <row r="224" spans="1:3" x14ac:dyDescent="0.2">
      <c r="A224" s="45" t="e">
        <f t="shared" si="10"/>
        <v>#N/A</v>
      </c>
      <c r="B224" s="45">
        <f t="shared" si="12"/>
        <v>1</v>
      </c>
      <c r="C224" s="45">
        <f t="shared" si="11"/>
        <v>0</v>
      </c>
    </row>
    <row r="225" spans="1:3" x14ac:dyDescent="0.2">
      <c r="A225" s="45" t="e">
        <f t="shared" si="10"/>
        <v>#N/A</v>
      </c>
      <c r="B225" s="45">
        <f t="shared" si="12"/>
        <v>1</v>
      </c>
      <c r="C225" s="45">
        <f t="shared" si="11"/>
        <v>0</v>
      </c>
    </row>
    <row r="226" spans="1:3" x14ac:dyDescent="0.2">
      <c r="A226" s="45" t="e">
        <f t="shared" si="10"/>
        <v>#N/A</v>
      </c>
      <c r="B226" s="45">
        <f t="shared" si="12"/>
        <v>1</v>
      </c>
      <c r="C226" s="45">
        <f t="shared" si="11"/>
        <v>0</v>
      </c>
    </row>
    <row r="227" spans="1:3" x14ac:dyDescent="0.2">
      <c r="A227" s="45" t="e">
        <f t="shared" si="10"/>
        <v>#N/A</v>
      </c>
      <c r="B227" s="45">
        <f t="shared" si="12"/>
        <v>1</v>
      </c>
      <c r="C227" s="45">
        <f t="shared" si="11"/>
        <v>0</v>
      </c>
    </row>
    <row r="228" spans="1:3" x14ac:dyDescent="0.2">
      <c r="A228" s="45" t="e">
        <f t="shared" si="10"/>
        <v>#N/A</v>
      </c>
      <c r="B228" s="45">
        <f t="shared" si="12"/>
        <v>1</v>
      </c>
      <c r="C228" s="45">
        <f t="shared" si="11"/>
        <v>0</v>
      </c>
    </row>
    <row r="229" spans="1:3" x14ac:dyDescent="0.2">
      <c r="A229" s="45" t="e">
        <f t="shared" si="10"/>
        <v>#N/A</v>
      </c>
      <c r="B229" s="45">
        <f t="shared" si="12"/>
        <v>1</v>
      </c>
      <c r="C229" s="45">
        <f t="shared" si="11"/>
        <v>0</v>
      </c>
    </row>
    <row r="230" spans="1:3" x14ac:dyDescent="0.2">
      <c r="A230" s="45" t="e">
        <f t="shared" si="10"/>
        <v>#N/A</v>
      </c>
      <c r="B230" s="45">
        <f t="shared" si="12"/>
        <v>1</v>
      </c>
      <c r="C230" s="45">
        <f t="shared" si="11"/>
        <v>0</v>
      </c>
    </row>
    <row r="231" spans="1:3" x14ac:dyDescent="0.2">
      <c r="A231" s="45" t="e">
        <f t="shared" si="10"/>
        <v>#N/A</v>
      </c>
      <c r="B231" s="45">
        <f t="shared" si="12"/>
        <v>1</v>
      </c>
      <c r="C231" s="45">
        <f t="shared" si="11"/>
        <v>0</v>
      </c>
    </row>
    <row r="232" spans="1:3" x14ac:dyDescent="0.2">
      <c r="A232" s="45" t="e">
        <f t="shared" si="10"/>
        <v>#N/A</v>
      </c>
      <c r="B232" s="45">
        <f t="shared" si="12"/>
        <v>1</v>
      </c>
      <c r="C232" s="45">
        <f t="shared" si="11"/>
        <v>0</v>
      </c>
    </row>
    <row r="233" spans="1:3" x14ac:dyDescent="0.2">
      <c r="A233" s="45" t="e">
        <f t="shared" si="10"/>
        <v>#N/A</v>
      </c>
      <c r="B233" s="45">
        <f t="shared" si="12"/>
        <v>1</v>
      </c>
      <c r="C233" s="45">
        <f t="shared" si="11"/>
        <v>0</v>
      </c>
    </row>
    <row r="234" spans="1:3" x14ac:dyDescent="0.2">
      <c r="A234" s="45" t="e">
        <f t="shared" si="10"/>
        <v>#N/A</v>
      </c>
      <c r="B234" s="45">
        <f t="shared" si="12"/>
        <v>1</v>
      </c>
      <c r="C234" s="45">
        <f t="shared" si="11"/>
        <v>0</v>
      </c>
    </row>
    <row r="235" spans="1:3" x14ac:dyDescent="0.2">
      <c r="A235" s="45" t="e">
        <f t="shared" si="10"/>
        <v>#N/A</v>
      </c>
      <c r="B235" s="45">
        <f t="shared" si="12"/>
        <v>1</v>
      </c>
      <c r="C235" s="45">
        <f t="shared" si="11"/>
        <v>0</v>
      </c>
    </row>
    <row r="236" spans="1:3" x14ac:dyDescent="0.2">
      <c r="A236" s="45" t="e">
        <f t="shared" si="10"/>
        <v>#N/A</v>
      </c>
      <c r="B236" s="45">
        <f t="shared" si="12"/>
        <v>1</v>
      </c>
      <c r="C236" s="45">
        <f t="shared" si="11"/>
        <v>0</v>
      </c>
    </row>
    <row r="237" spans="1:3" x14ac:dyDescent="0.2">
      <c r="A237" s="45" t="e">
        <f t="shared" si="10"/>
        <v>#N/A</v>
      </c>
      <c r="B237" s="45">
        <f t="shared" si="12"/>
        <v>1</v>
      </c>
      <c r="C237" s="45">
        <f t="shared" si="11"/>
        <v>0</v>
      </c>
    </row>
    <row r="238" spans="1:3" x14ac:dyDescent="0.2">
      <c r="A238" s="45" t="e">
        <f t="shared" si="10"/>
        <v>#N/A</v>
      </c>
      <c r="B238" s="45">
        <f t="shared" si="12"/>
        <v>1</v>
      </c>
      <c r="C238" s="45">
        <f t="shared" si="11"/>
        <v>0</v>
      </c>
    </row>
    <row r="239" spans="1:3" x14ac:dyDescent="0.2">
      <c r="A239" s="45" t="e">
        <f t="shared" si="10"/>
        <v>#N/A</v>
      </c>
      <c r="B239" s="45">
        <f t="shared" si="12"/>
        <v>1</v>
      </c>
      <c r="C239" s="45">
        <f t="shared" si="11"/>
        <v>0</v>
      </c>
    </row>
    <row r="240" spans="1:3" x14ac:dyDescent="0.2">
      <c r="A240" s="45" t="e">
        <f t="shared" si="10"/>
        <v>#N/A</v>
      </c>
      <c r="B240" s="45">
        <f t="shared" si="12"/>
        <v>1</v>
      </c>
      <c r="C240" s="45">
        <f t="shared" si="11"/>
        <v>0</v>
      </c>
    </row>
    <row r="241" spans="1:3" x14ac:dyDescent="0.2">
      <c r="A241" s="45" t="e">
        <f t="shared" si="10"/>
        <v>#N/A</v>
      </c>
      <c r="B241" s="45">
        <f t="shared" si="12"/>
        <v>1</v>
      </c>
      <c r="C241" s="45">
        <f t="shared" si="11"/>
        <v>0</v>
      </c>
    </row>
    <row r="242" spans="1:3" x14ac:dyDescent="0.2">
      <c r="A242" s="45" t="e">
        <f t="shared" si="10"/>
        <v>#N/A</v>
      </c>
      <c r="B242" s="45">
        <f t="shared" si="12"/>
        <v>1</v>
      </c>
      <c r="C242" s="45">
        <f t="shared" si="11"/>
        <v>0</v>
      </c>
    </row>
    <row r="243" spans="1:3" x14ac:dyDescent="0.2">
      <c r="A243" s="45" t="e">
        <f t="shared" si="10"/>
        <v>#N/A</v>
      </c>
      <c r="B243" s="45">
        <f t="shared" si="12"/>
        <v>1</v>
      </c>
      <c r="C243" s="45">
        <f t="shared" si="11"/>
        <v>0</v>
      </c>
    </row>
    <row r="244" spans="1:3" x14ac:dyDescent="0.2">
      <c r="A244" s="45" t="e">
        <f t="shared" si="10"/>
        <v>#N/A</v>
      </c>
      <c r="B244" s="45">
        <f t="shared" si="12"/>
        <v>1</v>
      </c>
      <c r="C244" s="45">
        <f t="shared" si="11"/>
        <v>0</v>
      </c>
    </row>
    <row r="245" spans="1:3" x14ac:dyDescent="0.2">
      <c r="A245" s="45" t="e">
        <f t="shared" si="10"/>
        <v>#N/A</v>
      </c>
      <c r="B245" s="45">
        <f t="shared" si="12"/>
        <v>1</v>
      </c>
      <c r="C245" s="45">
        <f t="shared" si="11"/>
        <v>0</v>
      </c>
    </row>
    <row r="246" spans="1:3" x14ac:dyDescent="0.2">
      <c r="A246" s="45" t="e">
        <f t="shared" si="10"/>
        <v>#N/A</v>
      </c>
      <c r="B246" s="45">
        <f t="shared" si="12"/>
        <v>1</v>
      </c>
      <c r="C246" s="45">
        <f t="shared" si="11"/>
        <v>0</v>
      </c>
    </row>
    <row r="247" spans="1:3" x14ac:dyDescent="0.2">
      <c r="A247" s="45" t="e">
        <f t="shared" si="10"/>
        <v>#N/A</v>
      </c>
      <c r="B247" s="45">
        <f t="shared" si="12"/>
        <v>1</v>
      </c>
      <c r="C247" s="45">
        <f t="shared" si="11"/>
        <v>0</v>
      </c>
    </row>
    <row r="248" spans="1:3" x14ac:dyDescent="0.2">
      <c r="A248" s="45" t="e">
        <f t="shared" si="10"/>
        <v>#N/A</v>
      </c>
      <c r="B248" s="45">
        <f t="shared" si="12"/>
        <v>1</v>
      </c>
      <c r="C248" s="45">
        <f t="shared" si="11"/>
        <v>0</v>
      </c>
    </row>
    <row r="249" spans="1:3" x14ac:dyDescent="0.2">
      <c r="A249" s="45" t="e">
        <f t="shared" si="10"/>
        <v>#N/A</v>
      </c>
      <c r="B249" s="45">
        <f t="shared" si="12"/>
        <v>1</v>
      </c>
      <c r="C249" s="45">
        <f t="shared" si="11"/>
        <v>0</v>
      </c>
    </row>
    <row r="250" spans="1:3" x14ac:dyDescent="0.2">
      <c r="A250" s="45" t="e">
        <f t="shared" si="10"/>
        <v>#N/A</v>
      </c>
      <c r="B250" s="45">
        <f t="shared" si="12"/>
        <v>1</v>
      </c>
      <c r="C250" s="45">
        <f t="shared" si="11"/>
        <v>0</v>
      </c>
    </row>
    <row r="251" spans="1:3" x14ac:dyDescent="0.2">
      <c r="A251" s="45" t="e">
        <f t="shared" si="10"/>
        <v>#N/A</v>
      </c>
      <c r="B251" s="45">
        <f t="shared" si="12"/>
        <v>1</v>
      </c>
      <c r="C251" s="45">
        <f t="shared" si="11"/>
        <v>0</v>
      </c>
    </row>
    <row r="252" spans="1:3" x14ac:dyDescent="0.2">
      <c r="A252" s="45" t="e">
        <f t="shared" si="10"/>
        <v>#N/A</v>
      </c>
      <c r="B252" s="45">
        <f t="shared" si="12"/>
        <v>1</v>
      </c>
      <c r="C252" s="45">
        <f t="shared" si="11"/>
        <v>0</v>
      </c>
    </row>
    <row r="253" spans="1:3" x14ac:dyDescent="0.2">
      <c r="A253" s="45" t="e">
        <f t="shared" si="10"/>
        <v>#N/A</v>
      </c>
      <c r="B253" s="45">
        <f t="shared" si="12"/>
        <v>1</v>
      </c>
      <c r="C253" s="45">
        <f t="shared" si="11"/>
        <v>0</v>
      </c>
    </row>
    <row r="254" spans="1:3" x14ac:dyDescent="0.2">
      <c r="A254" s="45" t="e">
        <f t="shared" si="10"/>
        <v>#N/A</v>
      </c>
      <c r="B254" s="45">
        <f t="shared" si="12"/>
        <v>1</v>
      </c>
      <c r="C254" s="45">
        <f t="shared" si="11"/>
        <v>0</v>
      </c>
    </row>
    <row r="255" spans="1:3" x14ac:dyDescent="0.2">
      <c r="A255" s="45" t="e">
        <f t="shared" si="10"/>
        <v>#N/A</v>
      </c>
      <c r="B255" s="45">
        <f t="shared" si="12"/>
        <v>1</v>
      </c>
      <c r="C255" s="45">
        <f t="shared" si="11"/>
        <v>0</v>
      </c>
    </row>
    <row r="256" spans="1:3" x14ac:dyDescent="0.2">
      <c r="A256" s="45" t="e">
        <f t="shared" si="10"/>
        <v>#N/A</v>
      </c>
      <c r="B256" s="45">
        <f t="shared" si="12"/>
        <v>1</v>
      </c>
      <c r="C256" s="45">
        <f t="shared" si="11"/>
        <v>0</v>
      </c>
    </row>
    <row r="257" spans="1:3" x14ac:dyDescent="0.2">
      <c r="A257" s="45" t="e">
        <f t="shared" si="10"/>
        <v>#N/A</v>
      </c>
      <c r="B257" s="45">
        <f t="shared" si="12"/>
        <v>1</v>
      </c>
      <c r="C257" s="45">
        <f t="shared" si="11"/>
        <v>0</v>
      </c>
    </row>
    <row r="258" spans="1:3" x14ac:dyDescent="0.2">
      <c r="A258" s="45" t="e">
        <f t="shared" si="10"/>
        <v>#N/A</v>
      </c>
      <c r="B258" s="45">
        <f t="shared" si="12"/>
        <v>1</v>
      </c>
      <c r="C258" s="45">
        <f t="shared" si="11"/>
        <v>0</v>
      </c>
    </row>
    <row r="259" spans="1:3" x14ac:dyDescent="0.2">
      <c r="A259" s="45" t="e">
        <f t="shared" si="10"/>
        <v>#N/A</v>
      </c>
      <c r="B259" s="45">
        <f t="shared" si="12"/>
        <v>1</v>
      </c>
      <c r="C259" s="45">
        <f t="shared" si="11"/>
        <v>0</v>
      </c>
    </row>
    <row r="260" spans="1:3" x14ac:dyDescent="0.2">
      <c r="A260" s="45" t="e">
        <f t="shared" si="10"/>
        <v>#N/A</v>
      </c>
      <c r="B260" s="45">
        <f t="shared" si="12"/>
        <v>1</v>
      </c>
      <c r="C260" s="45">
        <f t="shared" si="11"/>
        <v>0</v>
      </c>
    </row>
    <row r="261" spans="1:3" x14ac:dyDescent="0.2">
      <c r="A261" s="45" t="e">
        <f t="shared" si="10"/>
        <v>#N/A</v>
      </c>
      <c r="B261" s="45">
        <f t="shared" si="12"/>
        <v>1</v>
      </c>
      <c r="C261" s="45">
        <f t="shared" si="11"/>
        <v>0</v>
      </c>
    </row>
    <row r="262" spans="1:3" x14ac:dyDescent="0.2">
      <c r="A262" s="45" t="e">
        <f t="shared" si="10"/>
        <v>#N/A</v>
      </c>
      <c r="B262" s="45">
        <f t="shared" si="12"/>
        <v>1</v>
      </c>
      <c r="C262" s="45">
        <f t="shared" si="11"/>
        <v>0</v>
      </c>
    </row>
    <row r="263" spans="1:3" x14ac:dyDescent="0.2">
      <c r="A263" s="45" t="e">
        <f t="shared" si="10"/>
        <v>#N/A</v>
      </c>
      <c r="B263" s="45">
        <f t="shared" si="12"/>
        <v>1</v>
      </c>
      <c r="C263" s="45">
        <f t="shared" si="11"/>
        <v>0</v>
      </c>
    </row>
    <row r="264" spans="1:3" x14ac:dyDescent="0.2">
      <c r="A264" s="45" t="e">
        <f t="shared" si="10"/>
        <v>#N/A</v>
      </c>
      <c r="B264" s="45">
        <f t="shared" si="12"/>
        <v>1</v>
      </c>
      <c r="C264" s="45">
        <f t="shared" si="11"/>
        <v>0</v>
      </c>
    </row>
    <row r="265" spans="1:3" x14ac:dyDescent="0.2">
      <c r="A265" s="45" t="e">
        <f t="shared" si="10"/>
        <v>#N/A</v>
      </c>
      <c r="B265" s="45">
        <f t="shared" si="12"/>
        <v>1</v>
      </c>
      <c r="C265" s="45">
        <f t="shared" si="11"/>
        <v>0</v>
      </c>
    </row>
    <row r="266" spans="1:3" x14ac:dyDescent="0.2">
      <c r="A266" s="45" t="e">
        <f t="shared" ref="A266:A329" si="13">VLOOKUP(G266,DDEGL_USERS,2,FALSE)</f>
        <v>#N/A</v>
      </c>
      <c r="B266" s="45">
        <f t="shared" si="12"/>
        <v>1</v>
      </c>
      <c r="C266" s="45">
        <f t="shared" ref="C266:C329" si="14">B266*W266</f>
        <v>0</v>
      </c>
    </row>
    <row r="267" spans="1:3" x14ac:dyDescent="0.2">
      <c r="A267" s="45" t="e">
        <f t="shared" si="13"/>
        <v>#N/A</v>
      </c>
      <c r="B267" s="45">
        <f t="shared" si="12"/>
        <v>1</v>
      </c>
      <c r="C267" s="45">
        <f t="shared" si="14"/>
        <v>0</v>
      </c>
    </row>
    <row r="268" spans="1:3" x14ac:dyDescent="0.2">
      <c r="A268" s="45" t="e">
        <f t="shared" si="13"/>
        <v>#N/A</v>
      </c>
      <c r="B268" s="45">
        <f t="shared" si="12"/>
        <v>1</v>
      </c>
      <c r="C268" s="45">
        <f t="shared" si="14"/>
        <v>0</v>
      </c>
    </row>
    <row r="269" spans="1:3" x14ac:dyDescent="0.2">
      <c r="A269" s="45" t="e">
        <f t="shared" si="13"/>
        <v>#N/A</v>
      </c>
      <c r="B269" s="45">
        <f t="shared" si="12"/>
        <v>1</v>
      </c>
      <c r="C269" s="45">
        <f t="shared" si="14"/>
        <v>0</v>
      </c>
    </row>
    <row r="270" spans="1:3" x14ac:dyDescent="0.2">
      <c r="A270" s="45" t="e">
        <f t="shared" si="13"/>
        <v>#N/A</v>
      </c>
      <c r="B270" s="45">
        <f t="shared" si="12"/>
        <v>1</v>
      </c>
      <c r="C270" s="45">
        <f t="shared" si="14"/>
        <v>0</v>
      </c>
    </row>
    <row r="271" spans="1:3" x14ac:dyDescent="0.2">
      <c r="A271" s="45" t="e">
        <f t="shared" si="13"/>
        <v>#N/A</v>
      </c>
      <c r="B271" s="45">
        <f t="shared" si="12"/>
        <v>1</v>
      </c>
      <c r="C271" s="45">
        <f t="shared" si="14"/>
        <v>0</v>
      </c>
    </row>
    <row r="272" spans="1:3" x14ac:dyDescent="0.2">
      <c r="A272" s="45" t="e">
        <f t="shared" si="13"/>
        <v>#N/A</v>
      </c>
      <c r="B272" s="45">
        <f t="shared" si="12"/>
        <v>1</v>
      </c>
      <c r="C272" s="45">
        <f t="shared" si="14"/>
        <v>0</v>
      </c>
    </row>
    <row r="273" spans="1:3" x14ac:dyDescent="0.2">
      <c r="A273" s="45" t="e">
        <f t="shared" si="13"/>
        <v>#N/A</v>
      </c>
      <c r="B273" s="45">
        <f t="shared" si="12"/>
        <v>1</v>
      </c>
      <c r="C273" s="45">
        <f t="shared" si="14"/>
        <v>0</v>
      </c>
    </row>
    <row r="274" spans="1:3" x14ac:dyDescent="0.2">
      <c r="A274" s="45" t="e">
        <f t="shared" si="13"/>
        <v>#N/A</v>
      </c>
      <c r="B274" s="45">
        <f t="shared" si="12"/>
        <v>1</v>
      </c>
      <c r="C274" s="45">
        <f t="shared" si="14"/>
        <v>0</v>
      </c>
    </row>
    <row r="275" spans="1:3" x14ac:dyDescent="0.2">
      <c r="A275" s="45" t="e">
        <f t="shared" si="13"/>
        <v>#N/A</v>
      </c>
      <c r="B275" s="45">
        <f t="shared" si="12"/>
        <v>1</v>
      </c>
      <c r="C275" s="45">
        <f t="shared" si="14"/>
        <v>0</v>
      </c>
    </row>
    <row r="276" spans="1:3" x14ac:dyDescent="0.2">
      <c r="A276" s="45" t="e">
        <f t="shared" si="13"/>
        <v>#N/A</v>
      </c>
      <c r="B276" s="45">
        <f t="shared" ref="B276:B339" si="15">(YEAR(Q276)-YEAR(P276))*12+MONTH(Q276)-MONTH(P276)+1</f>
        <v>1</v>
      </c>
      <c r="C276" s="45">
        <f t="shared" si="14"/>
        <v>0</v>
      </c>
    </row>
    <row r="277" spans="1:3" x14ac:dyDescent="0.2">
      <c r="A277" s="45" t="e">
        <f t="shared" si="13"/>
        <v>#N/A</v>
      </c>
      <c r="B277" s="45">
        <f t="shared" si="15"/>
        <v>1</v>
      </c>
      <c r="C277" s="45">
        <f t="shared" si="14"/>
        <v>0</v>
      </c>
    </row>
    <row r="278" spans="1:3" x14ac:dyDescent="0.2">
      <c r="A278" s="45" t="e">
        <f t="shared" si="13"/>
        <v>#N/A</v>
      </c>
      <c r="B278" s="45">
        <f t="shared" si="15"/>
        <v>1</v>
      </c>
      <c r="C278" s="45">
        <f t="shared" si="14"/>
        <v>0</v>
      </c>
    </row>
    <row r="279" spans="1:3" x14ac:dyDescent="0.2">
      <c r="A279" s="45" t="e">
        <f t="shared" si="13"/>
        <v>#N/A</v>
      </c>
      <c r="B279" s="45">
        <f t="shared" si="15"/>
        <v>1</v>
      </c>
      <c r="C279" s="45">
        <f t="shared" si="14"/>
        <v>0</v>
      </c>
    </row>
    <row r="280" spans="1:3" x14ac:dyDescent="0.2">
      <c r="A280" s="45" t="e">
        <f t="shared" si="13"/>
        <v>#N/A</v>
      </c>
      <c r="B280" s="45">
        <f t="shared" si="15"/>
        <v>1</v>
      </c>
      <c r="C280" s="45">
        <f t="shared" si="14"/>
        <v>0</v>
      </c>
    </row>
    <row r="281" spans="1:3" x14ac:dyDescent="0.2">
      <c r="A281" s="45" t="e">
        <f t="shared" si="13"/>
        <v>#N/A</v>
      </c>
      <c r="B281" s="45">
        <f t="shared" si="15"/>
        <v>1</v>
      </c>
      <c r="C281" s="45">
        <f t="shared" si="14"/>
        <v>0</v>
      </c>
    </row>
    <row r="282" spans="1:3" x14ac:dyDescent="0.2">
      <c r="A282" s="45" t="e">
        <f t="shared" si="13"/>
        <v>#N/A</v>
      </c>
      <c r="B282" s="45">
        <f t="shared" si="15"/>
        <v>1</v>
      </c>
      <c r="C282" s="45">
        <f t="shared" si="14"/>
        <v>0</v>
      </c>
    </row>
    <row r="283" spans="1:3" x14ac:dyDescent="0.2">
      <c r="A283" s="45" t="e">
        <f t="shared" si="13"/>
        <v>#N/A</v>
      </c>
      <c r="B283" s="45">
        <f t="shared" si="15"/>
        <v>1</v>
      </c>
      <c r="C283" s="45">
        <f t="shared" si="14"/>
        <v>0</v>
      </c>
    </row>
    <row r="284" spans="1:3" x14ac:dyDescent="0.2">
      <c r="A284" s="45" t="e">
        <f t="shared" si="13"/>
        <v>#N/A</v>
      </c>
      <c r="B284" s="45">
        <f t="shared" si="15"/>
        <v>1</v>
      </c>
      <c r="C284" s="45">
        <f t="shared" si="14"/>
        <v>0</v>
      </c>
    </row>
    <row r="285" spans="1:3" x14ac:dyDescent="0.2">
      <c r="A285" s="45" t="e">
        <f t="shared" si="13"/>
        <v>#N/A</v>
      </c>
      <c r="B285" s="45">
        <f t="shared" si="15"/>
        <v>1</v>
      </c>
      <c r="C285" s="45">
        <f t="shared" si="14"/>
        <v>0</v>
      </c>
    </row>
    <row r="286" spans="1:3" x14ac:dyDescent="0.2">
      <c r="A286" s="45" t="e">
        <f t="shared" si="13"/>
        <v>#N/A</v>
      </c>
      <c r="B286" s="45">
        <f t="shared" si="15"/>
        <v>1</v>
      </c>
      <c r="C286" s="45">
        <f t="shared" si="14"/>
        <v>0</v>
      </c>
    </row>
    <row r="287" spans="1:3" x14ac:dyDescent="0.2">
      <c r="A287" s="45" t="e">
        <f t="shared" si="13"/>
        <v>#N/A</v>
      </c>
      <c r="B287" s="45">
        <f t="shared" si="15"/>
        <v>1</v>
      </c>
      <c r="C287" s="45">
        <f t="shared" si="14"/>
        <v>0</v>
      </c>
    </row>
    <row r="288" spans="1:3" x14ac:dyDescent="0.2">
      <c r="A288" s="45" t="e">
        <f t="shared" si="13"/>
        <v>#N/A</v>
      </c>
      <c r="B288" s="45">
        <f t="shared" si="15"/>
        <v>1</v>
      </c>
      <c r="C288" s="45">
        <f t="shared" si="14"/>
        <v>0</v>
      </c>
    </row>
    <row r="289" spans="1:3" x14ac:dyDescent="0.2">
      <c r="A289" s="45" t="e">
        <f t="shared" si="13"/>
        <v>#N/A</v>
      </c>
      <c r="B289" s="45">
        <f t="shared" si="15"/>
        <v>1</v>
      </c>
      <c r="C289" s="45">
        <f t="shared" si="14"/>
        <v>0</v>
      </c>
    </row>
    <row r="290" spans="1:3" x14ac:dyDescent="0.2">
      <c r="A290" s="45" t="e">
        <f t="shared" si="13"/>
        <v>#N/A</v>
      </c>
      <c r="B290" s="45">
        <f t="shared" si="15"/>
        <v>1</v>
      </c>
      <c r="C290" s="45">
        <f t="shared" si="14"/>
        <v>0</v>
      </c>
    </row>
    <row r="291" spans="1:3" x14ac:dyDescent="0.2">
      <c r="A291" s="45" t="e">
        <f t="shared" si="13"/>
        <v>#N/A</v>
      </c>
      <c r="B291" s="45">
        <f t="shared" si="15"/>
        <v>1</v>
      </c>
      <c r="C291" s="45">
        <f t="shared" si="14"/>
        <v>0</v>
      </c>
    </row>
    <row r="292" spans="1:3" x14ac:dyDescent="0.2">
      <c r="A292" s="45" t="e">
        <f t="shared" si="13"/>
        <v>#N/A</v>
      </c>
      <c r="B292" s="45">
        <f t="shared" si="15"/>
        <v>1</v>
      </c>
      <c r="C292" s="45">
        <f t="shared" si="14"/>
        <v>0</v>
      </c>
    </row>
    <row r="293" spans="1:3" x14ac:dyDescent="0.2">
      <c r="A293" s="45" t="e">
        <f t="shared" si="13"/>
        <v>#N/A</v>
      </c>
      <c r="B293" s="45">
        <f t="shared" si="15"/>
        <v>1</v>
      </c>
      <c r="C293" s="45">
        <f t="shared" si="14"/>
        <v>0</v>
      </c>
    </row>
    <row r="294" spans="1:3" x14ac:dyDescent="0.2">
      <c r="A294" s="45" t="e">
        <f t="shared" si="13"/>
        <v>#N/A</v>
      </c>
      <c r="B294" s="45">
        <f t="shared" si="15"/>
        <v>1</v>
      </c>
      <c r="C294" s="45">
        <f t="shared" si="14"/>
        <v>0</v>
      </c>
    </row>
    <row r="295" spans="1:3" x14ac:dyDescent="0.2">
      <c r="A295" s="45" t="e">
        <f t="shared" si="13"/>
        <v>#N/A</v>
      </c>
      <c r="B295" s="45">
        <f t="shared" si="15"/>
        <v>1</v>
      </c>
      <c r="C295" s="45">
        <f t="shared" si="14"/>
        <v>0</v>
      </c>
    </row>
    <row r="296" spans="1:3" x14ac:dyDescent="0.2">
      <c r="A296" s="45" t="e">
        <f t="shared" si="13"/>
        <v>#N/A</v>
      </c>
      <c r="B296" s="45">
        <f t="shared" si="15"/>
        <v>1</v>
      </c>
      <c r="C296" s="45">
        <f t="shared" si="14"/>
        <v>0</v>
      </c>
    </row>
    <row r="297" spans="1:3" x14ac:dyDescent="0.2">
      <c r="A297" s="45" t="e">
        <f t="shared" si="13"/>
        <v>#N/A</v>
      </c>
      <c r="B297" s="45">
        <f t="shared" si="15"/>
        <v>1</v>
      </c>
      <c r="C297" s="45">
        <f t="shared" si="14"/>
        <v>0</v>
      </c>
    </row>
    <row r="298" spans="1:3" x14ac:dyDescent="0.2">
      <c r="A298" s="45" t="e">
        <f t="shared" si="13"/>
        <v>#N/A</v>
      </c>
      <c r="B298" s="45">
        <f t="shared" si="15"/>
        <v>1</v>
      </c>
      <c r="C298" s="45">
        <f t="shared" si="14"/>
        <v>0</v>
      </c>
    </row>
    <row r="299" spans="1:3" x14ac:dyDescent="0.2">
      <c r="A299" s="45" t="e">
        <f t="shared" si="13"/>
        <v>#N/A</v>
      </c>
      <c r="B299" s="45">
        <f t="shared" si="15"/>
        <v>1</v>
      </c>
      <c r="C299" s="45">
        <f t="shared" si="14"/>
        <v>0</v>
      </c>
    </row>
    <row r="300" spans="1:3" x14ac:dyDescent="0.2">
      <c r="A300" s="45" t="e">
        <f t="shared" si="13"/>
        <v>#N/A</v>
      </c>
      <c r="B300" s="45">
        <f t="shared" si="15"/>
        <v>1</v>
      </c>
      <c r="C300" s="45">
        <f t="shared" si="14"/>
        <v>0</v>
      </c>
    </row>
    <row r="301" spans="1:3" x14ac:dyDescent="0.2">
      <c r="A301" s="45" t="e">
        <f t="shared" si="13"/>
        <v>#N/A</v>
      </c>
      <c r="B301" s="45">
        <f t="shared" si="15"/>
        <v>1</v>
      </c>
      <c r="C301" s="45">
        <f t="shared" si="14"/>
        <v>0</v>
      </c>
    </row>
    <row r="302" spans="1:3" x14ac:dyDescent="0.2">
      <c r="A302" s="45" t="e">
        <f t="shared" si="13"/>
        <v>#N/A</v>
      </c>
      <c r="B302" s="45">
        <f t="shared" si="15"/>
        <v>1</v>
      </c>
      <c r="C302" s="45">
        <f t="shared" si="14"/>
        <v>0</v>
      </c>
    </row>
    <row r="303" spans="1:3" x14ac:dyDescent="0.2">
      <c r="A303" s="45" t="e">
        <f t="shared" si="13"/>
        <v>#N/A</v>
      </c>
      <c r="B303" s="45">
        <f t="shared" si="15"/>
        <v>1</v>
      </c>
      <c r="C303" s="45">
        <f t="shared" si="14"/>
        <v>0</v>
      </c>
    </row>
    <row r="304" spans="1:3" x14ac:dyDescent="0.2">
      <c r="A304" s="45" t="e">
        <f t="shared" si="13"/>
        <v>#N/A</v>
      </c>
      <c r="B304" s="45">
        <f t="shared" si="15"/>
        <v>1</v>
      </c>
      <c r="C304" s="45">
        <f t="shared" si="14"/>
        <v>0</v>
      </c>
    </row>
    <row r="305" spans="1:3" x14ac:dyDescent="0.2">
      <c r="A305" s="45" t="e">
        <f t="shared" si="13"/>
        <v>#N/A</v>
      </c>
      <c r="B305" s="45">
        <f t="shared" si="15"/>
        <v>1</v>
      </c>
      <c r="C305" s="45">
        <f t="shared" si="14"/>
        <v>0</v>
      </c>
    </row>
    <row r="306" spans="1:3" x14ac:dyDescent="0.2">
      <c r="A306" s="45" t="e">
        <f t="shared" si="13"/>
        <v>#N/A</v>
      </c>
      <c r="B306" s="45">
        <f t="shared" si="15"/>
        <v>1</v>
      </c>
      <c r="C306" s="45">
        <f t="shared" si="14"/>
        <v>0</v>
      </c>
    </row>
    <row r="307" spans="1:3" x14ac:dyDescent="0.2">
      <c r="A307" s="45" t="e">
        <f t="shared" si="13"/>
        <v>#N/A</v>
      </c>
      <c r="B307" s="45">
        <f t="shared" si="15"/>
        <v>1</v>
      </c>
      <c r="C307" s="45">
        <f t="shared" si="14"/>
        <v>0</v>
      </c>
    </row>
    <row r="308" spans="1:3" x14ac:dyDescent="0.2">
      <c r="A308" s="45" t="e">
        <f t="shared" si="13"/>
        <v>#N/A</v>
      </c>
      <c r="B308" s="45">
        <f t="shared" si="15"/>
        <v>1</v>
      </c>
      <c r="C308" s="45">
        <f t="shared" si="14"/>
        <v>0</v>
      </c>
    </row>
    <row r="309" spans="1:3" x14ac:dyDescent="0.2">
      <c r="A309" s="45" t="e">
        <f t="shared" si="13"/>
        <v>#N/A</v>
      </c>
      <c r="B309" s="45">
        <f t="shared" si="15"/>
        <v>1</v>
      </c>
      <c r="C309" s="45">
        <f t="shared" si="14"/>
        <v>0</v>
      </c>
    </row>
    <row r="310" spans="1:3" x14ac:dyDescent="0.2">
      <c r="A310" s="45" t="e">
        <f t="shared" si="13"/>
        <v>#N/A</v>
      </c>
      <c r="B310" s="45">
        <f t="shared" si="15"/>
        <v>1</v>
      </c>
      <c r="C310" s="45">
        <f t="shared" si="14"/>
        <v>0</v>
      </c>
    </row>
    <row r="311" spans="1:3" x14ac:dyDescent="0.2">
      <c r="A311" s="45" t="e">
        <f t="shared" si="13"/>
        <v>#N/A</v>
      </c>
      <c r="B311" s="45">
        <f t="shared" si="15"/>
        <v>1</v>
      </c>
      <c r="C311" s="45">
        <f t="shared" si="14"/>
        <v>0</v>
      </c>
    </row>
    <row r="312" spans="1:3" x14ac:dyDescent="0.2">
      <c r="A312" s="45" t="e">
        <f t="shared" si="13"/>
        <v>#N/A</v>
      </c>
      <c r="B312" s="45">
        <f t="shared" si="15"/>
        <v>1</v>
      </c>
      <c r="C312" s="45">
        <f t="shared" si="14"/>
        <v>0</v>
      </c>
    </row>
    <row r="313" spans="1:3" x14ac:dyDescent="0.2">
      <c r="A313" s="45" t="e">
        <f t="shared" si="13"/>
        <v>#N/A</v>
      </c>
      <c r="B313" s="45">
        <f t="shared" si="15"/>
        <v>1</v>
      </c>
      <c r="C313" s="45">
        <f t="shared" si="14"/>
        <v>0</v>
      </c>
    </row>
    <row r="314" spans="1:3" x14ac:dyDescent="0.2">
      <c r="A314" s="45" t="e">
        <f t="shared" si="13"/>
        <v>#N/A</v>
      </c>
      <c r="B314" s="45">
        <f t="shared" si="15"/>
        <v>1</v>
      </c>
      <c r="C314" s="45">
        <f t="shared" si="14"/>
        <v>0</v>
      </c>
    </row>
    <row r="315" spans="1:3" x14ac:dyDescent="0.2">
      <c r="A315" s="45" t="e">
        <f t="shared" si="13"/>
        <v>#N/A</v>
      </c>
      <c r="B315" s="45">
        <f t="shared" si="15"/>
        <v>1</v>
      </c>
      <c r="C315" s="45">
        <f t="shared" si="14"/>
        <v>0</v>
      </c>
    </row>
    <row r="316" spans="1:3" x14ac:dyDescent="0.2">
      <c r="A316" s="45" t="e">
        <f t="shared" si="13"/>
        <v>#N/A</v>
      </c>
      <c r="B316" s="45">
        <f t="shared" si="15"/>
        <v>1</v>
      </c>
      <c r="C316" s="45">
        <f t="shared" si="14"/>
        <v>0</v>
      </c>
    </row>
    <row r="317" spans="1:3" x14ac:dyDescent="0.2">
      <c r="A317" s="45" t="e">
        <f t="shared" si="13"/>
        <v>#N/A</v>
      </c>
      <c r="B317" s="45">
        <f t="shared" si="15"/>
        <v>1</v>
      </c>
      <c r="C317" s="45">
        <f t="shared" si="14"/>
        <v>0</v>
      </c>
    </row>
    <row r="318" spans="1:3" x14ac:dyDescent="0.2">
      <c r="A318" s="45" t="e">
        <f t="shared" si="13"/>
        <v>#N/A</v>
      </c>
      <c r="B318" s="45">
        <f t="shared" si="15"/>
        <v>1</v>
      </c>
      <c r="C318" s="45">
        <f t="shared" si="14"/>
        <v>0</v>
      </c>
    </row>
    <row r="319" spans="1:3" x14ac:dyDescent="0.2">
      <c r="A319" s="45" t="e">
        <f t="shared" si="13"/>
        <v>#N/A</v>
      </c>
      <c r="B319" s="45">
        <f t="shared" si="15"/>
        <v>1</v>
      </c>
      <c r="C319" s="45">
        <f t="shared" si="14"/>
        <v>0</v>
      </c>
    </row>
    <row r="320" spans="1:3" x14ac:dyDescent="0.2">
      <c r="A320" s="45" t="e">
        <f t="shared" si="13"/>
        <v>#N/A</v>
      </c>
      <c r="B320" s="45">
        <f t="shared" si="15"/>
        <v>1</v>
      </c>
      <c r="C320" s="45">
        <f t="shared" si="14"/>
        <v>0</v>
      </c>
    </row>
    <row r="321" spans="1:3" x14ac:dyDescent="0.2">
      <c r="A321" s="45" t="e">
        <f t="shared" si="13"/>
        <v>#N/A</v>
      </c>
      <c r="B321" s="45">
        <f t="shared" si="15"/>
        <v>1</v>
      </c>
      <c r="C321" s="45">
        <f t="shared" si="14"/>
        <v>0</v>
      </c>
    </row>
    <row r="322" spans="1:3" x14ac:dyDescent="0.2">
      <c r="A322" s="45" t="e">
        <f t="shared" si="13"/>
        <v>#N/A</v>
      </c>
      <c r="B322" s="45">
        <f t="shared" si="15"/>
        <v>1</v>
      </c>
      <c r="C322" s="45">
        <f t="shared" si="14"/>
        <v>0</v>
      </c>
    </row>
    <row r="323" spans="1:3" x14ac:dyDescent="0.2">
      <c r="A323" s="45" t="e">
        <f t="shared" si="13"/>
        <v>#N/A</v>
      </c>
      <c r="B323" s="45">
        <f t="shared" si="15"/>
        <v>1</v>
      </c>
      <c r="C323" s="45">
        <f t="shared" si="14"/>
        <v>0</v>
      </c>
    </row>
    <row r="324" spans="1:3" x14ac:dyDescent="0.2">
      <c r="A324" s="45" t="e">
        <f t="shared" si="13"/>
        <v>#N/A</v>
      </c>
      <c r="B324" s="45">
        <f t="shared" si="15"/>
        <v>1</v>
      </c>
      <c r="C324" s="45">
        <f t="shared" si="14"/>
        <v>0</v>
      </c>
    </row>
    <row r="325" spans="1:3" x14ac:dyDescent="0.2">
      <c r="A325" s="45" t="e">
        <f t="shared" si="13"/>
        <v>#N/A</v>
      </c>
      <c r="B325" s="45">
        <f t="shared" si="15"/>
        <v>1</v>
      </c>
      <c r="C325" s="45">
        <f t="shared" si="14"/>
        <v>0</v>
      </c>
    </row>
    <row r="326" spans="1:3" x14ac:dyDescent="0.2">
      <c r="A326" s="45" t="e">
        <f t="shared" si="13"/>
        <v>#N/A</v>
      </c>
      <c r="B326" s="45">
        <f t="shared" si="15"/>
        <v>1</v>
      </c>
      <c r="C326" s="45">
        <f t="shared" si="14"/>
        <v>0</v>
      </c>
    </row>
    <row r="327" spans="1:3" x14ac:dyDescent="0.2">
      <c r="A327" s="45" t="e">
        <f t="shared" si="13"/>
        <v>#N/A</v>
      </c>
      <c r="B327" s="45">
        <f t="shared" si="15"/>
        <v>1</v>
      </c>
      <c r="C327" s="45">
        <f t="shared" si="14"/>
        <v>0</v>
      </c>
    </row>
    <row r="328" spans="1:3" x14ac:dyDescent="0.2">
      <c r="A328" s="45" t="e">
        <f t="shared" si="13"/>
        <v>#N/A</v>
      </c>
      <c r="B328" s="45">
        <f t="shared" si="15"/>
        <v>1</v>
      </c>
      <c r="C328" s="45">
        <f t="shared" si="14"/>
        <v>0</v>
      </c>
    </row>
    <row r="329" spans="1:3" x14ac:dyDescent="0.2">
      <c r="A329" s="45" t="e">
        <f t="shared" si="13"/>
        <v>#N/A</v>
      </c>
      <c r="B329" s="45">
        <f t="shared" si="15"/>
        <v>1</v>
      </c>
      <c r="C329" s="45">
        <f t="shared" si="14"/>
        <v>0</v>
      </c>
    </row>
    <row r="330" spans="1:3" x14ac:dyDescent="0.2">
      <c r="A330" s="45" t="e">
        <f t="shared" ref="A330:A393" si="16">VLOOKUP(G330,DDEGL_USERS,2,FALSE)</f>
        <v>#N/A</v>
      </c>
      <c r="B330" s="45">
        <f t="shared" si="15"/>
        <v>1</v>
      </c>
      <c r="C330" s="45">
        <f t="shared" ref="C330:C393" si="17">B330*W330</f>
        <v>0</v>
      </c>
    </row>
    <row r="331" spans="1:3" x14ac:dyDescent="0.2">
      <c r="A331" s="45" t="e">
        <f t="shared" si="16"/>
        <v>#N/A</v>
      </c>
      <c r="B331" s="45">
        <f t="shared" si="15"/>
        <v>1</v>
      </c>
      <c r="C331" s="45">
        <f t="shared" si="17"/>
        <v>0</v>
      </c>
    </row>
    <row r="332" spans="1:3" x14ac:dyDescent="0.2">
      <c r="A332" s="45" t="e">
        <f t="shared" si="16"/>
        <v>#N/A</v>
      </c>
      <c r="B332" s="45">
        <f t="shared" si="15"/>
        <v>1</v>
      </c>
      <c r="C332" s="45">
        <f t="shared" si="17"/>
        <v>0</v>
      </c>
    </row>
    <row r="333" spans="1:3" x14ac:dyDescent="0.2">
      <c r="A333" s="45" t="e">
        <f t="shared" si="16"/>
        <v>#N/A</v>
      </c>
      <c r="B333" s="45">
        <f t="shared" si="15"/>
        <v>1</v>
      </c>
      <c r="C333" s="45">
        <f t="shared" si="17"/>
        <v>0</v>
      </c>
    </row>
    <row r="334" spans="1:3" x14ac:dyDescent="0.2">
      <c r="A334" s="45" t="e">
        <f t="shared" si="16"/>
        <v>#N/A</v>
      </c>
      <c r="B334" s="45">
        <f t="shared" si="15"/>
        <v>1</v>
      </c>
      <c r="C334" s="45">
        <f t="shared" si="17"/>
        <v>0</v>
      </c>
    </row>
    <row r="335" spans="1:3" x14ac:dyDescent="0.2">
      <c r="A335" s="45" t="e">
        <f t="shared" si="16"/>
        <v>#N/A</v>
      </c>
      <c r="B335" s="45">
        <f t="shared" si="15"/>
        <v>1</v>
      </c>
      <c r="C335" s="45">
        <f t="shared" si="17"/>
        <v>0</v>
      </c>
    </row>
    <row r="336" spans="1:3" x14ac:dyDescent="0.2">
      <c r="A336" s="45" t="e">
        <f t="shared" si="16"/>
        <v>#N/A</v>
      </c>
      <c r="B336" s="45">
        <f t="shared" si="15"/>
        <v>1</v>
      </c>
      <c r="C336" s="45">
        <f t="shared" si="17"/>
        <v>0</v>
      </c>
    </row>
    <row r="337" spans="1:3" x14ac:dyDescent="0.2">
      <c r="A337" s="45" t="e">
        <f t="shared" si="16"/>
        <v>#N/A</v>
      </c>
      <c r="B337" s="45">
        <f t="shared" si="15"/>
        <v>1</v>
      </c>
      <c r="C337" s="45">
        <f t="shared" si="17"/>
        <v>0</v>
      </c>
    </row>
    <row r="338" spans="1:3" x14ac:dyDescent="0.2">
      <c r="A338" s="45" t="e">
        <f t="shared" si="16"/>
        <v>#N/A</v>
      </c>
      <c r="B338" s="45">
        <f t="shared" si="15"/>
        <v>1</v>
      </c>
      <c r="C338" s="45">
        <f t="shared" si="17"/>
        <v>0</v>
      </c>
    </row>
    <row r="339" spans="1:3" x14ac:dyDescent="0.2">
      <c r="A339" s="45" t="e">
        <f t="shared" si="16"/>
        <v>#N/A</v>
      </c>
      <c r="B339" s="45">
        <f t="shared" si="15"/>
        <v>1</v>
      </c>
      <c r="C339" s="45">
        <f t="shared" si="17"/>
        <v>0</v>
      </c>
    </row>
    <row r="340" spans="1:3" x14ac:dyDescent="0.2">
      <c r="A340" s="45" t="e">
        <f t="shared" si="16"/>
        <v>#N/A</v>
      </c>
      <c r="B340" s="45">
        <f t="shared" ref="B340:B403" si="18">(YEAR(Q340)-YEAR(P340))*12+MONTH(Q340)-MONTH(P340)+1</f>
        <v>1</v>
      </c>
      <c r="C340" s="45">
        <f t="shared" si="17"/>
        <v>0</v>
      </c>
    </row>
    <row r="341" spans="1:3" x14ac:dyDescent="0.2">
      <c r="A341" s="45" t="e">
        <f t="shared" si="16"/>
        <v>#N/A</v>
      </c>
      <c r="B341" s="45">
        <f t="shared" si="18"/>
        <v>1</v>
      </c>
      <c r="C341" s="45">
        <f t="shared" si="17"/>
        <v>0</v>
      </c>
    </row>
    <row r="342" spans="1:3" x14ac:dyDescent="0.2">
      <c r="A342" s="45" t="e">
        <f t="shared" si="16"/>
        <v>#N/A</v>
      </c>
      <c r="B342" s="45">
        <f t="shared" si="18"/>
        <v>1</v>
      </c>
      <c r="C342" s="45">
        <f t="shared" si="17"/>
        <v>0</v>
      </c>
    </row>
    <row r="343" spans="1:3" x14ac:dyDescent="0.2">
      <c r="A343" s="45" t="e">
        <f t="shared" si="16"/>
        <v>#N/A</v>
      </c>
      <c r="B343" s="45">
        <f t="shared" si="18"/>
        <v>1</v>
      </c>
      <c r="C343" s="45">
        <f t="shared" si="17"/>
        <v>0</v>
      </c>
    </row>
    <row r="344" spans="1:3" x14ac:dyDescent="0.2">
      <c r="A344" s="45" t="e">
        <f t="shared" si="16"/>
        <v>#N/A</v>
      </c>
      <c r="B344" s="45">
        <f t="shared" si="18"/>
        <v>1</v>
      </c>
      <c r="C344" s="45">
        <f t="shared" si="17"/>
        <v>0</v>
      </c>
    </row>
    <row r="345" spans="1:3" x14ac:dyDescent="0.2">
      <c r="A345" s="45" t="e">
        <f t="shared" si="16"/>
        <v>#N/A</v>
      </c>
      <c r="B345" s="45">
        <f t="shared" si="18"/>
        <v>1</v>
      </c>
      <c r="C345" s="45">
        <f t="shared" si="17"/>
        <v>0</v>
      </c>
    </row>
    <row r="346" spans="1:3" x14ac:dyDescent="0.2">
      <c r="A346" s="45" t="e">
        <f t="shared" si="16"/>
        <v>#N/A</v>
      </c>
      <c r="B346" s="45">
        <f t="shared" si="18"/>
        <v>1</v>
      </c>
      <c r="C346" s="45">
        <f t="shared" si="17"/>
        <v>0</v>
      </c>
    </row>
    <row r="347" spans="1:3" x14ac:dyDescent="0.2">
      <c r="A347" s="45" t="e">
        <f t="shared" si="16"/>
        <v>#N/A</v>
      </c>
      <c r="B347" s="45">
        <f t="shared" si="18"/>
        <v>1</v>
      </c>
      <c r="C347" s="45">
        <f t="shared" si="17"/>
        <v>0</v>
      </c>
    </row>
    <row r="348" spans="1:3" x14ac:dyDescent="0.2">
      <c r="A348" s="45" t="e">
        <f t="shared" si="16"/>
        <v>#N/A</v>
      </c>
      <c r="B348" s="45">
        <f t="shared" si="18"/>
        <v>1</v>
      </c>
      <c r="C348" s="45">
        <f t="shared" si="17"/>
        <v>0</v>
      </c>
    </row>
    <row r="349" spans="1:3" x14ac:dyDescent="0.2">
      <c r="A349" s="45" t="e">
        <f t="shared" si="16"/>
        <v>#N/A</v>
      </c>
      <c r="B349" s="45">
        <f t="shared" si="18"/>
        <v>1</v>
      </c>
      <c r="C349" s="45">
        <f t="shared" si="17"/>
        <v>0</v>
      </c>
    </row>
    <row r="350" spans="1:3" x14ac:dyDescent="0.2">
      <c r="A350" s="45" t="e">
        <f t="shared" si="16"/>
        <v>#N/A</v>
      </c>
      <c r="B350" s="45">
        <f t="shared" si="18"/>
        <v>1</v>
      </c>
      <c r="C350" s="45">
        <f t="shared" si="17"/>
        <v>0</v>
      </c>
    </row>
    <row r="351" spans="1:3" x14ac:dyDescent="0.2">
      <c r="A351" s="45" t="e">
        <f t="shared" si="16"/>
        <v>#N/A</v>
      </c>
      <c r="B351" s="45">
        <f t="shared" si="18"/>
        <v>1</v>
      </c>
      <c r="C351" s="45">
        <f t="shared" si="17"/>
        <v>0</v>
      </c>
    </row>
    <row r="352" spans="1:3" x14ac:dyDescent="0.2">
      <c r="A352" s="45" t="e">
        <f t="shared" si="16"/>
        <v>#N/A</v>
      </c>
      <c r="B352" s="45">
        <f t="shared" si="18"/>
        <v>1</v>
      </c>
      <c r="C352" s="45">
        <f t="shared" si="17"/>
        <v>0</v>
      </c>
    </row>
    <row r="353" spans="1:3" x14ac:dyDescent="0.2">
      <c r="A353" s="45" t="e">
        <f t="shared" si="16"/>
        <v>#N/A</v>
      </c>
      <c r="B353" s="45">
        <f t="shared" si="18"/>
        <v>1</v>
      </c>
      <c r="C353" s="45">
        <f t="shared" si="17"/>
        <v>0</v>
      </c>
    </row>
    <row r="354" spans="1:3" x14ac:dyDescent="0.2">
      <c r="A354" s="45" t="e">
        <f t="shared" si="16"/>
        <v>#N/A</v>
      </c>
      <c r="B354" s="45">
        <f t="shared" si="18"/>
        <v>1</v>
      </c>
      <c r="C354" s="45">
        <f t="shared" si="17"/>
        <v>0</v>
      </c>
    </row>
    <row r="355" spans="1:3" x14ac:dyDescent="0.2">
      <c r="A355" s="45" t="e">
        <f t="shared" si="16"/>
        <v>#N/A</v>
      </c>
      <c r="B355" s="45">
        <f t="shared" si="18"/>
        <v>1</v>
      </c>
      <c r="C355" s="45">
        <f t="shared" si="17"/>
        <v>0</v>
      </c>
    </row>
    <row r="356" spans="1:3" x14ac:dyDescent="0.2">
      <c r="A356" s="45" t="e">
        <f t="shared" si="16"/>
        <v>#N/A</v>
      </c>
      <c r="B356" s="45">
        <f t="shared" si="18"/>
        <v>1</v>
      </c>
      <c r="C356" s="45">
        <f t="shared" si="17"/>
        <v>0</v>
      </c>
    </row>
    <row r="357" spans="1:3" x14ac:dyDescent="0.2">
      <c r="A357" s="45" t="e">
        <f t="shared" si="16"/>
        <v>#N/A</v>
      </c>
      <c r="B357" s="45">
        <f t="shared" si="18"/>
        <v>1</v>
      </c>
      <c r="C357" s="45">
        <f t="shared" si="17"/>
        <v>0</v>
      </c>
    </row>
    <row r="358" spans="1:3" x14ac:dyDescent="0.2">
      <c r="A358" s="45" t="e">
        <f t="shared" si="16"/>
        <v>#N/A</v>
      </c>
      <c r="B358" s="45">
        <f t="shared" si="18"/>
        <v>1</v>
      </c>
      <c r="C358" s="45">
        <f t="shared" si="17"/>
        <v>0</v>
      </c>
    </row>
    <row r="359" spans="1:3" x14ac:dyDescent="0.2">
      <c r="A359" s="45" t="e">
        <f t="shared" si="16"/>
        <v>#N/A</v>
      </c>
      <c r="B359" s="45">
        <f t="shared" si="18"/>
        <v>1</v>
      </c>
      <c r="C359" s="45">
        <f t="shared" si="17"/>
        <v>0</v>
      </c>
    </row>
    <row r="360" spans="1:3" x14ac:dyDescent="0.2">
      <c r="A360" s="45" t="e">
        <f t="shared" si="16"/>
        <v>#N/A</v>
      </c>
      <c r="B360" s="45">
        <f t="shared" si="18"/>
        <v>1</v>
      </c>
      <c r="C360" s="45">
        <f t="shared" si="17"/>
        <v>0</v>
      </c>
    </row>
    <row r="361" spans="1:3" x14ac:dyDescent="0.2">
      <c r="A361" s="45" t="e">
        <f t="shared" si="16"/>
        <v>#N/A</v>
      </c>
      <c r="B361" s="45">
        <f t="shared" si="18"/>
        <v>1</v>
      </c>
      <c r="C361" s="45">
        <f t="shared" si="17"/>
        <v>0</v>
      </c>
    </row>
    <row r="362" spans="1:3" x14ac:dyDescent="0.2">
      <c r="A362" s="45" t="e">
        <f t="shared" si="16"/>
        <v>#N/A</v>
      </c>
      <c r="B362" s="45">
        <f t="shared" si="18"/>
        <v>1</v>
      </c>
      <c r="C362" s="45">
        <f t="shared" si="17"/>
        <v>0</v>
      </c>
    </row>
    <row r="363" spans="1:3" x14ac:dyDescent="0.2">
      <c r="A363" s="45" t="e">
        <f t="shared" si="16"/>
        <v>#N/A</v>
      </c>
      <c r="B363" s="45">
        <f t="shared" si="18"/>
        <v>1</v>
      </c>
      <c r="C363" s="45">
        <f t="shared" si="17"/>
        <v>0</v>
      </c>
    </row>
    <row r="364" spans="1:3" x14ac:dyDescent="0.2">
      <c r="A364" s="45" t="e">
        <f t="shared" si="16"/>
        <v>#N/A</v>
      </c>
      <c r="B364" s="45">
        <f t="shared" si="18"/>
        <v>1</v>
      </c>
      <c r="C364" s="45">
        <f t="shared" si="17"/>
        <v>0</v>
      </c>
    </row>
    <row r="365" spans="1:3" x14ac:dyDescent="0.2">
      <c r="A365" s="45" t="e">
        <f t="shared" si="16"/>
        <v>#N/A</v>
      </c>
      <c r="B365" s="45">
        <f t="shared" si="18"/>
        <v>1</v>
      </c>
      <c r="C365" s="45">
        <f t="shared" si="17"/>
        <v>0</v>
      </c>
    </row>
    <row r="366" spans="1:3" x14ac:dyDescent="0.2">
      <c r="A366" s="45" t="e">
        <f t="shared" si="16"/>
        <v>#N/A</v>
      </c>
      <c r="B366" s="45">
        <f t="shared" si="18"/>
        <v>1</v>
      </c>
      <c r="C366" s="45">
        <f t="shared" si="17"/>
        <v>0</v>
      </c>
    </row>
    <row r="367" spans="1:3" x14ac:dyDescent="0.2">
      <c r="A367" s="45" t="e">
        <f t="shared" si="16"/>
        <v>#N/A</v>
      </c>
      <c r="B367" s="45">
        <f t="shared" si="18"/>
        <v>1</v>
      </c>
      <c r="C367" s="45">
        <f t="shared" si="17"/>
        <v>0</v>
      </c>
    </row>
    <row r="368" spans="1:3" x14ac:dyDescent="0.2">
      <c r="A368" s="45" t="e">
        <f t="shared" si="16"/>
        <v>#N/A</v>
      </c>
      <c r="B368" s="45">
        <f t="shared" si="18"/>
        <v>1</v>
      </c>
      <c r="C368" s="45">
        <f t="shared" si="17"/>
        <v>0</v>
      </c>
    </row>
    <row r="369" spans="1:3" x14ac:dyDescent="0.2">
      <c r="A369" s="45" t="e">
        <f t="shared" si="16"/>
        <v>#N/A</v>
      </c>
      <c r="B369" s="45">
        <f t="shared" si="18"/>
        <v>1</v>
      </c>
      <c r="C369" s="45">
        <f t="shared" si="17"/>
        <v>0</v>
      </c>
    </row>
    <row r="370" spans="1:3" x14ac:dyDescent="0.2">
      <c r="A370" s="45" t="e">
        <f t="shared" si="16"/>
        <v>#N/A</v>
      </c>
      <c r="B370" s="45">
        <f t="shared" si="18"/>
        <v>1</v>
      </c>
      <c r="C370" s="45">
        <f t="shared" si="17"/>
        <v>0</v>
      </c>
    </row>
    <row r="371" spans="1:3" x14ac:dyDescent="0.2">
      <c r="A371" s="45" t="e">
        <f t="shared" si="16"/>
        <v>#N/A</v>
      </c>
      <c r="B371" s="45">
        <f t="shared" si="18"/>
        <v>1</v>
      </c>
      <c r="C371" s="45">
        <f t="shared" si="17"/>
        <v>0</v>
      </c>
    </row>
    <row r="372" spans="1:3" x14ac:dyDescent="0.2">
      <c r="A372" s="45" t="e">
        <f t="shared" si="16"/>
        <v>#N/A</v>
      </c>
      <c r="B372" s="45">
        <f t="shared" si="18"/>
        <v>1</v>
      </c>
      <c r="C372" s="45">
        <f t="shared" si="17"/>
        <v>0</v>
      </c>
    </row>
    <row r="373" spans="1:3" x14ac:dyDescent="0.2">
      <c r="A373" s="45" t="e">
        <f t="shared" si="16"/>
        <v>#N/A</v>
      </c>
      <c r="B373" s="45">
        <f t="shared" si="18"/>
        <v>1</v>
      </c>
      <c r="C373" s="45">
        <f t="shared" si="17"/>
        <v>0</v>
      </c>
    </row>
    <row r="374" spans="1:3" x14ac:dyDescent="0.2">
      <c r="A374" s="45" t="e">
        <f t="shared" si="16"/>
        <v>#N/A</v>
      </c>
      <c r="B374" s="45">
        <f t="shared" si="18"/>
        <v>1</v>
      </c>
      <c r="C374" s="45">
        <f t="shared" si="17"/>
        <v>0</v>
      </c>
    </row>
    <row r="375" spans="1:3" x14ac:dyDescent="0.2">
      <c r="A375" s="45" t="e">
        <f t="shared" si="16"/>
        <v>#N/A</v>
      </c>
      <c r="B375" s="45">
        <f t="shared" si="18"/>
        <v>1</v>
      </c>
      <c r="C375" s="45">
        <f t="shared" si="17"/>
        <v>0</v>
      </c>
    </row>
    <row r="376" spans="1:3" x14ac:dyDescent="0.2">
      <c r="A376" s="45" t="e">
        <f t="shared" si="16"/>
        <v>#N/A</v>
      </c>
      <c r="B376" s="45">
        <f t="shared" si="18"/>
        <v>1</v>
      </c>
      <c r="C376" s="45">
        <f t="shared" si="17"/>
        <v>0</v>
      </c>
    </row>
    <row r="377" spans="1:3" x14ac:dyDescent="0.2">
      <c r="A377" s="45" t="e">
        <f t="shared" si="16"/>
        <v>#N/A</v>
      </c>
      <c r="B377" s="45">
        <f t="shared" si="18"/>
        <v>1</v>
      </c>
      <c r="C377" s="45">
        <f t="shared" si="17"/>
        <v>0</v>
      </c>
    </row>
    <row r="378" spans="1:3" x14ac:dyDescent="0.2">
      <c r="A378" s="45" t="e">
        <f t="shared" si="16"/>
        <v>#N/A</v>
      </c>
      <c r="B378" s="45">
        <f t="shared" si="18"/>
        <v>1</v>
      </c>
      <c r="C378" s="45">
        <f t="shared" si="17"/>
        <v>0</v>
      </c>
    </row>
    <row r="379" spans="1:3" x14ac:dyDescent="0.2">
      <c r="A379" s="45" t="e">
        <f t="shared" si="16"/>
        <v>#N/A</v>
      </c>
      <c r="B379" s="45">
        <f t="shared" si="18"/>
        <v>1</v>
      </c>
      <c r="C379" s="45">
        <f t="shared" si="17"/>
        <v>0</v>
      </c>
    </row>
    <row r="380" spans="1:3" x14ac:dyDescent="0.2">
      <c r="A380" s="45" t="e">
        <f t="shared" si="16"/>
        <v>#N/A</v>
      </c>
      <c r="B380" s="45">
        <f t="shared" si="18"/>
        <v>1</v>
      </c>
      <c r="C380" s="45">
        <f t="shared" si="17"/>
        <v>0</v>
      </c>
    </row>
    <row r="381" spans="1:3" x14ac:dyDescent="0.2">
      <c r="A381" s="45" t="e">
        <f t="shared" si="16"/>
        <v>#N/A</v>
      </c>
      <c r="B381" s="45">
        <f t="shared" si="18"/>
        <v>1</v>
      </c>
      <c r="C381" s="45">
        <f t="shared" si="17"/>
        <v>0</v>
      </c>
    </row>
    <row r="382" spans="1:3" x14ac:dyDescent="0.2">
      <c r="A382" s="45" t="e">
        <f t="shared" si="16"/>
        <v>#N/A</v>
      </c>
      <c r="B382" s="45">
        <f t="shared" si="18"/>
        <v>1</v>
      </c>
      <c r="C382" s="45">
        <f t="shared" si="17"/>
        <v>0</v>
      </c>
    </row>
    <row r="383" spans="1:3" x14ac:dyDescent="0.2">
      <c r="A383" s="45" t="e">
        <f t="shared" si="16"/>
        <v>#N/A</v>
      </c>
      <c r="B383" s="45">
        <f t="shared" si="18"/>
        <v>1</v>
      </c>
      <c r="C383" s="45">
        <f t="shared" si="17"/>
        <v>0</v>
      </c>
    </row>
    <row r="384" spans="1:3" x14ac:dyDescent="0.2">
      <c r="A384" s="45" t="e">
        <f t="shared" si="16"/>
        <v>#N/A</v>
      </c>
      <c r="B384" s="45">
        <f t="shared" si="18"/>
        <v>1</v>
      </c>
      <c r="C384" s="45">
        <f t="shared" si="17"/>
        <v>0</v>
      </c>
    </row>
    <row r="385" spans="1:3" x14ac:dyDescent="0.2">
      <c r="A385" s="45" t="e">
        <f t="shared" si="16"/>
        <v>#N/A</v>
      </c>
      <c r="B385" s="45">
        <f t="shared" si="18"/>
        <v>1</v>
      </c>
      <c r="C385" s="45">
        <f t="shared" si="17"/>
        <v>0</v>
      </c>
    </row>
    <row r="386" spans="1:3" x14ac:dyDescent="0.2">
      <c r="A386" s="45" t="e">
        <f t="shared" si="16"/>
        <v>#N/A</v>
      </c>
      <c r="B386" s="45">
        <f t="shared" si="18"/>
        <v>1</v>
      </c>
      <c r="C386" s="45">
        <f t="shared" si="17"/>
        <v>0</v>
      </c>
    </row>
    <row r="387" spans="1:3" x14ac:dyDescent="0.2">
      <c r="A387" s="45" t="e">
        <f t="shared" si="16"/>
        <v>#N/A</v>
      </c>
      <c r="B387" s="45">
        <f t="shared" si="18"/>
        <v>1</v>
      </c>
      <c r="C387" s="45">
        <f t="shared" si="17"/>
        <v>0</v>
      </c>
    </row>
    <row r="388" spans="1:3" x14ac:dyDescent="0.2">
      <c r="A388" s="45" t="e">
        <f t="shared" si="16"/>
        <v>#N/A</v>
      </c>
      <c r="B388" s="45">
        <f t="shared" si="18"/>
        <v>1</v>
      </c>
      <c r="C388" s="45">
        <f t="shared" si="17"/>
        <v>0</v>
      </c>
    </row>
    <row r="389" spans="1:3" x14ac:dyDescent="0.2">
      <c r="A389" s="45" t="e">
        <f t="shared" si="16"/>
        <v>#N/A</v>
      </c>
      <c r="B389" s="45">
        <f t="shared" si="18"/>
        <v>1</v>
      </c>
      <c r="C389" s="45">
        <f t="shared" si="17"/>
        <v>0</v>
      </c>
    </row>
    <row r="390" spans="1:3" x14ac:dyDescent="0.2">
      <c r="A390" s="45" t="e">
        <f t="shared" si="16"/>
        <v>#N/A</v>
      </c>
      <c r="B390" s="45">
        <f t="shared" si="18"/>
        <v>1</v>
      </c>
      <c r="C390" s="45">
        <f t="shared" si="17"/>
        <v>0</v>
      </c>
    </row>
    <row r="391" spans="1:3" x14ac:dyDescent="0.2">
      <c r="A391" s="45" t="e">
        <f t="shared" si="16"/>
        <v>#N/A</v>
      </c>
      <c r="B391" s="45">
        <f t="shared" si="18"/>
        <v>1</v>
      </c>
      <c r="C391" s="45">
        <f t="shared" si="17"/>
        <v>0</v>
      </c>
    </row>
    <row r="392" spans="1:3" x14ac:dyDescent="0.2">
      <c r="A392" s="45" t="e">
        <f t="shared" si="16"/>
        <v>#N/A</v>
      </c>
      <c r="B392" s="45">
        <f t="shared" si="18"/>
        <v>1</v>
      </c>
      <c r="C392" s="45">
        <f t="shared" si="17"/>
        <v>0</v>
      </c>
    </row>
    <row r="393" spans="1:3" x14ac:dyDescent="0.2">
      <c r="A393" s="45" t="e">
        <f t="shared" si="16"/>
        <v>#N/A</v>
      </c>
      <c r="B393" s="45">
        <f t="shared" si="18"/>
        <v>1</v>
      </c>
      <c r="C393" s="45">
        <f t="shared" si="17"/>
        <v>0</v>
      </c>
    </row>
    <row r="394" spans="1:3" x14ac:dyDescent="0.2">
      <c r="A394" s="45" t="e">
        <f t="shared" ref="A394:A457" si="19">VLOOKUP(G394,DDEGL_USERS,2,FALSE)</f>
        <v>#N/A</v>
      </c>
      <c r="B394" s="45">
        <f t="shared" si="18"/>
        <v>1</v>
      </c>
      <c r="C394" s="45">
        <f t="shared" ref="C394:C457" si="20">B394*W394</f>
        <v>0</v>
      </c>
    </row>
    <row r="395" spans="1:3" x14ac:dyDescent="0.2">
      <c r="A395" s="45" t="e">
        <f t="shared" si="19"/>
        <v>#N/A</v>
      </c>
      <c r="B395" s="45">
        <f t="shared" si="18"/>
        <v>1</v>
      </c>
      <c r="C395" s="45">
        <f t="shared" si="20"/>
        <v>0</v>
      </c>
    </row>
    <row r="396" spans="1:3" x14ac:dyDescent="0.2">
      <c r="A396" s="45" t="e">
        <f t="shared" si="19"/>
        <v>#N/A</v>
      </c>
      <c r="B396" s="45">
        <f t="shared" si="18"/>
        <v>1</v>
      </c>
      <c r="C396" s="45">
        <f t="shared" si="20"/>
        <v>0</v>
      </c>
    </row>
    <row r="397" spans="1:3" x14ac:dyDescent="0.2">
      <c r="A397" s="45" t="e">
        <f t="shared" si="19"/>
        <v>#N/A</v>
      </c>
      <c r="B397" s="45">
        <f t="shared" si="18"/>
        <v>1</v>
      </c>
      <c r="C397" s="45">
        <f t="shared" si="20"/>
        <v>0</v>
      </c>
    </row>
    <row r="398" spans="1:3" x14ac:dyDescent="0.2">
      <c r="A398" s="45" t="e">
        <f t="shared" si="19"/>
        <v>#N/A</v>
      </c>
      <c r="B398" s="45">
        <f t="shared" si="18"/>
        <v>1</v>
      </c>
      <c r="C398" s="45">
        <f t="shared" si="20"/>
        <v>0</v>
      </c>
    </row>
    <row r="399" spans="1:3" x14ac:dyDescent="0.2">
      <c r="A399" s="45" t="e">
        <f t="shared" si="19"/>
        <v>#N/A</v>
      </c>
      <c r="B399" s="45">
        <f t="shared" si="18"/>
        <v>1</v>
      </c>
      <c r="C399" s="45">
        <f t="shared" si="20"/>
        <v>0</v>
      </c>
    </row>
    <row r="400" spans="1:3" x14ac:dyDescent="0.2">
      <c r="A400" s="45" t="e">
        <f t="shared" si="19"/>
        <v>#N/A</v>
      </c>
      <c r="B400" s="45">
        <f t="shared" si="18"/>
        <v>1</v>
      </c>
      <c r="C400" s="45">
        <f t="shared" si="20"/>
        <v>0</v>
      </c>
    </row>
    <row r="401" spans="1:3" x14ac:dyDescent="0.2">
      <c r="A401" s="45" t="e">
        <f t="shared" si="19"/>
        <v>#N/A</v>
      </c>
      <c r="B401" s="45">
        <f t="shared" si="18"/>
        <v>1</v>
      </c>
      <c r="C401" s="45">
        <f t="shared" si="20"/>
        <v>0</v>
      </c>
    </row>
    <row r="402" spans="1:3" x14ac:dyDescent="0.2">
      <c r="A402" s="45" t="e">
        <f t="shared" si="19"/>
        <v>#N/A</v>
      </c>
      <c r="B402" s="45">
        <f t="shared" si="18"/>
        <v>1</v>
      </c>
      <c r="C402" s="45">
        <f t="shared" si="20"/>
        <v>0</v>
      </c>
    </row>
    <row r="403" spans="1:3" x14ac:dyDescent="0.2">
      <c r="A403" s="45" t="e">
        <f t="shared" si="19"/>
        <v>#N/A</v>
      </c>
      <c r="B403" s="45">
        <f t="shared" si="18"/>
        <v>1</v>
      </c>
      <c r="C403" s="45">
        <f t="shared" si="20"/>
        <v>0</v>
      </c>
    </row>
    <row r="404" spans="1:3" x14ac:dyDescent="0.2">
      <c r="A404" s="45" t="e">
        <f t="shared" si="19"/>
        <v>#N/A</v>
      </c>
      <c r="B404" s="45">
        <f t="shared" ref="B404:B467" si="21">(YEAR(Q404)-YEAR(P404))*12+MONTH(Q404)-MONTH(P404)+1</f>
        <v>1</v>
      </c>
      <c r="C404" s="45">
        <f t="shared" si="20"/>
        <v>0</v>
      </c>
    </row>
    <row r="405" spans="1:3" x14ac:dyDescent="0.2">
      <c r="A405" s="45" t="e">
        <f t="shared" si="19"/>
        <v>#N/A</v>
      </c>
      <c r="B405" s="45">
        <f t="shared" si="21"/>
        <v>1</v>
      </c>
      <c r="C405" s="45">
        <f t="shared" si="20"/>
        <v>0</v>
      </c>
    </row>
    <row r="406" spans="1:3" x14ac:dyDescent="0.2">
      <c r="A406" s="45" t="e">
        <f t="shared" si="19"/>
        <v>#N/A</v>
      </c>
      <c r="B406" s="45">
        <f t="shared" si="21"/>
        <v>1</v>
      </c>
      <c r="C406" s="45">
        <f t="shared" si="20"/>
        <v>0</v>
      </c>
    </row>
    <row r="407" spans="1:3" x14ac:dyDescent="0.2">
      <c r="A407" s="45" t="e">
        <f t="shared" si="19"/>
        <v>#N/A</v>
      </c>
      <c r="B407" s="45">
        <f t="shared" si="21"/>
        <v>1</v>
      </c>
      <c r="C407" s="45">
        <f t="shared" si="20"/>
        <v>0</v>
      </c>
    </row>
    <row r="408" spans="1:3" x14ac:dyDescent="0.2">
      <c r="A408" s="45" t="e">
        <f t="shared" si="19"/>
        <v>#N/A</v>
      </c>
      <c r="B408" s="45">
        <f t="shared" si="21"/>
        <v>1</v>
      </c>
      <c r="C408" s="45">
        <f t="shared" si="20"/>
        <v>0</v>
      </c>
    </row>
    <row r="409" spans="1:3" x14ac:dyDescent="0.2">
      <c r="A409" s="45" t="e">
        <f t="shared" si="19"/>
        <v>#N/A</v>
      </c>
      <c r="B409" s="45">
        <f t="shared" si="21"/>
        <v>1</v>
      </c>
      <c r="C409" s="45">
        <f t="shared" si="20"/>
        <v>0</v>
      </c>
    </row>
    <row r="410" spans="1:3" x14ac:dyDescent="0.2">
      <c r="A410" s="45" t="e">
        <f t="shared" si="19"/>
        <v>#N/A</v>
      </c>
      <c r="B410" s="45">
        <f t="shared" si="21"/>
        <v>1</v>
      </c>
      <c r="C410" s="45">
        <f t="shared" si="20"/>
        <v>0</v>
      </c>
    </row>
    <row r="411" spans="1:3" x14ac:dyDescent="0.2">
      <c r="A411" s="45" t="e">
        <f t="shared" si="19"/>
        <v>#N/A</v>
      </c>
      <c r="B411" s="45">
        <f t="shared" si="21"/>
        <v>1</v>
      </c>
      <c r="C411" s="45">
        <f t="shared" si="20"/>
        <v>0</v>
      </c>
    </row>
    <row r="412" spans="1:3" x14ac:dyDescent="0.2">
      <c r="A412" s="45" t="e">
        <f t="shared" si="19"/>
        <v>#N/A</v>
      </c>
      <c r="B412" s="45">
        <f t="shared" si="21"/>
        <v>1</v>
      </c>
      <c r="C412" s="45">
        <f t="shared" si="20"/>
        <v>0</v>
      </c>
    </row>
    <row r="413" spans="1:3" x14ac:dyDescent="0.2">
      <c r="A413" s="45" t="e">
        <f t="shared" si="19"/>
        <v>#N/A</v>
      </c>
      <c r="B413" s="45">
        <f t="shared" si="21"/>
        <v>1</v>
      </c>
      <c r="C413" s="45">
        <f t="shared" si="20"/>
        <v>0</v>
      </c>
    </row>
    <row r="414" spans="1:3" x14ac:dyDescent="0.2">
      <c r="A414" s="45" t="e">
        <f t="shared" si="19"/>
        <v>#N/A</v>
      </c>
      <c r="B414" s="45">
        <f t="shared" si="21"/>
        <v>1</v>
      </c>
      <c r="C414" s="45">
        <f t="shared" si="20"/>
        <v>0</v>
      </c>
    </row>
    <row r="415" spans="1:3" x14ac:dyDescent="0.2">
      <c r="A415" s="45" t="e">
        <f t="shared" si="19"/>
        <v>#N/A</v>
      </c>
      <c r="B415" s="45">
        <f t="shared" si="21"/>
        <v>1</v>
      </c>
      <c r="C415" s="45">
        <f t="shared" si="20"/>
        <v>0</v>
      </c>
    </row>
    <row r="416" spans="1:3" x14ac:dyDescent="0.2">
      <c r="A416" s="45" t="e">
        <f t="shared" si="19"/>
        <v>#N/A</v>
      </c>
      <c r="B416" s="45">
        <f t="shared" si="21"/>
        <v>1</v>
      </c>
      <c r="C416" s="45">
        <f t="shared" si="20"/>
        <v>0</v>
      </c>
    </row>
    <row r="417" spans="1:3" x14ac:dyDescent="0.2">
      <c r="A417" s="45" t="e">
        <f t="shared" si="19"/>
        <v>#N/A</v>
      </c>
      <c r="B417" s="45">
        <f t="shared" si="21"/>
        <v>1</v>
      </c>
      <c r="C417" s="45">
        <f t="shared" si="20"/>
        <v>0</v>
      </c>
    </row>
    <row r="418" spans="1:3" x14ac:dyDescent="0.2">
      <c r="A418" s="45" t="e">
        <f t="shared" si="19"/>
        <v>#N/A</v>
      </c>
      <c r="B418" s="45">
        <f t="shared" si="21"/>
        <v>1</v>
      </c>
      <c r="C418" s="45">
        <f t="shared" si="20"/>
        <v>0</v>
      </c>
    </row>
    <row r="419" spans="1:3" x14ac:dyDescent="0.2">
      <c r="A419" s="45" t="e">
        <f t="shared" si="19"/>
        <v>#N/A</v>
      </c>
      <c r="B419" s="45">
        <f t="shared" si="21"/>
        <v>1</v>
      </c>
      <c r="C419" s="45">
        <f t="shared" si="20"/>
        <v>0</v>
      </c>
    </row>
    <row r="420" spans="1:3" x14ac:dyDescent="0.2">
      <c r="A420" s="45" t="e">
        <f t="shared" si="19"/>
        <v>#N/A</v>
      </c>
      <c r="B420" s="45">
        <f t="shared" si="21"/>
        <v>1</v>
      </c>
      <c r="C420" s="45">
        <f t="shared" si="20"/>
        <v>0</v>
      </c>
    </row>
    <row r="421" spans="1:3" x14ac:dyDescent="0.2">
      <c r="A421" s="45" t="e">
        <f t="shared" si="19"/>
        <v>#N/A</v>
      </c>
      <c r="B421" s="45">
        <f t="shared" si="21"/>
        <v>1</v>
      </c>
      <c r="C421" s="45">
        <f t="shared" si="20"/>
        <v>0</v>
      </c>
    </row>
    <row r="422" spans="1:3" x14ac:dyDescent="0.2">
      <c r="A422" s="45" t="e">
        <f t="shared" si="19"/>
        <v>#N/A</v>
      </c>
      <c r="B422" s="45">
        <f t="shared" si="21"/>
        <v>1</v>
      </c>
      <c r="C422" s="45">
        <f t="shared" si="20"/>
        <v>0</v>
      </c>
    </row>
    <row r="423" spans="1:3" x14ac:dyDescent="0.2">
      <c r="A423" s="45" t="e">
        <f t="shared" si="19"/>
        <v>#N/A</v>
      </c>
      <c r="B423" s="45">
        <f t="shared" si="21"/>
        <v>1</v>
      </c>
      <c r="C423" s="45">
        <f t="shared" si="20"/>
        <v>0</v>
      </c>
    </row>
    <row r="424" spans="1:3" x14ac:dyDescent="0.2">
      <c r="A424" s="45" t="e">
        <f t="shared" si="19"/>
        <v>#N/A</v>
      </c>
      <c r="B424" s="45">
        <f t="shared" si="21"/>
        <v>1</v>
      </c>
      <c r="C424" s="45">
        <f t="shared" si="20"/>
        <v>0</v>
      </c>
    </row>
    <row r="425" spans="1:3" x14ac:dyDescent="0.2">
      <c r="A425" s="45" t="e">
        <f t="shared" si="19"/>
        <v>#N/A</v>
      </c>
      <c r="B425" s="45">
        <f t="shared" si="21"/>
        <v>1</v>
      </c>
      <c r="C425" s="45">
        <f t="shared" si="20"/>
        <v>0</v>
      </c>
    </row>
    <row r="426" spans="1:3" x14ac:dyDescent="0.2">
      <c r="A426" s="45" t="e">
        <f t="shared" si="19"/>
        <v>#N/A</v>
      </c>
      <c r="B426" s="45">
        <f t="shared" si="21"/>
        <v>1</v>
      </c>
      <c r="C426" s="45">
        <f t="shared" si="20"/>
        <v>0</v>
      </c>
    </row>
    <row r="427" spans="1:3" x14ac:dyDescent="0.2">
      <c r="A427" s="45" t="e">
        <f t="shared" si="19"/>
        <v>#N/A</v>
      </c>
      <c r="B427" s="45">
        <f t="shared" si="21"/>
        <v>1</v>
      </c>
      <c r="C427" s="45">
        <f t="shared" si="20"/>
        <v>0</v>
      </c>
    </row>
    <row r="428" spans="1:3" x14ac:dyDescent="0.2">
      <c r="A428" s="45" t="e">
        <f t="shared" si="19"/>
        <v>#N/A</v>
      </c>
      <c r="B428" s="45">
        <f t="shared" si="21"/>
        <v>1</v>
      </c>
      <c r="C428" s="45">
        <f t="shared" si="20"/>
        <v>0</v>
      </c>
    </row>
    <row r="429" spans="1:3" x14ac:dyDescent="0.2">
      <c r="A429" s="45" t="e">
        <f t="shared" si="19"/>
        <v>#N/A</v>
      </c>
      <c r="B429" s="45">
        <f t="shared" si="21"/>
        <v>1</v>
      </c>
      <c r="C429" s="45">
        <f t="shared" si="20"/>
        <v>0</v>
      </c>
    </row>
    <row r="430" spans="1:3" x14ac:dyDescent="0.2">
      <c r="A430" s="45" t="e">
        <f t="shared" si="19"/>
        <v>#N/A</v>
      </c>
      <c r="B430" s="45">
        <f t="shared" si="21"/>
        <v>1</v>
      </c>
      <c r="C430" s="45">
        <f t="shared" si="20"/>
        <v>0</v>
      </c>
    </row>
    <row r="431" spans="1:3" x14ac:dyDescent="0.2">
      <c r="A431" s="45" t="e">
        <f t="shared" si="19"/>
        <v>#N/A</v>
      </c>
      <c r="B431" s="45">
        <f t="shared" si="21"/>
        <v>1</v>
      </c>
      <c r="C431" s="45">
        <f t="shared" si="20"/>
        <v>0</v>
      </c>
    </row>
    <row r="432" spans="1:3" x14ac:dyDescent="0.2">
      <c r="A432" s="45" t="e">
        <f t="shared" si="19"/>
        <v>#N/A</v>
      </c>
      <c r="B432" s="45">
        <f t="shared" si="21"/>
        <v>1</v>
      </c>
      <c r="C432" s="45">
        <f t="shared" si="20"/>
        <v>0</v>
      </c>
    </row>
    <row r="433" spans="1:3" x14ac:dyDescent="0.2">
      <c r="A433" s="45" t="e">
        <f t="shared" si="19"/>
        <v>#N/A</v>
      </c>
      <c r="B433" s="45">
        <f t="shared" si="21"/>
        <v>1</v>
      </c>
      <c r="C433" s="45">
        <f t="shared" si="20"/>
        <v>0</v>
      </c>
    </row>
    <row r="434" spans="1:3" x14ac:dyDescent="0.2">
      <c r="A434" s="45" t="e">
        <f t="shared" si="19"/>
        <v>#N/A</v>
      </c>
      <c r="B434" s="45">
        <f t="shared" si="21"/>
        <v>1</v>
      </c>
      <c r="C434" s="45">
        <f t="shared" si="20"/>
        <v>0</v>
      </c>
    </row>
    <row r="435" spans="1:3" x14ac:dyDescent="0.2">
      <c r="A435" s="45" t="e">
        <f t="shared" si="19"/>
        <v>#N/A</v>
      </c>
      <c r="B435" s="45">
        <f t="shared" si="21"/>
        <v>1</v>
      </c>
      <c r="C435" s="45">
        <f t="shared" si="20"/>
        <v>0</v>
      </c>
    </row>
    <row r="436" spans="1:3" x14ac:dyDescent="0.2">
      <c r="A436" s="45" t="e">
        <f t="shared" si="19"/>
        <v>#N/A</v>
      </c>
      <c r="B436" s="45">
        <f t="shared" si="21"/>
        <v>1</v>
      </c>
      <c r="C436" s="45">
        <f t="shared" si="20"/>
        <v>0</v>
      </c>
    </row>
    <row r="437" spans="1:3" x14ac:dyDescent="0.2">
      <c r="A437" s="45" t="e">
        <f t="shared" si="19"/>
        <v>#N/A</v>
      </c>
      <c r="B437" s="45">
        <f t="shared" si="21"/>
        <v>1</v>
      </c>
      <c r="C437" s="45">
        <f t="shared" si="20"/>
        <v>0</v>
      </c>
    </row>
    <row r="438" spans="1:3" x14ac:dyDescent="0.2">
      <c r="A438" s="45" t="e">
        <f t="shared" si="19"/>
        <v>#N/A</v>
      </c>
      <c r="B438" s="45">
        <f t="shared" si="21"/>
        <v>1</v>
      </c>
      <c r="C438" s="45">
        <f t="shared" si="20"/>
        <v>0</v>
      </c>
    </row>
    <row r="439" spans="1:3" x14ac:dyDescent="0.2">
      <c r="A439" s="45" t="e">
        <f t="shared" si="19"/>
        <v>#N/A</v>
      </c>
      <c r="B439" s="45">
        <f t="shared" si="21"/>
        <v>1</v>
      </c>
      <c r="C439" s="45">
        <f t="shared" si="20"/>
        <v>0</v>
      </c>
    </row>
    <row r="440" spans="1:3" x14ac:dyDescent="0.2">
      <c r="A440" s="45" t="e">
        <f t="shared" si="19"/>
        <v>#N/A</v>
      </c>
      <c r="B440" s="45">
        <f t="shared" si="21"/>
        <v>1</v>
      </c>
      <c r="C440" s="45">
        <f t="shared" si="20"/>
        <v>0</v>
      </c>
    </row>
    <row r="441" spans="1:3" x14ac:dyDescent="0.2">
      <c r="A441" s="45" t="e">
        <f t="shared" si="19"/>
        <v>#N/A</v>
      </c>
      <c r="B441" s="45">
        <f t="shared" si="21"/>
        <v>1</v>
      </c>
      <c r="C441" s="45">
        <f t="shared" si="20"/>
        <v>0</v>
      </c>
    </row>
    <row r="442" spans="1:3" x14ac:dyDescent="0.2">
      <c r="A442" s="45" t="e">
        <f t="shared" si="19"/>
        <v>#N/A</v>
      </c>
      <c r="B442" s="45">
        <f t="shared" si="21"/>
        <v>1</v>
      </c>
      <c r="C442" s="45">
        <f t="shared" si="20"/>
        <v>0</v>
      </c>
    </row>
    <row r="443" spans="1:3" x14ac:dyDescent="0.2">
      <c r="A443" s="45" t="e">
        <f t="shared" si="19"/>
        <v>#N/A</v>
      </c>
      <c r="B443" s="45">
        <f t="shared" si="21"/>
        <v>1</v>
      </c>
      <c r="C443" s="45">
        <f t="shared" si="20"/>
        <v>0</v>
      </c>
    </row>
    <row r="444" spans="1:3" x14ac:dyDescent="0.2">
      <c r="A444" s="45" t="e">
        <f t="shared" si="19"/>
        <v>#N/A</v>
      </c>
      <c r="B444" s="45">
        <f t="shared" si="21"/>
        <v>1</v>
      </c>
      <c r="C444" s="45">
        <f t="shared" si="20"/>
        <v>0</v>
      </c>
    </row>
    <row r="445" spans="1:3" x14ac:dyDescent="0.2">
      <c r="A445" s="45" t="e">
        <f t="shared" si="19"/>
        <v>#N/A</v>
      </c>
      <c r="B445" s="45">
        <f t="shared" si="21"/>
        <v>1</v>
      </c>
      <c r="C445" s="45">
        <f t="shared" si="20"/>
        <v>0</v>
      </c>
    </row>
    <row r="446" spans="1:3" x14ac:dyDescent="0.2">
      <c r="A446" s="45" t="e">
        <f t="shared" si="19"/>
        <v>#N/A</v>
      </c>
      <c r="B446" s="45">
        <f t="shared" si="21"/>
        <v>1</v>
      </c>
      <c r="C446" s="45">
        <f t="shared" si="20"/>
        <v>0</v>
      </c>
    </row>
    <row r="447" spans="1:3" x14ac:dyDescent="0.2">
      <c r="A447" s="45" t="e">
        <f t="shared" si="19"/>
        <v>#N/A</v>
      </c>
      <c r="B447" s="45">
        <f t="shared" si="21"/>
        <v>1</v>
      </c>
      <c r="C447" s="45">
        <f t="shared" si="20"/>
        <v>0</v>
      </c>
    </row>
    <row r="448" spans="1:3" x14ac:dyDescent="0.2">
      <c r="A448" s="45" t="e">
        <f t="shared" si="19"/>
        <v>#N/A</v>
      </c>
      <c r="B448" s="45">
        <f t="shared" si="21"/>
        <v>1</v>
      </c>
      <c r="C448" s="45">
        <f t="shared" si="20"/>
        <v>0</v>
      </c>
    </row>
    <row r="449" spans="1:3" x14ac:dyDescent="0.2">
      <c r="A449" s="45" t="e">
        <f t="shared" si="19"/>
        <v>#N/A</v>
      </c>
      <c r="B449" s="45">
        <f t="shared" si="21"/>
        <v>1</v>
      </c>
      <c r="C449" s="45">
        <f t="shared" si="20"/>
        <v>0</v>
      </c>
    </row>
    <row r="450" spans="1:3" x14ac:dyDescent="0.2">
      <c r="A450" s="45" t="e">
        <f t="shared" si="19"/>
        <v>#N/A</v>
      </c>
      <c r="B450" s="45">
        <f t="shared" si="21"/>
        <v>1</v>
      </c>
      <c r="C450" s="45">
        <f t="shared" si="20"/>
        <v>0</v>
      </c>
    </row>
    <row r="451" spans="1:3" x14ac:dyDescent="0.2">
      <c r="A451" s="45" t="e">
        <f t="shared" si="19"/>
        <v>#N/A</v>
      </c>
      <c r="B451" s="45">
        <f t="shared" si="21"/>
        <v>1</v>
      </c>
      <c r="C451" s="45">
        <f t="shared" si="20"/>
        <v>0</v>
      </c>
    </row>
    <row r="452" spans="1:3" x14ac:dyDescent="0.2">
      <c r="A452" s="45" t="e">
        <f t="shared" si="19"/>
        <v>#N/A</v>
      </c>
      <c r="B452" s="45">
        <f t="shared" si="21"/>
        <v>1</v>
      </c>
      <c r="C452" s="45">
        <f t="shared" si="20"/>
        <v>0</v>
      </c>
    </row>
    <row r="453" spans="1:3" x14ac:dyDescent="0.2">
      <c r="A453" s="45" t="e">
        <f t="shared" si="19"/>
        <v>#N/A</v>
      </c>
      <c r="B453" s="45">
        <f t="shared" si="21"/>
        <v>1</v>
      </c>
      <c r="C453" s="45">
        <f t="shared" si="20"/>
        <v>0</v>
      </c>
    </row>
    <row r="454" spans="1:3" x14ac:dyDescent="0.2">
      <c r="A454" s="45" t="e">
        <f t="shared" si="19"/>
        <v>#N/A</v>
      </c>
      <c r="B454" s="45">
        <f t="shared" si="21"/>
        <v>1</v>
      </c>
      <c r="C454" s="45">
        <f t="shared" si="20"/>
        <v>0</v>
      </c>
    </row>
    <row r="455" spans="1:3" x14ac:dyDescent="0.2">
      <c r="A455" s="45" t="e">
        <f t="shared" si="19"/>
        <v>#N/A</v>
      </c>
      <c r="B455" s="45">
        <f t="shared" si="21"/>
        <v>1</v>
      </c>
      <c r="C455" s="45">
        <f t="shared" si="20"/>
        <v>0</v>
      </c>
    </row>
    <row r="456" spans="1:3" x14ac:dyDescent="0.2">
      <c r="A456" s="45" t="e">
        <f t="shared" si="19"/>
        <v>#N/A</v>
      </c>
      <c r="B456" s="45">
        <f t="shared" si="21"/>
        <v>1</v>
      </c>
      <c r="C456" s="45">
        <f t="shared" si="20"/>
        <v>0</v>
      </c>
    </row>
    <row r="457" spans="1:3" x14ac:dyDescent="0.2">
      <c r="A457" s="45" t="e">
        <f t="shared" si="19"/>
        <v>#N/A</v>
      </c>
      <c r="B457" s="45">
        <f t="shared" si="21"/>
        <v>1</v>
      </c>
      <c r="C457" s="45">
        <f t="shared" si="20"/>
        <v>0</v>
      </c>
    </row>
    <row r="458" spans="1:3" x14ac:dyDescent="0.2">
      <c r="A458" s="45" t="e">
        <f t="shared" ref="A458:A508" si="22">VLOOKUP(G458,DDEGL_USERS,2,FALSE)</f>
        <v>#N/A</v>
      </c>
      <c r="B458" s="45">
        <f t="shared" si="21"/>
        <v>1</v>
      </c>
      <c r="C458" s="45">
        <f t="shared" ref="C458:C508" si="23">B458*W458</f>
        <v>0</v>
      </c>
    </row>
    <row r="459" spans="1:3" x14ac:dyDescent="0.2">
      <c r="A459" s="45" t="e">
        <f t="shared" si="22"/>
        <v>#N/A</v>
      </c>
      <c r="B459" s="45">
        <f t="shared" si="21"/>
        <v>1</v>
      </c>
      <c r="C459" s="45">
        <f t="shared" si="23"/>
        <v>0</v>
      </c>
    </row>
    <row r="460" spans="1:3" x14ac:dyDescent="0.2">
      <c r="A460" s="45" t="e">
        <f t="shared" si="22"/>
        <v>#N/A</v>
      </c>
      <c r="B460" s="45">
        <f t="shared" si="21"/>
        <v>1</v>
      </c>
      <c r="C460" s="45">
        <f t="shared" si="23"/>
        <v>0</v>
      </c>
    </row>
    <row r="461" spans="1:3" x14ac:dyDescent="0.2">
      <c r="A461" s="45" t="e">
        <f t="shared" si="22"/>
        <v>#N/A</v>
      </c>
      <c r="B461" s="45">
        <f t="shared" si="21"/>
        <v>1</v>
      </c>
      <c r="C461" s="45">
        <f t="shared" si="23"/>
        <v>0</v>
      </c>
    </row>
    <row r="462" spans="1:3" x14ac:dyDescent="0.2">
      <c r="A462" s="45" t="e">
        <f t="shared" si="22"/>
        <v>#N/A</v>
      </c>
      <c r="B462" s="45">
        <f t="shared" si="21"/>
        <v>1</v>
      </c>
      <c r="C462" s="45">
        <f t="shared" si="23"/>
        <v>0</v>
      </c>
    </row>
    <row r="463" spans="1:3" x14ac:dyDescent="0.2">
      <c r="A463" s="45" t="e">
        <f t="shared" si="22"/>
        <v>#N/A</v>
      </c>
      <c r="B463" s="45">
        <f t="shared" si="21"/>
        <v>1</v>
      </c>
      <c r="C463" s="45">
        <f t="shared" si="23"/>
        <v>0</v>
      </c>
    </row>
    <row r="464" spans="1:3" x14ac:dyDescent="0.2">
      <c r="A464" s="45" t="e">
        <f t="shared" si="22"/>
        <v>#N/A</v>
      </c>
      <c r="B464" s="45">
        <f t="shared" si="21"/>
        <v>1</v>
      </c>
      <c r="C464" s="45">
        <f t="shared" si="23"/>
        <v>0</v>
      </c>
    </row>
    <row r="465" spans="1:3" x14ac:dyDescent="0.2">
      <c r="A465" s="45" t="e">
        <f t="shared" si="22"/>
        <v>#N/A</v>
      </c>
      <c r="B465" s="45">
        <f t="shared" si="21"/>
        <v>1</v>
      </c>
      <c r="C465" s="45">
        <f t="shared" si="23"/>
        <v>0</v>
      </c>
    </row>
    <row r="466" spans="1:3" x14ac:dyDescent="0.2">
      <c r="A466" s="45" t="e">
        <f t="shared" si="22"/>
        <v>#N/A</v>
      </c>
      <c r="B466" s="45">
        <f t="shared" si="21"/>
        <v>1</v>
      </c>
      <c r="C466" s="45">
        <f t="shared" si="23"/>
        <v>0</v>
      </c>
    </row>
    <row r="467" spans="1:3" x14ac:dyDescent="0.2">
      <c r="A467" s="45" t="e">
        <f t="shared" si="22"/>
        <v>#N/A</v>
      </c>
      <c r="B467" s="45">
        <f t="shared" si="21"/>
        <v>1</v>
      </c>
      <c r="C467" s="45">
        <f t="shared" si="23"/>
        <v>0</v>
      </c>
    </row>
    <row r="468" spans="1:3" x14ac:dyDescent="0.2">
      <c r="A468" s="45" t="e">
        <f t="shared" si="22"/>
        <v>#N/A</v>
      </c>
      <c r="B468" s="45">
        <f t="shared" ref="B468:B508" si="24">(YEAR(Q468)-YEAR(P468))*12+MONTH(Q468)-MONTH(P468)+1</f>
        <v>1</v>
      </c>
      <c r="C468" s="45">
        <f t="shared" si="23"/>
        <v>0</v>
      </c>
    </row>
    <row r="469" spans="1:3" x14ac:dyDescent="0.2">
      <c r="A469" s="45" t="e">
        <f t="shared" si="22"/>
        <v>#N/A</v>
      </c>
      <c r="B469" s="45">
        <f t="shared" si="24"/>
        <v>1</v>
      </c>
      <c r="C469" s="45">
        <f t="shared" si="23"/>
        <v>0</v>
      </c>
    </row>
    <row r="470" spans="1:3" x14ac:dyDescent="0.2">
      <c r="A470" s="45" t="e">
        <f t="shared" si="22"/>
        <v>#N/A</v>
      </c>
      <c r="B470" s="45">
        <f t="shared" si="24"/>
        <v>1</v>
      </c>
      <c r="C470" s="45">
        <f t="shared" si="23"/>
        <v>0</v>
      </c>
    </row>
    <row r="471" spans="1:3" x14ac:dyDescent="0.2">
      <c r="A471" s="45" t="e">
        <f t="shared" si="22"/>
        <v>#N/A</v>
      </c>
      <c r="B471" s="45">
        <f t="shared" si="24"/>
        <v>1</v>
      </c>
      <c r="C471" s="45">
        <f t="shared" si="23"/>
        <v>0</v>
      </c>
    </row>
    <row r="472" spans="1:3" x14ac:dyDescent="0.2">
      <c r="A472" s="45" t="e">
        <f t="shared" si="22"/>
        <v>#N/A</v>
      </c>
      <c r="B472" s="45">
        <f t="shared" si="24"/>
        <v>1</v>
      </c>
      <c r="C472" s="45">
        <f t="shared" si="23"/>
        <v>0</v>
      </c>
    </row>
    <row r="473" spans="1:3" x14ac:dyDescent="0.2">
      <c r="A473" s="45" t="e">
        <f t="shared" si="22"/>
        <v>#N/A</v>
      </c>
      <c r="B473" s="45">
        <f t="shared" si="24"/>
        <v>1</v>
      </c>
      <c r="C473" s="45">
        <f t="shared" si="23"/>
        <v>0</v>
      </c>
    </row>
    <row r="474" spans="1:3" x14ac:dyDescent="0.2">
      <c r="A474" s="45" t="e">
        <f t="shared" si="22"/>
        <v>#N/A</v>
      </c>
      <c r="B474" s="45">
        <f t="shared" si="24"/>
        <v>1</v>
      </c>
      <c r="C474" s="45">
        <f t="shared" si="23"/>
        <v>0</v>
      </c>
    </row>
    <row r="475" spans="1:3" x14ac:dyDescent="0.2">
      <c r="A475" s="45" t="e">
        <f t="shared" si="22"/>
        <v>#N/A</v>
      </c>
      <c r="B475" s="45">
        <f t="shared" si="24"/>
        <v>1</v>
      </c>
      <c r="C475" s="45">
        <f t="shared" si="23"/>
        <v>0</v>
      </c>
    </row>
    <row r="476" spans="1:3" x14ac:dyDescent="0.2">
      <c r="A476" s="45" t="e">
        <f t="shared" si="22"/>
        <v>#N/A</v>
      </c>
      <c r="B476" s="45">
        <f t="shared" si="24"/>
        <v>1</v>
      </c>
      <c r="C476" s="45">
        <f t="shared" si="23"/>
        <v>0</v>
      </c>
    </row>
    <row r="477" spans="1:3" x14ac:dyDescent="0.2">
      <c r="A477" s="45" t="e">
        <f t="shared" si="22"/>
        <v>#N/A</v>
      </c>
      <c r="B477" s="45">
        <f t="shared" si="24"/>
        <v>1</v>
      </c>
      <c r="C477" s="45">
        <f t="shared" si="23"/>
        <v>0</v>
      </c>
    </row>
    <row r="478" spans="1:3" x14ac:dyDescent="0.2">
      <c r="A478" s="45" t="e">
        <f t="shared" si="22"/>
        <v>#N/A</v>
      </c>
      <c r="B478" s="45">
        <f t="shared" si="24"/>
        <v>1</v>
      </c>
      <c r="C478" s="45">
        <f t="shared" si="23"/>
        <v>0</v>
      </c>
    </row>
    <row r="479" spans="1:3" x14ac:dyDescent="0.2">
      <c r="A479" s="45" t="e">
        <f t="shared" si="22"/>
        <v>#N/A</v>
      </c>
      <c r="B479" s="45">
        <f t="shared" si="24"/>
        <v>1</v>
      </c>
      <c r="C479" s="45">
        <f t="shared" si="23"/>
        <v>0</v>
      </c>
    </row>
    <row r="480" spans="1:3" x14ac:dyDescent="0.2">
      <c r="A480" s="45" t="e">
        <f t="shared" si="22"/>
        <v>#N/A</v>
      </c>
      <c r="B480" s="45">
        <f t="shared" si="24"/>
        <v>1</v>
      </c>
      <c r="C480" s="45">
        <f t="shared" si="23"/>
        <v>0</v>
      </c>
    </row>
    <row r="481" spans="1:3" x14ac:dyDescent="0.2">
      <c r="A481" s="45" t="e">
        <f t="shared" si="22"/>
        <v>#N/A</v>
      </c>
      <c r="B481" s="45">
        <f t="shared" si="24"/>
        <v>1</v>
      </c>
      <c r="C481" s="45">
        <f t="shared" si="23"/>
        <v>0</v>
      </c>
    </row>
    <row r="482" spans="1:3" x14ac:dyDescent="0.2">
      <c r="A482" s="45" t="e">
        <f t="shared" si="22"/>
        <v>#N/A</v>
      </c>
      <c r="B482" s="45">
        <f t="shared" si="24"/>
        <v>1</v>
      </c>
      <c r="C482" s="45">
        <f t="shared" si="23"/>
        <v>0</v>
      </c>
    </row>
    <row r="483" spans="1:3" x14ac:dyDescent="0.2">
      <c r="A483" s="45" t="e">
        <f t="shared" si="22"/>
        <v>#N/A</v>
      </c>
      <c r="B483" s="45">
        <f t="shared" si="24"/>
        <v>1</v>
      </c>
      <c r="C483" s="45">
        <f t="shared" si="23"/>
        <v>0</v>
      </c>
    </row>
    <row r="484" spans="1:3" x14ac:dyDescent="0.2">
      <c r="A484" s="45" t="e">
        <f t="shared" si="22"/>
        <v>#N/A</v>
      </c>
      <c r="B484" s="45">
        <f t="shared" si="24"/>
        <v>1</v>
      </c>
      <c r="C484" s="45">
        <f t="shared" si="23"/>
        <v>0</v>
      </c>
    </row>
    <row r="485" spans="1:3" x14ac:dyDescent="0.2">
      <c r="A485" s="45" t="e">
        <f t="shared" si="22"/>
        <v>#N/A</v>
      </c>
      <c r="B485" s="45">
        <f t="shared" si="24"/>
        <v>1</v>
      </c>
      <c r="C485" s="45">
        <f t="shared" si="23"/>
        <v>0</v>
      </c>
    </row>
    <row r="486" spans="1:3" x14ac:dyDescent="0.2">
      <c r="A486" s="45" t="e">
        <f t="shared" si="22"/>
        <v>#N/A</v>
      </c>
      <c r="B486" s="45">
        <f t="shared" si="24"/>
        <v>1</v>
      </c>
      <c r="C486" s="45">
        <f t="shared" si="23"/>
        <v>0</v>
      </c>
    </row>
    <row r="487" spans="1:3" x14ac:dyDescent="0.2">
      <c r="A487" s="45" t="e">
        <f t="shared" si="22"/>
        <v>#N/A</v>
      </c>
      <c r="B487" s="45">
        <f t="shared" si="24"/>
        <v>1</v>
      </c>
      <c r="C487" s="45">
        <f t="shared" si="23"/>
        <v>0</v>
      </c>
    </row>
    <row r="488" spans="1:3" x14ac:dyDescent="0.2">
      <c r="A488" s="45" t="e">
        <f t="shared" si="22"/>
        <v>#N/A</v>
      </c>
      <c r="B488" s="45">
        <f t="shared" si="24"/>
        <v>1</v>
      </c>
      <c r="C488" s="45">
        <f t="shared" si="23"/>
        <v>0</v>
      </c>
    </row>
    <row r="489" spans="1:3" x14ac:dyDescent="0.2">
      <c r="A489" s="45" t="e">
        <f t="shared" si="22"/>
        <v>#N/A</v>
      </c>
      <c r="B489" s="45">
        <f t="shared" si="24"/>
        <v>1</v>
      </c>
      <c r="C489" s="45">
        <f t="shared" si="23"/>
        <v>0</v>
      </c>
    </row>
    <row r="490" spans="1:3" x14ac:dyDescent="0.2">
      <c r="A490" s="45" t="e">
        <f t="shared" si="22"/>
        <v>#N/A</v>
      </c>
      <c r="B490" s="45">
        <f t="shared" si="24"/>
        <v>1</v>
      </c>
      <c r="C490" s="45">
        <f t="shared" si="23"/>
        <v>0</v>
      </c>
    </row>
    <row r="491" spans="1:3" x14ac:dyDescent="0.2">
      <c r="A491" s="45" t="e">
        <f t="shared" si="22"/>
        <v>#N/A</v>
      </c>
      <c r="B491" s="45">
        <f t="shared" si="24"/>
        <v>1</v>
      </c>
      <c r="C491" s="45">
        <f t="shared" si="23"/>
        <v>0</v>
      </c>
    </row>
    <row r="492" spans="1:3" x14ac:dyDescent="0.2">
      <c r="A492" s="45" t="e">
        <f t="shared" si="22"/>
        <v>#N/A</v>
      </c>
      <c r="B492" s="45">
        <f t="shared" si="24"/>
        <v>1</v>
      </c>
      <c r="C492" s="45">
        <f t="shared" si="23"/>
        <v>0</v>
      </c>
    </row>
    <row r="493" spans="1:3" x14ac:dyDescent="0.2">
      <c r="A493" s="45" t="e">
        <f t="shared" si="22"/>
        <v>#N/A</v>
      </c>
      <c r="B493" s="45">
        <f t="shared" si="24"/>
        <v>1</v>
      </c>
      <c r="C493" s="45">
        <f t="shared" si="23"/>
        <v>0</v>
      </c>
    </row>
    <row r="494" spans="1:3" x14ac:dyDescent="0.2">
      <c r="A494" s="45" t="e">
        <f t="shared" si="22"/>
        <v>#N/A</v>
      </c>
      <c r="B494" s="45">
        <f t="shared" si="24"/>
        <v>1</v>
      </c>
      <c r="C494" s="45">
        <f t="shared" si="23"/>
        <v>0</v>
      </c>
    </row>
    <row r="495" spans="1:3" x14ac:dyDescent="0.2">
      <c r="A495" s="45" t="e">
        <f t="shared" si="22"/>
        <v>#N/A</v>
      </c>
      <c r="B495" s="45">
        <f t="shared" si="24"/>
        <v>1</v>
      </c>
      <c r="C495" s="45">
        <f t="shared" si="23"/>
        <v>0</v>
      </c>
    </row>
    <row r="496" spans="1:3" x14ac:dyDescent="0.2">
      <c r="A496" s="45" t="e">
        <f t="shared" si="22"/>
        <v>#N/A</v>
      </c>
      <c r="B496" s="45">
        <f t="shared" si="24"/>
        <v>1</v>
      </c>
      <c r="C496" s="45">
        <f t="shared" si="23"/>
        <v>0</v>
      </c>
    </row>
    <row r="497" spans="1:3" x14ac:dyDescent="0.2">
      <c r="A497" s="45" t="e">
        <f t="shared" si="22"/>
        <v>#N/A</v>
      </c>
      <c r="B497" s="45">
        <f t="shared" si="24"/>
        <v>1</v>
      </c>
      <c r="C497" s="45">
        <f t="shared" si="23"/>
        <v>0</v>
      </c>
    </row>
    <row r="498" spans="1:3" x14ac:dyDescent="0.2">
      <c r="A498" s="45" t="e">
        <f t="shared" si="22"/>
        <v>#N/A</v>
      </c>
      <c r="B498" s="45">
        <f t="shared" si="24"/>
        <v>1</v>
      </c>
      <c r="C498" s="45">
        <f t="shared" si="23"/>
        <v>0</v>
      </c>
    </row>
    <row r="499" spans="1:3" x14ac:dyDescent="0.2">
      <c r="A499" s="45" t="e">
        <f t="shared" si="22"/>
        <v>#N/A</v>
      </c>
      <c r="B499" s="45">
        <f t="shared" si="24"/>
        <v>1</v>
      </c>
      <c r="C499" s="45">
        <f t="shared" si="23"/>
        <v>0</v>
      </c>
    </row>
    <row r="500" spans="1:3" x14ac:dyDescent="0.2">
      <c r="A500" s="45" t="e">
        <f t="shared" si="22"/>
        <v>#N/A</v>
      </c>
      <c r="B500" s="45">
        <f t="shared" si="24"/>
        <v>1</v>
      </c>
      <c r="C500" s="45">
        <f t="shared" si="23"/>
        <v>0</v>
      </c>
    </row>
    <row r="501" spans="1:3" x14ac:dyDescent="0.2">
      <c r="A501" s="45" t="e">
        <f t="shared" si="22"/>
        <v>#N/A</v>
      </c>
      <c r="B501" s="45">
        <f t="shared" si="24"/>
        <v>1</v>
      </c>
      <c r="C501" s="45">
        <f t="shared" si="23"/>
        <v>0</v>
      </c>
    </row>
    <row r="502" spans="1:3" x14ac:dyDescent="0.2">
      <c r="A502" s="45" t="e">
        <f t="shared" si="22"/>
        <v>#N/A</v>
      </c>
      <c r="B502" s="45">
        <f t="shared" si="24"/>
        <v>1</v>
      </c>
      <c r="C502" s="45">
        <f t="shared" si="23"/>
        <v>0</v>
      </c>
    </row>
    <row r="503" spans="1:3" x14ac:dyDescent="0.2">
      <c r="A503" s="45" t="e">
        <f t="shared" si="22"/>
        <v>#N/A</v>
      </c>
      <c r="B503" s="45">
        <f t="shared" si="24"/>
        <v>1</v>
      </c>
      <c r="C503" s="45">
        <f t="shared" si="23"/>
        <v>0</v>
      </c>
    </row>
    <row r="504" spans="1:3" x14ac:dyDescent="0.2">
      <c r="A504" s="45" t="e">
        <f t="shared" si="22"/>
        <v>#N/A</v>
      </c>
      <c r="B504" s="45">
        <f t="shared" si="24"/>
        <v>1</v>
      </c>
      <c r="C504" s="45">
        <f t="shared" si="23"/>
        <v>0</v>
      </c>
    </row>
    <row r="505" spans="1:3" x14ac:dyDescent="0.2">
      <c r="A505" s="45" t="e">
        <f t="shared" si="22"/>
        <v>#N/A</v>
      </c>
      <c r="B505" s="45">
        <f t="shared" si="24"/>
        <v>1</v>
      </c>
      <c r="C505" s="45">
        <f t="shared" si="23"/>
        <v>0</v>
      </c>
    </row>
    <row r="506" spans="1:3" x14ac:dyDescent="0.2">
      <c r="A506" s="45" t="e">
        <f t="shared" si="22"/>
        <v>#N/A</v>
      </c>
      <c r="B506" s="45">
        <f t="shared" si="24"/>
        <v>1</v>
      </c>
      <c r="C506" s="45">
        <f t="shared" si="23"/>
        <v>0</v>
      </c>
    </row>
    <row r="507" spans="1:3" x14ac:dyDescent="0.2">
      <c r="A507" s="45" t="e">
        <f t="shared" si="22"/>
        <v>#N/A</v>
      </c>
      <c r="B507" s="45">
        <f t="shared" si="24"/>
        <v>1</v>
      </c>
      <c r="C507" s="45">
        <f t="shared" si="23"/>
        <v>0</v>
      </c>
    </row>
    <row r="508" spans="1:3" x14ac:dyDescent="0.2">
      <c r="A508" s="45" t="e">
        <f t="shared" si="22"/>
        <v>#N/A</v>
      </c>
      <c r="B508" s="45">
        <f t="shared" si="24"/>
        <v>1</v>
      </c>
      <c r="C508" s="45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9" customWidth="1"/>
    <col min="4" max="4" width="17.7109375" customWidth="1"/>
    <col min="5" max="5" width="38" customWidth="1"/>
    <col min="6" max="6" width="1.7109375" style="49" customWidth="1"/>
    <col min="7" max="7" width="17.7109375" bestFit="1" customWidth="1"/>
    <col min="8" max="8" width="23.140625" customWidth="1"/>
  </cols>
  <sheetData>
    <row r="1" spans="1:8" ht="18" x14ac:dyDescent="0.25">
      <c r="A1" s="51" t="s">
        <v>261</v>
      </c>
    </row>
    <row r="2" spans="1:8" ht="15.75" x14ac:dyDescent="0.25">
      <c r="A2" s="50" t="s">
        <v>262</v>
      </c>
    </row>
    <row r="4" spans="1:8" ht="15.75" x14ac:dyDescent="0.25">
      <c r="A4" s="18" t="s">
        <v>115</v>
      </c>
      <c r="D4" s="18" t="s">
        <v>116</v>
      </c>
      <c r="G4" s="18" t="s">
        <v>117</v>
      </c>
    </row>
    <row r="5" spans="1:8" x14ac:dyDescent="0.2">
      <c r="A5" s="23" t="s">
        <v>78</v>
      </c>
      <c r="B5" s="22" t="s">
        <v>118</v>
      </c>
      <c r="D5" s="23" t="s">
        <v>78</v>
      </c>
      <c r="E5" s="22" t="s">
        <v>118</v>
      </c>
      <c r="G5" s="23" t="s">
        <v>78</v>
      </c>
      <c r="H5" s="22" t="s">
        <v>118</v>
      </c>
    </row>
    <row r="6" spans="1:8" x14ac:dyDescent="0.2">
      <c r="A6" s="27" t="s">
        <v>119</v>
      </c>
      <c r="B6" s="26" t="s">
        <v>120</v>
      </c>
      <c r="D6" s="27" t="s">
        <v>104</v>
      </c>
      <c r="E6" s="26" t="s">
        <v>132</v>
      </c>
      <c r="G6" s="27" t="s">
        <v>109</v>
      </c>
      <c r="H6" s="26" t="s">
        <v>124</v>
      </c>
    </row>
    <row r="7" spans="1:8" x14ac:dyDescent="0.2">
      <c r="A7" s="33" t="s">
        <v>121</v>
      </c>
      <c r="B7" s="32" t="s">
        <v>122</v>
      </c>
      <c r="D7" s="33" t="s">
        <v>242</v>
      </c>
      <c r="E7" s="32" t="s">
        <v>136</v>
      </c>
      <c r="G7" s="33" t="s">
        <v>260</v>
      </c>
      <c r="H7" s="32" t="s">
        <v>172</v>
      </c>
    </row>
    <row r="8" spans="1:8" x14ac:dyDescent="0.2">
      <c r="A8" s="27" t="s">
        <v>123</v>
      </c>
      <c r="B8" s="26" t="s">
        <v>124</v>
      </c>
      <c r="D8" s="27" t="s">
        <v>243</v>
      </c>
      <c r="E8" s="26" t="s">
        <v>143</v>
      </c>
      <c r="G8" s="27" t="s">
        <v>110</v>
      </c>
      <c r="H8" s="26" t="s">
        <v>205</v>
      </c>
    </row>
    <row r="9" spans="1:8" x14ac:dyDescent="0.2">
      <c r="A9" s="33" t="s">
        <v>125</v>
      </c>
      <c r="B9" s="32" t="s">
        <v>126</v>
      </c>
      <c r="D9" s="33" t="s">
        <v>244</v>
      </c>
      <c r="E9" s="32" t="s">
        <v>245</v>
      </c>
      <c r="G9" s="33" t="s">
        <v>111</v>
      </c>
      <c r="H9" s="32" t="s">
        <v>241</v>
      </c>
    </row>
    <row r="10" spans="1:8" x14ac:dyDescent="0.2">
      <c r="A10" s="27" t="s">
        <v>127</v>
      </c>
      <c r="B10" s="26" t="s">
        <v>128</v>
      </c>
      <c r="D10" s="27" t="s">
        <v>246</v>
      </c>
      <c r="E10" s="26" t="s">
        <v>247</v>
      </c>
      <c r="G10" s="11"/>
      <c r="H10" s="48"/>
    </row>
    <row r="11" spans="1:8" x14ac:dyDescent="0.2">
      <c r="A11" s="33" t="s">
        <v>129</v>
      </c>
      <c r="B11" s="32" t="s">
        <v>130</v>
      </c>
      <c r="D11" s="33" t="s">
        <v>248</v>
      </c>
      <c r="E11" s="32" t="s">
        <v>166</v>
      </c>
    </row>
    <row r="12" spans="1:8" x14ac:dyDescent="0.2">
      <c r="A12" s="27" t="s">
        <v>131</v>
      </c>
      <c r="B12" s="26" t="s">
        <v>132</v>
      </c>
      <c r="D12" s="27" t="s">
        <v>249</v>
      </c>
      <c r="E12" s="26" t="s">
        <v>158</v>
      </c>
    </row>
    <row r="13" spans="1:8" x14ac:dyDescent="0.2">
      <c r="A13" s="33" t="s">
        <v>133</v>
      </c>
      <c r="B13" s="32" t="s">
        <v>134</v>
      </c>
      <c r="D13" s="33" t="s">
        <v>250</v>
      </c>
      <c r="E13" s="32" t="s">
        <v>172</v>
      </c>
    </row>
    <row r="14" spans="1:8" x14ac:dyDescent="0.2">
      <c r="A14" s="27" t="s">
        <v>135</v>
      </c>
      <c r="B14" s="26" t="s">
        <v>136</v>
      </c>
      <c r="D14" s="27" t="s">
        <v>251</v>
      </c>
      <c r="E14" s="26" t="s">
        <v>177</v>
      </c>
    </row>
    <row r="15" spans="1:8" x14ac:dyDescent="0.2">
      <c r="A15" s="33" t="s">
        <v>137</v>
      </c>
      <c r="B15" s="32" t="s">
        <v>136</v>
      </c>
      <c r="D15" s="33" t="s">
        <v>252</v>
      </c>
      <c r="E15" s="32" t="s">
        <v>179</v>
      </c>
    </row>
    <row r="16" spans="1:8" x14ac:dyDescent="0.2">
      <c r="A16" s="27" t="s">
        <v>138</v>
      </c>
      <c r="B16" s="26" t="s">
        <v>139</v>
      </c>
      <c r="D16" s="27" t="s">
        <v>106</v>
      </c>
      <c r="E16" s="26" t="s">
        <v>188</v>
      </c>
    </row>
    <row r="17" spans="1:5" x14ac:dyDescent="0.2">
      <c r="A17" s="33" t="s">
        <v>140</v>
      </c>
      <c r="B17" s="32" t="s">
        <v>141</v>
      </c>
      <c r="D17" s="33" t="s">
        <v>253</v>
      </c>
      <c r="E17" s="32" t="s">
        <v>195</v>
      </c>
    </row>
    <row r="18" spans="1:5" x14ac:dyDescent="0.2">
      <c r="A18" s="27" t="s">
        <v>142</v>
      </c>
      <c r="B18" s="26" t="s">
        <v>143</v>
      </c>
      <c r="D18" s="27" t="s">
        <v>254</v>
      </c>
      <c r="E18" s="26" t="s">
        <v>201</v>
      </c>
    </row>
    <row r="19" spans="1:5" x14ac:dyDescent="0.2">
      <c r="A19" s="33" t="s">
        <v>88</v>
      </c>
      <c r="B19" s="32" t="s">
        <v>144</v>
      </c>
      <c r="D19" s="33" t="s">
        <v>107</v>
      </c>
      <c r="E19" s="32" t="s">
        <v>211</v>
      </c>
    </row>
    <row r="20" spans="1:5" x14ac:dyDescent="0.2">
      <c r="A20" s="27" t="s">
        <v>145</v>
      </c>
      <c r="B20" s="26" t="s">
        <v>146</v>
      </c>
      <c r="D20" s="27" t="s">
        <v>255</v>
      </c>
      <c r="E20" s="26" t="s">
        <v>214</v>
      </c>
    </row>
    <row r="21" spans="1:5" x14ac:dyDescent="0.2">
      <c r="A21" s="33" t="s">
        <v>147</v>
      </c>
      <c r="B21" s="32" t="s">
        <v>148</v>
      </c>
      <c r="D21" s="33" t="s">
        <v>256</v>
      </c>
      <c r="E21" s="32" t="s">
        <v>216</v>
      </c>
    </row>
    <row r="22" spans="1:5" x14ac:dyDescent="0.2">
      <c r="A22" s="27" t="s">
        <v>149</v>
      </c>
      <c r="B22" s="26" t="s">
        <v>150</v>
      </c>
      <c r="D22" s="27" t="s">
        <v>257</v>
      </c>
      <c r="E22" s="26" t="s">
        <v>223</v>
      </c>
    </row>
    <row r="23" spans="1:5" x14ac:dyDescent="0.2">
      <c r="A23" s="33" t="s">
        <v>93</v>
      </c>
      <c r="B23" s="32" t="s">
        <v>151</v>
      </c>
      <c r="D23" s="33" t="s">
        <v>258</v>
      </c>
      <c r="E23" s="32" t="s">
        <v>227</v>
      </c>
    </row>
    <row r="24" spans="1:5" x14ac:dyDescent="0.2">
      <c r="A24" s="27" t="s">
        <v>94</v>
      </c>
      <c r="B24" s="26" t="s">
        <v>152</v>
      </c>
      <c r="D24" s="27" t="s">
        <v>259</v>
      </c>
      <c r="E24" s="26" t="s">
        <v>237</v>
      </c>
    </row>
    <row r="25" spans="1:5" x14ac:dyDescent="0.2">
      <c r="A25" s="33" t="s">
        <v>153</v>
      </c>
      <c r="B25" s="32" t="s">
        <v>154</v>
      </c>
    </row>
    <row r="26" spans="1:5" x14ac:dyDescent="0.2">
      <c r="A26" s="27" t="s">
        <v>155</v>
      </c>
      <c r="B26" s="26" t="s">
        <v>156</v>
      </c>
    </row>
    <row r="27" spans="1:5" x14ac:dyDescent="0.2">
      <c r="A27" s="33" t="s">
        <v>157</v>
      </c>
      <c r="B27" s="32" t="s">
        <v>158</v>
      </c>
    </row>
    <row r="28" spans="1:5" x14ac:dyDescent="0.2">
      <c r="A28" s="27" t="s">
        <v>159</v>
      </c>
      <c r="B28" s="26" t="s">
        <v>160</v>
      </c>
    </row>
    <row r="29" spans="1:5" x14ac:dyDescent="0.2">
      <c r="A29" s="33" t="s">
        <v>95</v>
      </c>
      <c r="B29" s="32" t="s">
        <v>161</v>
      </c>
    </row>
    <row r="30" spans="1:5" x14ac:dyDescent="0.2">
      <c r="A30" s="27" t="s">
        <v>162</v>
      </c>
      <c r="B30" s="26" t="s">
        <v>163</v>
      </c>
    </row>
    <row r="31" spans="1:5" x14ac:dyDescent="0.2">
      <c r="A31" s="33" t="s">
        <v>96</v>
      </c>
      <c r="B31" s="32" t="s">
        <v>164</v>
      </c>
    </row>
    <row r="32" spans="1:5" x14ac:dyDescent="0.2">
      <c r="A32" s="27" t="s">
        <v>165</v>
      </c>
      <c r="B32" s="26" t="s">
        <v>166</v>
      </c>
    </row>
    <row r="33" spans="1:2" x14ac:dyDescent="0.2">
      <c r="A33" s="33" t="s">
        <v>167</v>
      </c>
      <c r="B33" s="32" t="s">
        <v>168</v>
      </c>
    </row>
    <row r="34" spans="1:2" x14ac:dyDescent="0.2">
      <c r="A34" s="27" t="s">
        <v>169</v>
      </c>
      <c r="B34" s="26" t="s">
        <v>170</v>
      </c>
    </row>
    <row r="35" spans="1:2" x14ac:dyDescent="0.2">
      <c r="A35" s="33" t="s">
        <v>171</v>
      </c>
      <c r="B35" s="32" t="s">
        <v>172</v>
      </c>
    </row>
    <row r="36" spans="1:2" x14ac:dyDescent="0.2">
      <c r="A36" s="27" t="s">
        <v>97</v>
      </c>
      <c r="B36" s="26" t="s">
        <v>173</v>
      </c>
    </row>
    <row r="37" spans="1:2" x14ac:dyDescent="0.2">
      <c r="A37" s="33" t="s">
        <v>98</v>
      </c>
      <c r="B37" s="32" t="s">
        <v>174</v>
      </c>
    </row>
    <row r="38" spans="1:2" x14ac:dyDescent="0.2">
      <c r="A38" s="27" t="s">
        <v>99</v>
      </c>
      <c r="B38" s="26" t="s">
        <v>175</v>
      </c>
    </row>
    <row r="39" spans="1:2" x14ac:dyDescent="0.2">
      <c r="A39" s="33" t="s">
        <v>176</v>
      </c>
      <c r="B39" s="32" t="s">
        <v>177</v>
      </c>
    </row>
    <row r="40" spans="1:2" x14ac:dyDescent="0.2">
      <c r="A40" s="27" t="s">
        <v>178</v>
      </c>
      <c r="B40" s="26" t="s">
        <v>179</v>
      </c>
    </row>
    <row r="41" spans="1:2" x14ac:dyDescent="0.2">
      <c r="A41" s="33" t="s">
        <v>180</v>
      </c>
      <c r="B41" s="32" t="s">
        <v>181</v>
      </c>
    </row>
    <row r="42" spans="1:2" x14ac:dyDescent="0.2">
      <c r="A42" s="27" t="s">
        <v>182</v>
      </c>
      <c r="B42" s="26" t="s">
        <v>152</v>
      </c>
    </row>
    <row r="43" spans="1:2" x14ac:dyDescent="0.2">
      <c r="A43" s="33" t="s">
        <v>183</v>
      </c>
      <c r="B43" s="32" t="s">
        <v>184</v>
      </c>
    </row>
    <row r="44" spans="1:2" x14ac:dyDescent="0.2">
      <c r="A44" s="27" t="s">
        <v>185</v>
      </c>
      <c r="B44" s="26" t="s">
        <v>186</v>
      </c>
    </row>
    <row r="45" spans="1:2" x14ac:dyDescent="0.2">
      <c r="A45" s="33" t="s">
        <v>187</v>
      </c>
      <c r="B45" s="32" t="s">
        <v>188</v>
      </c>
    </row>
    <row r="46" spans="1:2" x14ac:dyDescent="0.2">
      <c r="A46" s="27" t="s">
        <v>189</v>
      </c>
      <c r="B46" s="26" t="s">
        <v>156</v>
      </c>
    </row>
    <row r="47" spans="1:2" x14ac:dyDescent="0.2">
      <c r="A47" s="33" t="s">
        <v>190</v>
      </c>
      <c r="B47" s="32" t="s">
        <v>191</v>
      </c>
    </row>
    <row r="48" spans="1:2" x14ac:dyDescent="0.2">
      <c r="A48" s="27" t="s">
        <v>192</v>
      </c>
      <c r="B48" s="26" t="s">
        <v>191</v>
      </c>
    </row>
    <row r="49" spans="1:2" x14ac:dyDescent="0.2">
      <c r="A49" s="33" t="s">
        <v>193</v>
      </c>
      <c r="B49" s="32" t="s">
        <v>158</v>
      </c>
    </row>
    <row r="50" spans="1:2" x14ac:dyDescent="0.2">
      <c r="A50" s="27" t="s">
        <v>194</v>
      </c>
      <c r="B50" s="26" t="s">
        <v>195</v>
      </c>
    </row>
    <row r="51" spans="1:2" x14ac:dyDescent="0.2">
      <c r="A51" s="33" t="s">
        <v>196</v>
      </c>
      <c r="B51" s="32" t="s">
        <v>197</v>
      </c>
    </row>
    <row r="52" spans="1:2" x14ac:dyDescent="0.2">
      <c r="A52" s="27" t="s">
        <v>198</v>
      </c>
      <c r="B52" s="26" t="s">
        <v>199</v>
      </c>
    </row>
    <row r="53" spans="1:2" x14ac:dyDescent="0.2">
      <c r="A53" s="33" t="s">
        <v>200</v>
      </c>
      <c r="B53" s="32" t="s">
        <v>201</v>
      </c>
    </row>
    <row r="54" spans="1:2" x14ac:dyDescent="0.2">
      <c r="A54" s="27" t="s">
        <v>202</v>
      </c>
      <c r="B54" s="26" t="s">
        <v>203</v>
      </c>
    </row>
    <row r="55" spans="1:2" x14ac:dyDescent="0.2">
      <c r="A55" s="33" t="s">
        <v>204</v>
      </c>
      <c r="B55" s="32" t="s">
        <v>205</v>
      </c>
    </row>
    <row r="56" spans="1:2" x14ac:dyDescent="0.2">
      <c r="A56" s="27" t="s">
        <v>206</v>
      </c>
      <c r="B56" s="26" t="s">
        <v>207</v>
      </c>
    </row>
    <row r="57" spans="1:2" x14ac:dyDescent="0.2">
      <c r="A57" s="33" t="s">
        <v>208</v>
      </c>
      <c r="B57" s="32" t="s">
        <v>209</v>
      </c>
    </row>
    <row r="58" spans="1:2" x14ac:dyDescent="0.2">
      <c r="A58" s="27" t="s">
        <v>210</v>
      </c>
      <c r="B58" s="26" t="s">
        <v>211</v>
      </c>
    </row>
    <row r="59" spans="1:2" x14ac:dyDescent="0.2">
      <c r="A59" s="33" t="s">
        <v>212</v>
      </c>
      <c r="B59" s="32" t="s">
        <v>213</v>
      </c>
    </row>
    <row r="60" spans="1:2" x14ac:dyDescent="0.2">
      <c r="A60" s="27" t="s">
        <v>83</v>
      </c>
      <c r="B60" s="26" t="s">
        <v>214</v>
      </c>
    </row>
    <row r="61" spans="1:2" x14ac:dyDescent="0.2">
      <c r="A61" s="33" t="s">
        <v>215</v>
      </c>
      <c r="B61" s="32" t="s">
        <v>216</v>
      </c>
    </row>
    <row r="62" spans="1:2" x14ac:dyDescent="0.2">
      <c r="A62" s="27" t="s">
        <v>217</v>
      </c>
      <c r="B62" s="26" t="s">
        <v>218</v>
      </c>
    </row>
    <row r="63" spans="1:2" x14ac:dyDescent="0.2">
      <c r="A63" s="33" t="s">
        <v>219</v>
      </c>
      <c r="B63" s="32" t="s">
        <v>166</v>
      </c>
    </row>
    <row r="64" spans="1:2" x14ac:dyDescent="0.2">
      <c r="A64" s="27" t="s">
        <v>220</v>
      </c>
      <c r="B64" s="26" t="s">
        <v>221</v>
      </c>
    </row>
    <row r="65" spans="1:2" x14ac:dyDescent="0.2">
      <c r="A65" s="33" t="s">
        <v>222</v>
      </c>
      <c r="B65" s="32" t="s">
        <v>223</v>
      </c>
    </row>
    <row r="66" spans="1:2" x14ac:dyDescent="0.2">
      <c r="A66" s="27" t="s">
        <v>224</v>
      </c>
      <c r="B66" s="26" t="s">
        <v>225</v>
      </c>
    </row>
    <row r="67" spans="1:2" x14ac:dyDescent="0.2">
      <c r="A67" s="33" t="s">
        <v>226</v>
      </c>
      <c r="B67" s="32" t="s">
        <v>227</v>
      </c>
    </row>
    <row r="68" spans="1:2" x14ac:dyDescent="0.2">
      <c r="A68" s="27" t="s">
        <v>228</v>
      </c>
      <c r="B68" s="26" t="s">
        <v>229</v>
      </c>
    </row>
    <row r="69" spans="1:2" x14ac:dyDescent="0.2">
      <c r="A69" s="33" t="s">
        <v>230</v>
      </c>
      <c r="B69" s="32" t="s">
        <v>231</v>
      </c>
    </row>
    <row r="70" spans="1:2" x14ac:dyDescent="0.2">
      <c r="A70" s="27" t="s">
        <v>232</v>
      </c>
      <c r="B70" s="26" t="s">
        <v>233</v>
      </c>
    </row>
    <row r="71" spans="1:2" x14ac:dyDescent="0.2">
      <c r="A71" s="33" t="s">
        <v>234</v>
      </c>
      <c r="B71" s="32" t="s">
        <v>235</v>
      </c>
    </row>
    <row r="72" spans="1:2" x14ac:dyDescent="0.2">
      <c r="A72" s="27" t="s">
        <v>236</v>
      </c>
      <c r="B72" s="26" t="s">
        <v>237</v>
      </c>
    </row>
    <row r="73" spans="1:2" x14ac:dyDescent="0.2">
      <c r="A73" s="33" t="s">
        <v>238</v>
      </c>
      <c r="B73" s="32" t="s">
        <v>239</v>
      </c>
    </row>
    <row r="74" spans="1:2" x14ac:dyDescent="0.2">
      <c r="A74" s="27" t="s">
        <v>240</v>
      </c>
      <c r="B74" s="26" t="s">
        <v>241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/>
  </sheetViews>
  <sheetFormatPr defaultRowHeight="12.75" x14ac:dyDescent="0.2"/>
  <cols>
    <col min="1" max="1" width="20" customWidth="1"/>
    <col min="2" max="2" width="17.28515625" customWidth="1"/>
    <col min="3" max="3" width="11.28515625" customWidth="1"/>
    <col min="4" max="4" width="14.5703125" customWidth="1"/>
    <col min="5" max="5" width="19.28515625" customWidth="1"/>
    <col min="6" max="6" width="3.7109375" customWidth="1"/>
    <col min="7" max="7" width="21.85546875" customWidth="1"/>
    <col min="8" max="8" width="11.85546875" customWidth="1"/>
    <col min="9" max="9" width="11.28515625" customWidth="1"/>
    <col min="10" max="10" width="11.7109375" customWidth="1"/>
    <col min="11" max="11" width="7.2851562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1" t="s">
        <v>273</v>
      </c>
    </row>
    <row r="2" spans="1:19" x14ac:dyDescent="0.2">
      <c r="A2" s="17" t="s">
        <v>306</v>
      </c>
    </row>
    <row r="3" spans="1:19" x14ac:dyDescent="0.2">
      <c r="A3" s="17" t="s">
        <v>307</v>
      </c>
    </row>
    <row r="4" spans="1:19" x14ac:dyDescent="0.2">
      <c r="A4" s="104">
        <f>'E-Mail'!B1</f>
        <v>36985</v>
      </c>
      <c r="E4" s="162"/>
    </row>
    <row r="5" spans="1:19" ht="13.5" thickBot="1" x14ac:dyDescent="0.25">
      <c r="A5" s="17"/>
    </row>
    <row r="6" spans="1:19" ht="16.5" thickBot="1" x14ac:dyDescent="0.3">
      <c r="A6" s="100" t="s">
        <v>112</v>
      </c>
      <c r="B6" s="101"/>
      <c r="C6" s="101"/>
      <c r="D6" s="101"/>
      <c r="E6" s="102"/>
      <c r="G6" s="100" t="s">
        <v>113</v>
      </c>
      <c r="H6" s="101"/>
      <c r="I6" s="101"/>
      <c r="J6" s="101"/>
      <c r="K6" s="102"/>
      <c r="M6" s="100" t="s">
        <v>114</v>
      </c>
      <c r="N6" s="101"/>
      <c r="O6" s="101"/>
      <c r="P6" s="101"/>
      <c r="Q6" s="102"/>
      <c r="S6" s="18"/>
    </row>
    <row r="7" spans="1:19" ht="13.5" thickBot="1" x14ac:dyDescent="0.25">
      <c r="A7" s="107" t="s">
        <v>308</v>
      </c>
      <c r="B7" s="108">
        <f>'E-Mail'!C6</f>
        <v>97610000</v>
      </c>
      <c r="C7" s="35"/>
      <c r="D7" s="6" t="s">
        <v>448</v>
      </c>
      <c r="E7" s="109">
        <f>VLOOKUP("Grand Total",$A$9:$E$23,5,FALSE)/B7</f>
        <v>1.3292695420551172E-2</v>
      </c>
      <c r="G7" s="107" t="s">
        <v>309</v>
      </c>
      <c r="H7" s="108">
        <f>'E-Mail'!C5</f>
        <v>3518400</v>
      </c>
      <c r="I7" s="35"/>
      <c r="J7" s="6" t="s">
        <v>448</v>
      </c>
      <c r="K7" s="109">
        <f>VLOOKUP("Grand Total",$G$9:$K$23,5,FALSE)/H7</f>
        <v>1.0459299681673489E-2</v>
      </c>
      <c r="M7" s="107"/>
      <c r="N7" s="108"/>
      <c r="O7" s="35"/>
      <c r="P7" s="6"/>
      <c r="Q7" s="109"/>
    </row>
    <row r="8" spans="1:19" x14ac:dyDescent="0.2">
      <c r="A8" s="10"/>
      <c r="B8" s="114"/>
      <c r="C8" s="114"/>
      <c r="D8" s="85" t="s">
        <v>65</v>
      </c>
      <c r="E8" s="110"/>
      <c r="G8" s="10"/>
      <c r="H8" s="114"/>
      <c r="I8" s="114"/>
      <c r="J8" s="85" t="s">
        <v>65</v>
      </c>
      <c r="K8" s="110"/>
      <c r="M8" s="19" t="s">
        <v>75</v>
      </c>
    </row>
    <row r="9" spans="1:19" x14ac:dyDescent="0.2">
      <c r="A9" s="85" t="s">
        <v>61</v>
      </c>
      <c r="B9" s="85" t="s">
        <v>49</v>
      </c>
      <c r="C9" s="85" t="s">
        <v>60</v>
      </c>
      <c r="D9" s="13" t="s">
        <v>322</v>
      </c>
      <c r="E9" s="15" t="s">
        <v>321</v>
      </c>
      <c r="G9" s="85" t="s">
        <v>61</v>
      </c>
      <c r="H9" s="85" t="s">
        <v>49</v>
      </c>
      <c r="I9" s="85" t="s">
        <v>60</v>
      </c>
      <c r="J9" s="13" t="s">
        <v>66</v>
      </c>
      <c r="K9" s="15" t="s">
        <v>8</v>
      </c>
    </row>
    <row r="10" spans="1:19" x14ac:dyDescent="0.2">
      <c r="A10" s="10" t="s">
        <v>318</v>
      </c>
      <c r="B10" s="10" t="s">
        <v>27</v>
      </c>
      <c r="C10" s="10" t="s">
        <v>19</v>
      </c>
      <c r="D10" s="13">
        <v>2</v>
      </c>
      <c r="E10" s="15">
        <v>1297500</v>
      </c>
      <c r="G10" s="10" t="s">
        <v>71</v>
      </c>
      <c r="H10" s="10" t="s">
        <v>10</v>
      </c>
      <c r="I10" s="10" t="s">
        <v>13</v>
      </c>
      <c r="J10" s="13">
        <v>4</v>
      </c>
      <c r="K10" s="15">
        <v>16000</v>
      </c>
    </row>
    <row r="11" spans="1:19" x14ac:dyDescent="0.2">
      <c r="A11" s="11" t="s">
        <v>64</v>
      </c>
      <c r="B11" s="12"/>
      <c r="C11" s="12"/>
      <c r="D11" s="14">
        <v>2</v>
      </c>
      <c r="E11" s="16">
        <v>1297500</v>
      </c>
      <c r="G11" s="10" t="s">
        <v>621</v>
      </c>
      <c r="H11" s="10" t="s">
        <v>10</v>
      </c>
      <c r="I11" s="10" t="s">
        <v>13</v>
      </c>
      <c r="J11" s="13">
        <v>2</v>
      </c>
      <c r="K11" s="15">
        <v>20800</v>
      </c>
    </row>
    <row r="12" spans="1:19" x14ac:dyDescent="0.2">
      <c r="G12" s="11" t="s">
        <v>64</v>
      </c>
      <c r="H12" s="12"/>
      <c r="I12" s="12"/>
      <c r="J12" s="14">
        <v>6</v>
      </c>
      <c r="K12" s="16">
        <v>36800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2.75" x14ac:dyDescent="0.2"/>
  <cols>
    <col min="1" max="1" width="15.5703125" customWidth="1"/>
    <col min="2" max="2" width="16.1406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6.140625" customWidth="1"/>
    <col min="8" max="8" width="13.42578125" customWidth="1"/>
    <col min="9" max="9" width="16.42578125" customWidth="1"/>
    <col min="10" max="10" width="2.28515625" style="95" customWidth="1"/>
    <col min="11" max="11" width="19.7109375" customWidth="1"/>
    <col min="12" max="12" width="16.140625" bestFit="1" customWidth="1"/>
    <col min="13" max="13" width="13.42578125" bestFit="1" customWidth="1"/>
    <col min="14" max="14" width="16.42578125" bestFit="1" customWidth="1"/>
  </cols>
  <sheetData>
    <row r="1" spans="1:14" ht="18" x14ac:dyDescent="0.25">
      <c r="A1" s="51" t="s">
        <v>274</v>
      </c>
    </row>
    <row r="2" spans="1:14" x14ac:dyDescent="0.2">
      <c r="A2" s="17" t="s">
        <v>306</v>
      </c>
    </row>
    <row r="3" spans="1:14" x14ac:dyDescent="0.2">
      <c r="A3" s="17" t="s">
        <v>307</v>
      </c>
    </row>
    <row r="4" spans="1:14" x14ac:dyDescent="0.2">
      <c r="A4" s="104">
        <f>'E-Mail'!B1</f>
        <v>36985</v>
      </c>
    </row>
    <row r="5" spans="1:14" x14ac:dyDescent="0.2">
      <c r="A5" s="17"/>
    </row>
    <row r="6" spans="1:14" ht="14.25" x14ac:dyDescent="0.2">
      <c r="A6" s="106" t="s">
        <v>310</v>
      </c>
    </row>
    <row r="7" spans="1:14" ht="13.5" thickBot="1" x14ac:dyDescent="0.25">
      <c r="A7" s="17"/>
    </row>
    <row r="8" spans="1:14" ht="16.5" thickBot="1" x14ac:dyDescent="0.3">
      <c r="A8" s="103" t="s">
        <v>271</v>
      </c>
      <c r="B8" s="101"/>
      <c r="C8" s="101"/>
      <c r="D8" s="102"/>
      <c r="F8" s="103" t="s">
        <v>272</v>
      </c>
      <c r="G8" s="101"/>
      <c r="H8" s="101"/>
      <c r="I8" s="102"/>
      <c r="K8" s="103" t="s">
        <v>305</v>
      </c>
      <c r="L8" s="101"/>
      <c r="M8" s="101"/>
      <c r="N8" s="102"/>
    </row>
    <row r="9" spans="1:14" x14ac:dyDescent="0.2">
      <c r="A9" s="10"/>
      <c r="B9" s="114"/>
      <c r="C9" s="85" t="s">
        <v>65</v>
      </c>
      <c r="D9" s="110"/>
      <c r="F9" s="10"/>
      <c r="G9" s="114"/>
      <c r="H9" s="85" t="s">
        <v>65</v>
      </c>
      <c r="I9" s="110"/>
      <c r="J9" s="97"/>
      <c r="K9" s="10"/>
      <c r="L9" s="114"/>
      <c r="M9" s="85" t="s">
        <v>65</v>
      </c>
      <c r="N9" s="110"/>
    </row>
    <row r="10" spans="1:14" x14ac:dyDescent="0.2">
      <c r="A10" s="85" t="s">
        <v>280</v>
      </c>
      <c r="B10" s="111" t="s">
        <v>263</v>
      </c>
      <c r="C10" s="112" t="s">
        <v>66</v>
      </c>
      <c r="D10" s="113" t="s">
        <v>270</v>
      </c>
      <c r="F10" s="111" t="s">
        <v>280</v>
      </c>
      <c r="G10" s="111" t="s">
        <v>263</v>
      </c>
      <c r="H10" s="117" t="s">
        <v>66</v>
      </c>
      <c r="I10" s="113" t="s">
        <v>270</v>
      </c>
      <c r="J10" s="98"/>
      <c r="K10" s="111" t="s">
        <v>280</v>
      </c>
      <c r="L10" s="111" t="s">
        <v>263</v>
      </c>
      <c r="M10" s="117" t="s">
        <v>66</v>
      </c>
      <c r="N10" s="120" t="s">
        <v>270</v>
      </c>
    </row>
    <row r="11" spans="1:14" x14ac:dyDescent="0.2">
      <c r="A11" s="10" t="s">
        <v>300</v>
      </c>
      <c r="B11" s="10" t="s">
        <v>191</v>
      </c>
      <c r="C11" s="13">
        <v>1</v>
      </c>
      <c r="D11" s="15">
        <v>460</v>
      </c>
      <c r="F11" s="118" t="s">
        <v>82</v>
      </c>
      <c r="G11" s="10" t="s">
        <v>132</v>
      </c>
      <c r="H11" s="53">
        <v>5</v>
      </c>
      <c r="I11" s="15">
        <v>103200</v>
      </c>
      <c r="J11" s="98"/>
      <c r="K11" s="118" t="s">
        <v>108</v>
      </c>
      <c r="L11" s="10" t="s">
        <v>241</v>
      </c>
      <c r="M11" s="13">
        <v>2</v>
      </c>
      <c r="N11" s="15">
        <v>20000</v>
      </c>
    </row>
    <row r="12" spans="1:14" x14ac:dyDescent="0.2">
      <c r="A12" s="86" t="s">
        <v>671</v>
      </c>
      <c r="B12" s="87"/>
      <c r="C12" s="88">
        <v>1</v>
      </c>
      <c r="D12" s="89">
        <v>460</v>
      </c>
      <c r="F12" s="119"/>
      <c r="G12" s="47" t="s">
        <v>188</v>
      </c>
      <c r="H12" s="54">
        <v>5</v>
      </c>
      <c r="I12" s="55">
        <v>4000</v>
      </c>
      <c r="J12" s="98"/>
      <c r="K12" s="86" t="s">
        <v>447</v>
      </c>
      <c r="L12" s="87"/>
      <c r="M12" s="88">
        <v>2</v>
      </c>
      <c r="N12" s="89">
        <v>20000</v>
      </c>
    </row>
    <row r="13" spans="1:14" x14ac:dyDescent="0.2">
      <c r="A13" s="10" t="s">
        <v>82</v>
      </c>
      <c r="B13" s="10" t="s">
        <v>214</v>
      </c>
      <c r="C13" s="13">
        <v>1</v>
      </c>
      <c r="D13" s="15">
        <v>800</v>
      </c>
      <c r="F13" s="119"/>
      <c r="G13" s="47" t="s">
        <v>211</v>
      </c>
      <c r="H13" s="54">
        <v>1</v>
      </c>
      <c r="I13" s="55">
        <v>800</v>
      </c>
      <c r="J13" s="98"/>
      <c r="K13" s="91" t="s">
        <v>64</v>
      </c>
      <c r="L13" s="92"/>
      <c r="M13" s="99">
        <v>2</v>
      </c>
      <c r="N13" s="94">
        <v>20000</v>
      </c>
    </row>
    <row r="14" spans="1:14" x14ac:dyDescent="0.2">
      <c r="A14" s="158"/>
      <c r="B14" s="47" t="s">
        <v>223</v>
      </c>
      <c r="C14" s="159">
        <v>1</v>
      </c>
      <c r="D14" s="55">
        <v>49600</v>
      </c>
      <c r="F14" s="86" t="s">
        <v>268</v>
      </c>
      <c r="G14" s="87"/>
      <c r="H14" s="90">
        <v>11</v>
      </c>
      <c r="I14" s="89">
        <v>108000</v>
      </c>
      <c r="J14" s="96"/>
    </row>
    <row r="15" spans="1:14" x14ac:dyDescent="0.2">
      <c r="A15" s="86" t="s">
        <v>268</v>
      </c>
      <c r="B15" s="87"/>
      <c r="C15" s="88">
        <v>2</v>
      </c>
      <c r="D15" s="89">
        <v>50400</v>
      </c>
      <c r="F15" s="91" t="s">
        <v>64</v>
      </c>
      <c r="G15" s="92"/>
      <c r="H15" s="93">
        <v>11</v>
      </c>
      <c r="I15" s="94">
        <v>108000</v>
      </c>
    </row>
    <row r="16" spans="1:14" x14ac:dyDescent="0.2">
      <c r="A16" s="10" t="s">
        <v>87</v>
      </c>
      <c r="B16" s="10" t="s">
        <v>144</v>
      </c>
      <c r="C16" s="13">
        <v>2</v>
      </c>
      <c r="D16" s="15">
        <v>10000</v>
      </c>
    </row>
    <row r="17" spans="1:4" x14ac:dyDescent="0.2">
      <c r="A17" s="158"/>
      <c r="B17" s="47" t="s">
        <v>152</v>
      </c>
      <c r="C17" s="159">
        <v>4</v>
      </c>
      <c r="D17" s="55">
        <v>3515000</v>
      </c>
    </row>
    <row r="18" spans="1:4" x14ac:dyDescent="0.2">
      <c r="A18" s="158"/>
      <c r="B18" s="47" t="s">
        <v>175</v>
      </c>
      <c r="C18" s="159">
        <v>1</v>
      </c>
      <c r="D18" s="55">
        <v>5000</v>
      </c>
    </row>
    <row r="19" spans="1:4" x14ac:dyDescent="0.2">
      <c r="A19" s="158"/>
      <c r="B19" s="47" t="s">
        <v>164</v>
      </c>
      <c r="C19" s="159">
        <v>2</v>
      </c>
      <c r="D19" s="55">
        <v>15000</v>
      </c>
    </row>
    <row r="20" spans="1:4" x14ac:dyDescent="0.2">
      <c r="A20" s="86" t="s">
        <v>269</v>
      </c>
      <c r="B20" s="87"/>
      <c r="C20" s="88">
        <v>9</v>
      </c>
      <c r="D20" s="89">
        <v>3545000</v>
      </c>
    </row>
    <row r="21" spans="1:4" x14ac:dyDescent="0.2">
      <c r="A21" s="11" t="s">
        <v>64</v>
      </c>
      <c r="B21" s="12"/>
      <c r="C21" s="14">
        <v>12</v>
      </c>
      <c r="D21" s="16">
        <v>3595860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60" t="s">
        <v>277</v>
      </c>
      <c r="B1" s="3"/>
      <c r="F1" s="4"/>
      <c r="G1" s="5" t="s">
        <v>26</v>
      </c>
      <c r="H1" s="1">
        <f>SUM(H11:H1000)</f>
        <v>3518400</v>
      </c>
    </row>
    <row r="2" spans="1:9" ht="15.75" x14ac:dyDescent="0.25">
      <c r="A2" s="18" t="s">
        <v>28</v>
      </c>
      <c r="B2" s="3"/>
      <c r="F2" s="4"/>
      <c r="G2" s="64"/>
      <c r="H2" s="66"/>
    </row>
    <row r="3" spans="1:9" x14ac:dyDescent="0.2">
      <c r="A3" s="104">
        <f>'E-Mail'!$B$1</f>
        <v>36985</v>
      </c>
      <c r="B3" s="3"/>
      <c r="F3" s="4"/>
      <c r="G3" s="64"/>
      <c r="H3" s="66"/>
    </row>
    <row r="5" spans="1:9" s="56" customFormat="1" ht="9.75" customHeight="1" x14ac:dyDescent="0.2">
      <c r="A5" s="57" t="s">
        <v>331</v>
      </c>
      <c r="B5"/>
      <c r="C5"/>
      <c r="D5"/>
      <c r="E5"/>
      <c r="F5"/>
      <c r="G5"/>
      <c r="H5"/>
      <c r="I5"/>
    </row>
    <row r="6" spans="1:9" s="56" customFormat="1" ht="9.75" customHeight="1" x14ac:dyDescent="0.2">
      <c r="A6" s="57" t="s">
        <v>275</v>
      </c>
      <c r="B6"/>
      <c r="C6"/>
      <c r="D6"/>
      <c r="E6"/>
      <c r="F6"/>
      <c r="G6"/>
      <c r="H6"/>
      <c r="I6"/>
    </row>
    <row r="7" spans="1:9" s="56" customFormat="1" ht="9.75" customHeight="1" x14ac:dyDescent="0.2">
      <c r="A7" s="57" t="s">
        <v>452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">
      <c r="A9" s="168" t="s">
        <v>0</v>
      </c>
      <c r="B9" s="168" t="s">
        <v>1</v>
      </c>
      <c r="C9" s="170" t="s">
        <v>2</v>
      </c>
      <c r="D9" s="170" t="s">
        <v>3</v>
      </c>
      <c r="E9" s="58" t="s">
        <v>4</v>
      </c>
      <c r="F9" s="170" t="s">
        <v>6</v>
      </c>
      <c r="G9" s="170" t="s">
        <v>7</v>
      </c>
      <c r="H9" s="170" t="s">
        <v>8</v>
      </c>
      <c r="I9" s="168" t="s">
        <v>9</v>
      </c>
    </row>
    <row r="10" spans="1:9" s="56" customFormat="1" ht="25.5" customHeight="1" thickBot="1" x14ac:dyDescent="0.25">
      <c r="A10" s="169"/>
      <c r="B10" s="169"/>
      <c r="C10" s="171"/>
      <c r="D10" s="171"/>
      <c r="E10" s="59" t="s">
        <v>5</v>
      </c>
      <c r="F10" s="171"/>
      <c r="G10" s="171"/>
      <c r="H10" s="171"/>
      <c r="I10" s="169"/>
    </row>
    <row r="11" spans="1:9" s="56" customFormat="1" ht="10.5" customHeight="1" thickTop="1" thickBot="1" x14ac:dyDescent="0.25">
      <c r="A11" s="172" t="s">
        <v>408</v>
      </c>
      <c r="B11" s="173"/>
      <c r="C11" s="173"/>
      <c r="D11" s="173"/>
      <c r="E11" s="173"/>
      <c r="F11" s="173"/>
      <c r="G11" s="173"/>
      <c r="H11" s="173"/>
      <c r="I11" s="174"/>
    </row>
    <row r="12" spans="1:9" s="56" customFormat="1" ht="22.5" thickTop="1" thickBot="1" x14ac:dyDescent="0.25">
      <c r="A12" s="60" t="s">
        <v>453</v>
      </c>
      <c r="B12" s="60" t="s">
        <v>14</v>
      </c>
      <c r="C12" s="62">
        <v>131</v>
      </c>
      <c r="D12" s="62">
        <v>131</v>
      </c>
      <c r="E12" s="62">
        <v>131</v>
      </c>
      <c r="F12" s="62">
        <v>131</v>
      </c>
      <c r="G12" s="62" t="s">
        <v>454</v>
      </c>
      <c r="H12" s="63">
        <v>35200</v>
      </c>
      <c r="I12" s="60" t="s">
        <v>13</v>
      </c>
    </row>
    <row r="13" spans="1:9" s="56" customFormat="1" ht="22.5" thickTop="1" thickBot="1" x14ac:dyDescent="0.25">
      <c r="A13" s="60" t="s">
        <v>455</v>
      </c>
      <c r="B13" s="60" t="s">
        <v>12</v>
      </c>
      <c r="C13" s="62">
        <v>43.75</v>
      </c>
      <c r="D13" s="62">
        <v>45</v>
      </c>
      <c r="E13" s="62">
        <v>44.058999999999997</v>
      </c>
      <c r="F13" s="62">
        <v>45</v>
      </c>
      <c r="G13" s="62" t="s">
        <v>456</v>
      </c>
      <c r="H13" s="63">
        <v>13600</v>
      </c>
      <c r="I13" s="60" t="s">
        <v>13</v>
      </c>
    </row>
    <row r="14" spans="1:9" s="56" customFormat="1" ht="22.5" thickTop="1" thickBot="1" x14ac:dyDescent="0.25">
      <c r="A14" s="60" t="s">
        <v>457</v>
      </c>
      <c r="B14" s="61">
        <v>37043</v>
      </c>
      <c r="C14" s="62">
        <v>57</v>
      </c>
      <c r="D14" s="62">
        <v>57</v>
      </c>
      <c r="E14" s="62">
        <v>57</v>
      </c>
      <c r="F14" s="62">
        <v>57</v>
      </c>
      <c r="G14" s="62" t="s">
        <v>458</v>
      </c>
      <c r="H14" s="63">
        <v>33600</v>
      </c>
      <c r="I14" s="60" t="s">
        <v>13</v>
      </c>
    </row>
    <row r="15" spans="1:9" s="56" customFormat="1" ht="22.5" thickTop="1" thickBot="1" x14ac:dyDescent="0.25">
      <c r="A15" s="60" t="s">
        <v>459</v>
      </c>
      <c r="B15" s="60" t="s">
        <v>14</v>
      </c>
      <c r="C15" s="62">
        <v>116.5</v>
      </c>
      <c r="D15" s="62">
        <v>117.5</v>
      </c>
      <c r="E15" s="62">
        <v>117</v>
      </c>
      <c r="F15" s="62">
        <v>117.5</v>
      </c>
      <c r="G15" s="62" t="s">
        <v>460</v>
      </c>
      <c r="H15" s="63">
        <v>70400</v>
      </c>
      <c r="I15" s="60" t="s">
        <v>13</v>
      </c>
    </row>
    <row r="16" spans="1:9" s="56" customFormat="1" ht="14.25" thickTop="1" thickBot="1" x14ac:dyDescent="0.25">
      <c r="A16" s="172" t="s">
        <v>409</v>
      </c>
      <c r="B16" s="173"/>
      <c r="C16" s="173"/>
      <c r="D16" s="173"/>
      <c r="E16" s="173"/>
      <c r="F16" s="173"/>
      <c r="G16" s="173"/>
      <c r="H16" s="173"/>
      <c r="I16" s="174"/>
    </row>
    <row r="17" spans="1:9" s="56" customFormat="1" ht="22.5" thickTop="1" thickBot="1" x14ac:dyDescent="0.25">
      <c r="A17" s="60" t="s">
        <v>410</v>
      </c>
      <c r="B17" s="60" t="s">
        <v>402</v>
      </c>
      <c r="C17" s="62">
        <v>26.25</v>
      </c>
      <c r="D17" s="62">
        <v>26.25</v>
      </c>
      <c r="E17" s="62">
        <v>26.25</v>
      </c>
      <c r="F17" s="62">
        <v>26.25</v>
      </c>
      <c r="G17" s="62" t="s">
        <v>461</v>
      </c>
      <c r="H17" s="63">
        <v>234000</v>
      </c>
      <c r="I17" s="60" t="s">
        <v>13</v>
      </c>
    </row>
    <row r="18" spans="1:9" s="56" customFormat="1" ht="14.25" thickTop="1" thickBot="1" x14ac:dyDescent="0.25">
      <c r="A18" s="172" t="s">
        <v>10</v>
      </c>
      <c r="B18" s="173"/>
      <c r="C18" s="173"/>
      <c r="D18" s="173"/>
      <c r="E18" s="173"/>
      <c r="F18" s="173"/>
      <c r="G18" s="173"/>
      <c r="H18" s="173"/>
      <c r="I18" s="174"/>
    </row>
    <row r="19" spans="1:9" s="56" customFormat="1" ht="22.5" thickTop="1" thickBot="1" x14ac:dyDescent="0.25">
      <c r="A19" s="60" t="s">
        <v>340</v>
      </c>
      <c r="B19" s="60" t="s">
        <v>339</v>
      </c>
      <c r="C19" s="62">
        <v>44.5</v>
      </c>
      <c r="D19" s="62">
        <v>46.5</v>
      </c>
      <c r="E19" s="62">
        <v>45.636000000000003</v>
      </c>
      <c r="F19" s="62">
        <v>45.5</v>
      </c>
      <c r="G19" s="62" t="s">
        <v>462</v>
      </c>
      <c r="H19" s="63">
        <v>149600</v>
      </c>
      <c r="I19" s="60" t="s">
        <v>13</v>
      </c>
    </row>
    <row r="20" spans="1:9" s="56" customFormat="1" ht="22.5" thickTop="1" thickBot="1" x14ac:dyDescent="0.25">
      <c r="A20" s="60" t="s">
        <v>341</v>
      </c>
      <c r="B20" s="60" t="s">
        <v>342</v>
      </c>
      <c r="C20" s="62">
        <v>47</v>
      </c>
      <c r="D20" s="62">
        <v>47</v>
      </c>
      <c r="E20" s="62">
        <v>47</v>
      </c>
      <c r="F20" s="62">
        <v>47</v>
      </c>
      <c r="G20" s="62" t="s">
        <v>463</v>
      </c>
      <c r="H20" s="63">
        <v>1600</v>
      </c>
      <c r="I20" s="60" t="s">
        <v>13</v>
      </c>
    </row>
    <row r="21" spans="1:9" s="56" customFormat="1" ht="22.5" thickTop="1" thickBot="1" x14ac:dyDescent="0.25">
      <c r="A21" s="60" t="s">
        <v>11</v>
      </c>
      <c r="B21" s="60" t="s">
        <v>12</v>
      </c>
      <c r="C21" s="62">
        <v>46</v>
      </c>
      <c r="D21" s="62">
        <v>52</v>
      </c>
      <c r="E21" s="62">
        <v>49.511000000000003</v>
      </c>
      <c r="F21" s="62">
        <v>48</v>
      </c>
      <c r="G21" s="62" t="s">
        <v>464</v>
      </c>
      <c r="H21" s="63">
        <v>56800</v>
      </c>
      <c r="I21" s="60" t="s">
        <v>13</v>
      </c>
    </row>
    <row r="22" spans="1:9" s="56" customFormat="1" ht="22.5" thickTop="1" thickBot="1" x14ac:dyDescent="0.25">
      <c r="A22" s="60" t="s">
        <v>465</v>
      </c>
      <c r="B22" s="60" t="s">
        <v>382</v>
      </c>
      <c r="C22" s="62">
        <v>46</v>
      </c>
      <c r="D22" s="62">
        <v>47</v>
      </c>
      <c r="E22" s="62">
        <v>46.570999999999998</v>
      </c>
      <c r="F22" s="62">
        <v>47</v>
      </c>
      <c r="G22" s="62" t="s">
        <v>466</v>
      </c>
      <c r="H22" s="63">
        <v>28000</v>
      </c>
      <c r="I22" s="60" t="s">
        <v>13</v>
      </c>
    </row>
    <row r="23" spans="1:9" s="56" customFormat="1" ht="22.5" thickTop="1" thickBot="1" x14ac:dyDescent="0.25">
      <c r="A23" s="60" t="s">
        <v>24</v>
      </c>
      <c r="B23" s="61">
        <v>37012</v>
      </c>
      <c r="C23" s="62">
        <v>48.5</v>
      </c>
      <c r="D23" s="62">
        <v>49.7</v>
      </c>
      <c r="E23" s="62">
        <v>49.212000000000003</v>
      </c>
      <c r="F23" s="62">
        <v>49.25</v>
      </c>
      <c r="G23" s="62" t="s">
        <v>467</v>
      </c>
      <c r="H23" s="63">
        <v>862400</v>
      </c>
      <c r="I23" s="60" t="s">
        <v>13</v>
      </c>
    </row>
    <row r="24" spans="1:9" s="56" customFormat="1" ht="22.5" thickTop="1" thickBot="1" x14ac:dyDescent="0.25">
      <c r="A24" s="60" t="s">
        <v>40</v>
      </c>
      <c r="B24" s="61">
        <v>37043</v>
      </c>
      <c r="C24" s="62">
        <v>76</v>
      </c>
      <c r="D24" s="62">
        <v>76.75</v>
      </c>
      <c r="E24" s="62">
        <v>76.292000000000002</v>
      </c>
      <c r="F24" s="62">
        <v>76.75</v>
      </c>
      <c r="G24" s="62" t="s">
        <v>468</v>
      </c>
      <c r="H24" s="63">
        <v>100800</v>
      </c>
      <c r="I24" s="60" t="s">
        <v>13</v>
      </c>
    </row>
    <row r="25" spans="1:9" s="56" customFormat="1" ht="22.5" thickTop="1" thickBot="1" x14ac:dyDescent="0.25">
      <c r="A25" s="60" t="s">
        <v>332</v>
      </c>
      <c r="B25" s="60" t="s">
        <v>14</v>
      </c>
      <c r="C25" s="62">
        <v>122</v>
      </c>
      <c r="D25" s="62">
        <v>123.75</v>
      </c>
      <c r="E25" s="62">
        <v>123</v>
      </c>
      <c r="F25" s="62">
        <v>123.5</v>
      </c>
      <c r="G25" s="62" t="s">
        <v>469</v>
      </c>
      <c r="H25" s="63">
        <v>176000</v>
      </c>
      <c r="I25" s="60" t="s">
        <v>13</v>
      </c>
    </row>
    <row r="26" spans="1:9" s="56" customFormat="1" ht="22.5" thickTop="1" thickBot="1" x14ac:dyDescent="0.25">
      <c r="A26" s="60" t="s">
        <v>36</v>
      </c>
      <c r="B26" s="60" t="s">
        <v>31</v>
      </c>
      <c r="C26" s="62">
        <v>42.1</v>
      </c>
      <c r="D26" s="62">
        <v>42.5</v>
      </c>
      <c r="E26" s="62">
        <v>42.274999999999999</v>
      </c>
      <c r="F26" s="62">
        <v>42.5</v>
      </c>
      <c r="G26" s="62" t="s">
        <v>470</v>
      </c>
      <c r="H26" s="63">
        <v>204800</v>
      </c>
      <c r="I26" s="60" t="s">
        <v>13</v>
      </c>
    </row>
    <row r="27" spans="1:9" s="56" customFormat="1" ht="22.5" thickTop="1" thickBot="1" x14ac:dyDescent="0.25">
      <c r="A27" s="60" t="s">
        <v>471</v>
      </c>
      <c r="B27" s="60" t="s">
        <v>472</v>
      </c>
      <c r="C27" s="62">
        <v>47.5</v>
      </c>
      <c r="D27" s="62">
        <v>47.5</v>
      </c>
      <c r="E27" s="62">
        <v>47.5</v>
      </c>
      <c r="F27" s="62">
        <v>47.5</v>
      </c>
      <c r="G27" s="62" t="s">
        <v>473</v>
      </c>
      <c r="H27" s="63">
        <v>67200</v>
      </c>
      <c r="I27" s="60" t="s">
        <v>13</v>
      </c>
    </row>
    <row r="28" spans="1:9" s="56" customFormat="1" ht="22.5" thickTop="1" thickBot="1" x14ac:dyDescent="0.25">
      <c r="A28" s="60" t="s">
        <v>343</v>
      </c>
      <c r="B28" s="60" t="s">
        <v>12</v>
      </c>
      <c r="C28" s="62">
        <v>48</v>
      </c>
      <c r="D28" s="62">
        <v>48</v>
      </c>
      <c r="E28" s="62">
        <v>48</v>
      </c>
      <c r="F28" s="62">
        <v>48</v>
      </c>
      <c r="G28" s="62" t="s">
        <v>474</v>
      </c>
      <c r="H28" s="63">
        <v>1600</v>
      </c>
      <c r="I28" s="60" t="s">
        <v>13</v>
      </c>
    </row>
    <row r="29" spans="1:9" s="56" customFormat="1" ht="22.5" thickTop="1" thickBot="1" x14ac:dyDescent="0.25">
      <c r="A29" s="60" t="s">
        <v>475</v>
      </c>
      <c r="B29" s="60" t="s">
        <v>382</v>
      </c>
      <c r="C29" s="62">
        <v>45</v>
      </c>
      <c r="D29" s="62">
        <v>45</v>
      </c>
      <c r="E29" s="62">
        <v>45</v>
      </c>
      <c r="F29" s="62">
        <v>45</v>
      </c>
      <c r="G29" s="62" t="s">
        <v>476</v>
      </c>
      <c r="H29" s="63">
        <v>4000</v>
      </c>
      <c r="I29" s="60" t="s">
        <v>13</v>
      </c>
    </row>
    <row r="30" spans="1:9" s="56" customFormat="1" ht="22.5" thickTop="1" thickBot="1" x14ac:dyDescent="0.25">
      <c r="A30" s="60" t="s">
        <v>383</v>
      </c>
      <c r="B30" s="61">
        <v>37012</v>
      </c>
      <c r="C30" s="62">
        <v>44.75</v>
      </c>
      <c r="D30" s="62">
        <v>45.5</v>
      </c>
      <c r="E30" s="62">
        <v>45.14</v>
      </c>
      <c r="F30" s="62">
        <v>45.25</v>
      </c>
      <c r="G30" s="62" t="s">
        <v>477</v>
      </c>
      <c r="H30" s="63">
        <v>88000</v>
      </c>
      <c r="I30" s="60" t="s">
        <v>13</v>
      </c>
    </row>
    <row r="31" spans="1:9" s="56" customFormat="1" ht="22.5" thickTop="1" thickBot="1" x14ac:dyDescent="0.25">
      <c r="A31" s="60" t="s">
        <v>411</v>
      </c>
      <c r="B31" s="61">
        <v>37043</v>
      </c>
      <c r="C31" s="62">
        <v>73</v>
      </c>
      <c r="D31" s="62">
        <v>73</v>
      </c>
      <c r="E31" s="62">
        <v>73</v>
      </c>
      <c r="F31" s="62">
        <v>73</v>
      </c>
      <c r="G31" s="62" t="s">
        <v>478</v>
      </c>
      <c r="H31" s="63">
        <v>33600</v>
      </c>
      <c r="I31" s="60" t="s">
        <v>13</v>
      </c>
    </row>
    <row r="32" spans="1:9" s="56" customFormat="1" ht="22.5" thickTop="1" thickBot="1" x14ac:dyDescent="0.25">
      <c r="A32" s="60" t="s">
        <v>479</v>
      </c>
      <c r="B32" s="61">
        <v>37135</v>
      </c>
      <c r="C32" s="62">
        <v>42.5</v>
      </c>
      <c r="D32" s="62">
        <v>42.5</v>
      </c>
      <c r="E32" s="62">
        <v>42.5</v>
      </c>
      <c r="F32" s="62">
        <v>42.5</v>
      </c>
      <c r="G32" s="62" t="s">
        <v>480</v>
      </c>
      <c r="H32" s="63">
        <v>15200</v>
      </c>
      <c r="I32" s="60" t="s">
        <v>13</v>
      </c>
    </row>
    <row r="33" spans="1:9" s="56" customFormat="1" ht="22.5" thickTop="1" thickBot="1" x14ac:dyDescent="0.25">
      <c r="A33" s="60" t="s">
        <v>412</v>
      </c>
      <c r="B33" s="61">
        <v>37165</v>
      </c>
      <c r="C33" s="62">
        <v>41.75</v>
      </c>
      <c r="D33" s="62">
        <v>41.75</v>
      </c>
      <c r="E33" s="62">
        <v>41.75</v>
      </c>
      <c r="F33" s="62">
        <v>41.75</v>
      </c>
      <c r="G33" s="62" t="s">
        <v>481</v>
      </c>
      <c r="H33" s="63">
        <v>18400</v>
      </c>
      <c r="I33" s="60" t="s">
        <v>13</v>
      </c>
    </row>
    <row r="34" spans="1:9" s="56" customFormat="1" ht="22.5" thickTop="1" thickBot="1" x14ac:dyDescent="0.25">
      <c r="A34" s="60" t="s">
        <v>15</v>
      </c>
      <c r="B34" s="60" t="s">
        <v>12</v>
      </c>
      <c r="C34" s="62">
        <v>51</v>
      </c>
      <c r="D34" s="62">
        <v>52</v>
      </c>
      <c r="E34" s="62">
        <v>51.527999999999999</v>
      </c>
      <c r="F34" s="62">
        <v>51.75</v>
      </c>
      <c r="G34" s="62" t="s">
        <v>482</v>
      </c>
      <c r="H34" s="63">
        <v>7200</v>
      </c>
      <c r="I34" s="60" t="s">
        <v>13</v>
      </c>
    </row>
    <row r="35" spans="1:9" s="56" customFormat="1" ht="22.5" thickTop="1" thickBot="1" x14ac:dyDescent="0.25">
      <c r="A35" s="60" t="s">
        <v>413</v>
      </c>
      <c r="B35" s="61">
        <v>37012</v>
      </c>
      <c r="C35" s="62">
        <v>58</v>
      </c>
      <c r="D35" s="62">
        <v>58.5</v>
      </c>
      <c r="E35" s="62">
        <v>58.25</v>
      </c>
      <c r="F35" s="62">
        <v>58.5</v>
      </c>
      <c r="G35" s="62" t="s">
        <v>483</v>
      </c>
      <c r="H35" s="63">
        <v>35200</v>
      </c>
      <c r="I35" s="60" t="s">
        <v>13</v>
      </c>
    </row>
    <row r="36" spans="1:9" s="56" customFormat="1" ht="22.5" thickTop="1" thickBot="1" x14ac:dyDescent="0.25">
      <c r="A36" s="60" t="s">
        <v>41</v>
      </c>
      <c r="B36" s="61">
        <v>37043</v>
      </c>
      <c r="C36" s="62">
        <v>86</v>
      </c>
      <c r="D36" s="62">
        <v>86</v>
      </c>
      <c r="E36" s="62">
        <v>86</v>
      </c>
      <c r="F36" s="62">
        <v>86</v>
      </c>
      <c r="G36" s="62" t="s">
        <v>484</v>
      </c>
      <c r="H36" s="63">
        <v>16800</v>
      </c>
      <c r="I36" s="60" t="s">
        <v>13</v>
      </c>
    </row>
    <row r="37" spans="1:9" s="56" customFormat="1" ht="22.5" thickTop="1" thickBot="1" x14ac:dyDescent="0.25">
      <c r="A37" s="60" t="s">
        <v>414</v>
      </c>
      <c r="B37" s="60" t="s">
        <v>14</v>
      </c>
      <c r="C37" s="62">
        <v>131</v>
      </c>
      <c r="D37" s="62">
        <v>131</v>
      </c>
      <c r="E37" s="62">
        <v>131</v>
      </c>
      <c r="F37" s="62">
        <v>131</v>
      </c>
      <c r="G37" s="62" t="s">
        <v>485</v>
      </c>
      <c r="H37" s="63">
        <v>70400</v>
      </c>
      <c r="I37" s="60" t="s">
        <v>13</v>
      </c>
    </row>
    <row r="38" spans="1:9" s="56" customFormat="1" ht="22.5" thickTop="1" thickBot="1" x14ac:dyDescent="0.25">
      <c r="A38" s="60" t="s">
        <v>486</v>
      </c>
      <c r="B38" s="61">
        <v>37135</v>
      </c>
      <c r="C38" s="62">
        <v>51</v>
      </c>
      <c r="D38" s="62">
        <v>51.5</v>
      </c>
      <c r="E38" s="62">
        <v>51.25</v>
      </c>
      <c r="F38" s="62">
        <v>51</v>
      </c>
      <c r="G38" s="62" t="s">
        <v>487</v>
      </c>
      <c r="H38" s="63">
        <v>30400</v>
      </c>
      <c r="I38" s="60" t="s">
        <v>13</v>
      </c>
    </row>
    <row r="39" spans="1:9" s="56" customFormat="1" ht="22.5" thickTop="1" thickBot="1" x14ac:dyDescent="0.25">
      <c r="A39" s="60" t="s">
        <v>488</v>
      </c>
      <c r="B39" s="60" t="s">
        <v>472</v>
      </c>
      <c r="C39" s="62">
        <v>50</v>
      </c>
      <c r="D39" s="62">
        <v>50</v>
      </c>
      <c r="E39" s="62">
        <v>50</v>
      </c>
      <c r="F39" s="62">
        <v>50</v>
      </c>
      <c r="G39" s="62" t="s">
        <v>489</v>
      </c>
      <c r="H39" s="63">
        <v>67200</v>
      </c>
      <c r="I39" s="60" t="s">
        <v>13</v>
      </c>
    </row>
    <row r="40" spans="1:9" s="56" customFormat="1" ht="22.5" thickTop="1" thickBot="1" x14ac:dyDescent="0.25">
      <c r="A40" s="60" t="s">
        <v>490</v>
      </c>
      <c r="B40" s="61">
        <v>37013</v>
      </c>
      <c r="C40" s="62">
        <v>45</v>
      </c>
      <c r="D40" s="62">
        <v>45</v>
      </c>
      <c r="E40" s="62">
        <v>45</v>
      </c>
      <c r="F40" s="62">
        <v>45</v>
      </c>
      <c r="G40" s="62" t="s">
        <v>491</v>
      </c>
      <c r="H40" s="63">
        <v>17600</v>
      </c>
      <c r="I40" s="60" t="s">
        <v>13</v>
      </c>
    </row>
    <row r="41" spans="1:9" s="56" customFormat="1" ht="22.5" thickTop="1" thickBot="1" x14ac:dyDescent="0.25">
      <c r="A41" s="60" t="s">
        <v>416</v>
      </c>
      <c r="B41" s="60" t="s">
        <v>12</v>
      </c>
      <c r="C41" s="62">
        <v>350</v>
      </c>
      <c r="D41" s="62">
        <v>350</v>
      </c>
      <c r="E41" s="62">
        <v>350</v>
      </c>
      <c r="F41" s="62">
        <v>350</v>
      </c>
      <c r="G41" s="62" t="s">
        <v>492</v>
      </c>
      <c r="H41" s="62">
        <v>400</v>
      </c>
      <c r="I41" s="60" t="s">
        <v>13</v>
      </c>
    </row>
    <row r="42" spans="1:9" s="56" customFormat="1" ht="22.5" thickTop="1" thickBot="1" x14ac:dyDescent="0.25">
      <c r="A42" s="60" t="s">
        <v>417</v>
      </c>
      <c r="B42" s="61">
        <v>37012</v>
      </c>
      <c r="C42" s="62">
        <v>333</v>
      </c>
      <c r="D42" s="62">
        <v>333</v>
      </c>
      <c r="E42" s="62">
        <v>333</v>
      </c>
      <c r="F42" s="62">
        <v>333</v>
      </c>
      <c r="G42" s="62" t="s">
        <v>454</v>
      </c>
      <c r="H42" s="63">
        <v>10400</v>
      </c>
      <c r="I42" s="60" t="s">
        <v>13</v>
      </c>
    </row>
    <row r="43" spans="1:9" s="56" customFormat="1" ht="22.5" thickTop="1" thickBot="1" x14ac:dyDescent="0.25">
      <c r="A43" s="60" t="s">
        <v>493</v>
      </c>
      <c r="B43" s="60" t="s">
        <v>342</v>
      </c>
      <c r="C43" s="62">
        <v>51.25</v>
      </c>
      <c r="D43" s="62">
        <v>51.25</v>
      </c>
      <c r="E43" s="62">
        <v>51.25</v>
      </c>
      <c r="F43" s="62">
        <v>51.25</v>
      </c>
      <c r="G43" s="62" t="s">
        <v>494</v>
      </c>
      <c r="H43" s="63">
        <v>1600</v>
      </c>
      <c r="I43" s="60" t="s">
        <v>13</v>
      </c>
    </row>
    <row r="44" spans="1:9" s="56" customFormat="1" ht="22.5" thickTop="1" thickBot="1" x14ac:dyDescent="0.25">
      <c r="A44" s="60" t="s">
        <v>418</v>
      </c>
      <c r="B44" s="60" t="s">
        <v>12</v>
      </c>
      <c r="C44" s="62">
        <v>50.25</v>
      </c>
      <c r="D44" s="62">
        <v>51.5</v>
      </c>
      <c r="E44" s="62">
        <v>50.813000000000002</v>
      </c>
      <c r="F44" s="62">
        <v>51.5</v>
      </c>
      <c r="G44" s="62" t="s">
        <v>495</v>
      </c>
      <c r="H44" s="63">
        <v>3200</v>
      </c>
      <c r="I44" s="60" t="s">
        <v>13</v>
      </c>
    </row>
    <row r="45" spans="1:9" s="56" customFormat="1" ht="22.5" thickTop="1" thickBot="1" x14ac:dyDescent="0.25">
      <c r="A45" s="60" t="s">
        <v>496</v>
      </c>
      <c r="B45" s="60" t="s">
        <v>382</v>
      </c>
      <c r="C45" s="62">
        <v>52.25</v>
      </c>
      <c r="D45" s="62">
        <v>52.25</v>
      </c>
      <c r="E45" s="62">
        <v>52.25</v>
      </c>
      <c r="F45" s="62">
        <v>52.25</v>
      </c>
      <c r="G45" s="62" t="s">
        <v>497</v>
      </c>
      <c r="H45" s="63">
        <v>8000</v>
      </c>
      <c r="I45" s="60" t="s">
        <v>13</v>
      </c>
    </row>
    <row r="46" spans="1:9" s="56" customFormat="1" ht="22.5" thickTop="1" thickBot="1" x14ac:dyDescent="0.25">
      <c r="A46" s="60" t="s">
        <v>498</v>
      </c>
      <c r="B46" s="61">
        <v>37012</v>
      </c>
      <c r="C46" s="62">
        <v>58.75</v>
      </c>
      <c r="D46" s="62">
        <v>59</v>
      </c>
      <c r="E46" s="62">
        <v>58.8</v>
      </c>
      <c r="F46" s="62">
        <v>58.75</v>
      </c>
      <c r="G46" s="62" t="s">
        <v>499</v>
      </c>
      <c r="H46" s="63">
        <v>123200</v>
      </c>
      <c r="I46" s="60" t="s">
        <v>13</v>
      </c>
    </row>
    <row r="47" spans="1:9" s="56" customFormat="1" ht="22.5" thickTop="1" thickBot="1" x14ac:dyDescent="0.25">
      <c r="A47" s="60" t="s">
        <v>419</v>
      </c>
      <c r="B47" s="61">
        <v>37043</v>
      </c>
      <c r="C47" s="62">
        <v>76.150000000000006</v>
      </c>
      <c r="D47" s="62">
        <v>76.150000000000006</v>
      </c>
      <c r="E47" s="62">
        <v>76.150000000000006</v>
      </c>
      <c r="F47" s="62">
        <v>76.150000000000006</v>
      </c>
      <c r="G47" s="62" t="s">
        <v>500</v>
      </c>
      <c r="H47" s="63">
        <v>16800</v>
      </c>
      <c r="I47" s="60" t="s">
        <v>13</v>
      </c>
    </row>
    <row r="48" spans="1:9" s="56" customFormat="1" ht="22.5" thickTop="1" thickBot="1" x14ac:dyDescent="0.25">
      <c r="A48" s="60" t="s">
        <v>501</v>
      </c>
      <c r="B48" s="60" t="s">
        <v>31</v>
      </c>
      <c r="C48" s="62">
        <v>55.75</v>
      </c>
      <c r="D48" s="62">
        <v>55.75</v>
      </c>
      <c r="E48" s="62">
        <v>55.75</v>
      </c>
      <c r="F48" s="62">
        <v>55.75</v>
      </c>
      <c r="G48" s="62" t="s">
        <v>502</v>
      </c>
      <c r="H48" s="63">
        <v>51200</v>
      </c>
      <c r="I48" s="60" t="s">
        <v>13</v>
      </c>
    </row>
    <row r="49" spans="1:9" s="56" customFormat="1" ht="22.5" thickTop="1" thickBot="1" x14ac:dyDescent="0.25">
      <c r="A49" s="60" t="s">
        <v>344</v>
      </c>
      <c r="B49" s="60" t="s">
        <v>339</v>
      </c>
      <c r="C49" s="62">
        <v>47.75</v>
      </c>
      <c r="D49" s="62">
        <v>48.5</v>
      </c>
      <c r="E49" s="62">
        <v>47.994</v>
      </c>
      <c r="F49" s="62">
        <v>48.5</v>
      </c>
      <c r="G49" s="62" t="s">
        <v>503</v>
      </c>
      <c r="H49" s="63">
        <v>71200</v>
      </c>
      <c r="I49" s="60" t="s">
        <v>13</v>
      </c>
    </row>
    <row r="50" spans="1:9" s="56" customFormat="1" ht="22.5" thickTop="1" thickBot="1" x14ac:dyDescent="0.25">
      <c r="A50" s="60" t="s">
        <v>504</v>
      </c>
      <c r="B50" s="60" t="s">
        <v>505</v>
      </c>
      <c r="C50" s="62">
        <v>48</v>
      </c>
      <c r="D50" s="62">
        <v>48</v>
      </c>
      <c r="E50" s="62">
        <v>48</v>
      </c>
      <c r="F50" s="62">
        <v>48</v>
      </c>
      <c r="G50" s="62" t="s">
        <v>506</v>
      </c>
      <c r="H50" s="63">
        <v>25600</v>
      </c>
      <c r="I50" s="60" t="s">
        <v>13</v>
      </c>
    </row>
    <row r="51" spans="1:9" s="56" customFormat="1" ht="22.5" thickTop="1" thickBot="1" x14ac:dyDescent="0.25">
      <c r="A51" s="60" t="s">
        <v>16</v>
      </c>
      <c r="B51" s="60" t="s">
        <v>12</v>
      </c>
      <c r="C51" s="62">
        <v>48.5</v>
      </c>
      <c r="D51" s="62">
        <v>50</v>
      </c>
      <c r="E51" s="62">
        <v>49.084000000000003</v>
      </c>
      <c r="F51" s="62">
        <v>48.5</v>
      </c>
      <c r="G51" s="62" t="s">
        <v>499</v>
      </c>
      <c r="H51" s="63">
        <v>12800</v>
      </c>
      <c r="I51" s="60" t="s">
        <v>13</v>
      </c>
    </row>
    <row r="52" spans="1:9" s="56" customFormat="1" ht="22.5" thickTop="1" thickBot="1" x14ac:dyDescent="0.25">
      <c r="A52" s="60" t="s">
        <v>384</v>
      </c>
      <c r="B52" s="60" t="s">
        <v>382</v>
      </c>
      <c r="C52" s="62">
        <v>47.5</v>
      </c>
      <c r="D52" s="62">
        <v>48</v>
      </c>
      <c r="E52" s="62">
        <v>47.832999999999998</v>
      </c>
      <c r="F52" s="62">
        <v>48</v>
      </c>
      <c r="G52" s="62" t="s">
        <v>507</v>
      </c>
      <c r="H52" s="63">
        <v>36000</v>
      </c>
      <c r="I52" s="60" t="s">
        <v>13</v>
      </c>
    </row>
    <row r="53" spans="1:9" s="56" customFormat="1" ht="22.5" thickTop="1" thickBot="1" x14ac:dyDescent="0.25">
      <c r="A53" s="60" t="s">
        <v>385</v>
      </c>
      <c r="B53" s="61">
        <v>37012</v>
      </c>
      <c r="C53" s="62">
        <v>50</v>
      </c>
      <c r="D53" s="62">
        <v>51</v>
      </c>
      <c r="E53" s="62">
        <v>50.482999999999997</v>
      </c>
      <c r="F53" s="62">
        <v>50.25</v>
      </c>
      <c r="G53" s="62" t="s">
        <v>508</v>
      </c>
      <c r="H53" s="63">
        <v>352000</v>
      </c>
      <c r="I53" s="60" t="s">
        <v>13</v>
      </c>
    </row>
    <row r="54" spans="1:9" s="56" customFormat="1" ht="22.5" thickTop="1" thickBot="1" x14ac:dyDescent="0.25">
      <c r="A54" s="60" t="s">
        <v>509</v>
      </c>
      <c r="B54" s="61">
        <v>37043</v>
      </c>
      <c r="C54" s="62">
        <v>74.5</v>
      </c>
      <c r="D54" s="62">
        <v>75.5</v>
      </c>
      <c r="E54" s="62">
        <v>75.063000000000002</v>
      </c>
      <c r="F54" s="62">
        <v>75.25</v>
      </c>
      <c r="G54" s="62" t="s">
        <v>510</v>
      </c>
      <c r="H54" s="63">
        <v>67200</v>
      </c>
      <c r="I54" s="60" t="s">
        <v>13</v>
      </c>
    </row>
    <row r="55" spans="1:9" s="56" customFormat="1" ht="22.5" thickTop="1" thickBot="1" x14ac:dyDescent="0.25">
      <c r="A55" s="60" t="s">
        <v>511</v>
      </c>
      <c r="B55" s="60" t="s">
        <v>14</v>
      </c>
      <c r="C55" s="62">
        <v>118</v>
      </c>
      <c r="D55" s="62">
        <v>118</v>
      </c>
      <c r="E55" s="62">
        <v>118</v>
      </c>
      <c r="F55" s="62">
        <v>118</v>
      </c>
      <c r="G55" s="62" t="s">
        <v>481</v>
      </c>
      <c r="H55" s="63">
        <v>35200</v>
      </c>
      <c r="I55" s="60" t="s">
        <v>13</v>
      </c>
    </row>
    <row r="56" spans="1:9" s="56" customFormat="1" ht="22.5" thickTop="1" thickBot="1" x14ac:dyDescent="0.25">
      <c r="A56" s="60" t="s">
        <v>512</v>
      </c>
      <c r="B56" s="60" t="s">
        <v>31</v>
      </c>
      <c r="C56" s="62">
        <v>42.5</v>
      </c>
      <c r="D56" s="62">
        <v>42.75</v>
      </c>
      <c r="E56" s="62">
        <v>42.667000000000002</v>
      </c>
      <c r="F56" s="62">
        <v>42.75</v>
      </c>
      <c r="G56" s="62" t="s">
        <v>513</v>
      </c>
      <c r="H56" s="63">
        <v>153600</v>
      </c>
      <c r="I56" s="60" t="s">
        <v>13</v>
      </c>
    </row>
    <row r="57" spans="1:9" s="56" customFormat="1" ht="22.5" thickTop="1" thickBot="1" x14ac:dyDescent="0.25">
      <c r="A57" s="60" t="s">
        <v>514</v>
      </c>
      <c r="B57" s="60" t="s">
        <v>415</v>
      </c>
      <c r="C57" s="62">
        <v>39</v>
      </c>
      <c r="D57" s="62">
        <v>39</v>
      </c>
      <c r="E57" s="62">
        <v>39</v>
      </c>
      <c r="F57" s="62">
        <v>39</v>
      </c>
      <c r="G57" s="62" t="s">
        <v>515</v>
      </c>
      <c r="H57" s="63">
        <v>34400</v>
      </c>
      <c r="I57" s="60" t="s">
        <v>13</v>
      </c>
    </row>
    <row r="58" spans="1:9" s="56" customFormat="1" ht="22.5" thickTop="1" thickBot="1" x14ac:dyDescent="0.25">
      <c r="A58" s="60" t="s">
        <v>516</v>
      </c>
      <c r="B58" s="61">
        <v>37012</v>
      </c>
      <c r="C58" s="62">
        <v>303</v>
      </c>
      <c r="D58" s="62">
        <v>305</v>
      </c>
      <c r="E58" s="62">
        <v>304</v>
      </c>
      <c r="F58" s="62">
        <v>305</v>
      </c>
      <c r="G58" s="62" t="s">
        <v>517</v>
      </c>
      <c r="H58" s="63">
        <v>20800</v>
      </c>
      <c r="I58" s="60" t="s">
        <v>13</v>
      </c>
    </row>
    <row r="59" spans="1:9" s="56" customFormat="1" ht="22.5" thickTop="1" thickBot="1" x14ac:dyDescent="0.25">
      <c r="A59" s="60" t="s">
        <v>420</v>
      </c>
      <c r="B59" s="60" t="s">
        <v>12</v>
      </c>
      <c r="C59" s="62">
        <v>225</v>
      </c>
      <c r="D59" s="62">
        <v>230</v>
      </c>
      <c r="E59" s="62">
        <v>227.5</v>
      </c>
      <c r="F59" s="62">
        <v>230</v>
      </c>
      <c r="G59" s="62" t="s">
        <v>518</v>
      </c>
      <c r="H59" s="62">
        <v>800</v>
      </c>
      <c r="I59" s="60" t="s">
        <v>13</v>
      </c>
    </row>
    <row r="60" spans="1:9" ht="22.5" thickTop="1" thickBot="1" x14ac:dyDescent="0.25">
      <c r="A60" s="60" t="s">
        <v>38</v>
      </c>
      <c r="B60" s="60" t="s">
        <v>12</v>
      </c>
      <c r="C60" s="62">
        <v>49</v>
      </c>
      <c r="D60" s="62">
        <v>50</v>
      </c>
      <c r="E60" s="62">
        <v>49.75</v>
      </c>
      <c r="F60" s="62">
        <v>50</v>
      </c>
      <c r="G60" s="62" t="s">
        <v>519</v>
      </c>
      <c r="H60" s="63">
        <v>3200</v>
      </c>
      <c r="I60" s="60" t="s">
        <v>13</v>
      </c>
    </row>
    <row r="61" spans="1:9" ht="22.5" thickTop="1" thickBot="1" x14ac:dyDescent="0.25">
      <c r="A61" s="60" t="s">
        <v>520</v>
      </c>
      <c r="B61" s="60" t="s">
        <v>31</v>
      </c>
      <c r="C61" s="62">
        <v>43.5</v>
      </c>
      <c r="D61" s="62">
        <v>43.5</v>
      </c>
      <c r="E61" s="62">
        <v>43.5</v>
      </c>
      <c r="F61" s="62">
        <v>43.5</v>
      </c>
      <c r="G61" s="62" t="s">
        <v>470</v>
      </c>
      <c r="H61" s="63">
        <v>51200</v>
      </c>
      <c r="I61" s="60" t="s">
        <v>13</v>
      </c>
    </row>
    <row r="62" spans="1:9" ht="13.5" thickTop="1" x14ac:dyDescent="0.2"/>
  </sheetData>
  <mergeCells count="11">
    <mergeCell ref="H9:H10"/>
    <mergeCell ref="I9:I10"/>
    <mergeCell ref="F9:F10"/>
    <mergeCell ref="A18:I18"/>
    <mergeCell ref="A9:A10"/>
    <mergeCell ref="B9:B10"/>
    <mergeCell ref="A16:I16"/>
    <mergeCell ref="C9:C10"/>
    <mergeCell ref="D9:D10"/>
    <mergeCell ref="A11:I11"/>
    <mergeCell ref="G9:G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5" t="s">
        <v>277</v>
      </c>
      <c r="F1" s="5"/>
      <c r="G1" s="6" t="s">
        <v>33</v>
      </c>
      <c r="H1" s="1">
        <f>SUM(H11:H1002)</f>
        <v>2435000</v>
      </c>
    </row>
    <row r="2" spans="1:12" ht="15.75" x14ac:dyDescent="0.25">
      <c r="A2" s="18" t="s">
        <v>29</v>
      </c>
      <c r="F2" s="64"/>
      <c r="G2" s="68"/>
      <c r="H2" s="66"/>
    </row>
    <row r="3" spans="1:12" x14ac:dyDescent="0.2">
      <c r="A3" s="104">
        <f>'E-Mail'!$B$1</f>
        <v>36985</v>
      </c>
      <c r="F3" s="64"/>
      <c r="G3" s="68"/>
      <c r="H3" s="66"/>
    </row>
    <row r="5" spans="1:12" ht="9.75" customHeight="1" x14ac:dyDescent="0.2">
      <c r="A5" s="57" t="s">
        <v>333</v>
      </c>
      <c r="J5" s="56"/>
      <c r="K5" s="56"/>
      <c r="L5" s="56"/>
    </row>
    <row r="6" spans="1:12" ht="9.75" customHeight="1" x14ac:dyDescent="0.2">
      <c r="A6" s="57" t="s">
        <v>275</v>
      </c>
      <c r="J6" s="56"/>
      <c r="K6" s="56"/>
      <c r="L6" s="56"/>
    </row>
    <row r="7" spans="1:12" ht="9.75" customHeight="1" x14ac:dyDescent="0.2">
      <c r="A7" s="57" t="s">
        <v>452</v>
      </c>
      <c r="J7" s="56"/>
      <c r="K7" s="56"/>
      <c r="L7" s="56"/>
    </row>
    <row r="8" spans="1:12" ht="9.75" customHeight="1" thickBot="1" x14ac:dyDescent="0.25">
      <c r="J8" s="56"/>
      <c r="K8" s="56"/>
      <c r="L8" s="56"/>
    </row>
    <row r="9" spans="1:12" ht="13.5" thickTop="1" x14ac:dyDescent="0.2">
      <c r="A9" s="168" t="s">
        <v>0</v>
      </c>
      <c r="B9" s="168" t="s">
        <v>1</v>
      </c>
      <c r="C9" s="170" t="s">
        <v>2</v>
      </c>
      <c r="D9" s="170" t="s">
        <v>3</v>
      </c>
      <c r="E9" s="58" t="s">
        <v>4</v>
      </c>
      <c r="F9" s="170" t="s">
        <v>6</v>
      </c>
      <c r="G9" s="170" t="s">
        <v>7</v>
      </c>
      <c r="H9" s="170" t="s">
        <v>8</v>
      </c>
      <c r="I9" s="168" t="s">
        <v>9</v>
      </c>
      <c r="J9" s="56"/>
      <c r="K9" s="56"/>
      <c r="L9" s="56"/>
    </row>
    <row r="10" spans="1:12" ht="25.5" customHeight="1" thickBot="1" x14ac:dyDescent="0.25">
      <c r="A10" s="169"/>
      <c r="B10" s="169"/>
      <c r="C10" s="171"/>
      <c r="D10" s="171"/>
      <c r="E10" s="59" t="s">
        <v>5</v>
      </c>
      <c r="F10" s="171"/>
      <c r="G10" s="171"/>
      <c r="H10" s="171"/>
      <c r="I10" s="169"/>
      <c r="J10" s="56"/>
      <c r="K10" s="56"/>
      <c r="L10" s="56"/>
    </row>
    <row r="11" spans="1:12" ht="10.5" customHeight="1" thickTop="1" thickBot="1" x14ac:dyDescent="0.25">
      <c r="A11" s="172" t="s">
        <v>17</v>
      </c>
      <c r="B11" s="173"/>
      <c r="C11" s="173"/>
      <c r="D11" s="173"/>
      <c r="E11" s="173"/>
      <c r="F11" s="173"/>
      <c r="G11" s="173"/>
      <c r="H11" s="173"/>
      <c r="I11" s="174"/>
      <c r="J11" s="56"/>
      <c r="K11" s="56"/>
      <c r="L11" s="56"/>
    </row>
    <row r="12" spans="1:12" ht="14.25" customHeight="1" thickTop="1" thickBot="1" x14ac:dyDescent="0.25">
      <c r="A12" s="60" t="s">
        <v>345</v>
      </c>
      <c r="B12" s="60" t="s">
        <v>18</v>
      </c>
      <c r="C12" s="62">
        <v>5.0999999999999996</v>
      </c>
      <c r="D12" s="62">
        <v>5.0999999999999996</v>
      </c>
      <c r="E12" s="62">
        <v>5.0999999999999996</v>
      </c>
      <c r="F12" s="62">
        <v>5.0999999999999996</v>
      </c>
      <c r="G12" s="62" t="s">
        <v>521</v>
      </c>
      <c r="H12" s="63">
        <v>10000</v>
      </c>
      <c r="I12" s="60" t="s">
        <v>19</v>
      </c>
      <c r="J12" s="56"/>
      <c r="K12" s="56"/>
      <c r="L12" s="56"/>
    </row>
    <row r="13" spans="1:12" ht="10.5" customHeight="1" thickTop="1" thickBot="1" x14ac:dyDescent="0.25">
      <c r="A13" s="60" t="s">
        <v>346</v>
      </c>
      <c r="B13" s="60" t="s">
        <v>18</v>
      </c>
      <c r="C13" s="62">
        <v>5.15</v>
      </c>
      <c r="D13" s="62">
        <v>5.2050000000000001</v>
      </c>
      <c r="E13" s="62">
        <v>5.1710000000000003</v>
      </c>
      <c r="F13" s="62">
        <v>5.15</v>
      </c>
      <c r="G13" s="62" t="s">
        <v>522</v>
      </c>
      <c r="H13" s="63">
        <v>75000</v>
      </c>
      <c r="I13" s="60" t="s">
        <v>19</v>
      </c>
      <c r="J13" s="56"/>
      <c r="K13" s="56"/>
      <c r="L13" s="56"/>
    </row>
    <row r="14" spans="1:12" ht="14.25" customHeight="1" thickTop="1" thickBot="1" x14ac:dyDescent="0.25">
      <c r="A14" s="60" t="s">
        <v>347</v>
      </c>
      <c r="B14" s="60" t="s">
        <v>18</v>
      </c>
      <c r="C14" s="62">
        <v>5.47</v>
      </c>
      <c r="D14" s="62">
        <v>5.5750000000000002</v>
      </c>
      <c r="E14" s="62">
        <v>5.5460000000000003</v>
      </c>
      <c r="F14" s="62">
        <v>5.48</v>
      </c>
      <c r="G14" s="62" t="s">
        <v>523</v>
      </c>
      <c r="H14" s="63">
        <v>105000</v>
      </c>
      <c r="I14" s="60" t="s">
        <v>19</v>
      </c>
      <c r="J14" s="56"/>
      <c r="K14" s="56"/>
      <c r="L14" s="56"/>
    </row>
    <row r="15" spans="1:12" ht="14.25" customHeight="1" thickTop="1" thickBot="1" x14ac:dyDescent="0.25">
      <c r="A15" s="60" t="s">
        <v>524</v>
      </c>
      <c r="B15" s="60" t="s">
        <v>18</v>
      </c>
      <c r="C15" s="62">
        <v>5.25</v>
      </c>
      <c r="D15" s="62">
        <v>5.3</v>
      </c>
      <c r="E15" s="62">
        <v>5.2679999999999998</v>
      </c>
      <c r="F15" s="62">
        <v>5.27</v>
      </c>
      <c r="G15" s="62" t="s">
        <v>525</v>
      </c>
      <c r="H15" s="63">
        <v>12500</v>
      </c>
      <c r="I15" s="60" t="s">
        <v>19</v>
      </c>
      <c r="J15" s="56"/>
      <c r="K15" s="56"/>
      <c r="L15" s="56"/>
    </row>
    <row r="16" spans="1:12" ht="14.25" customHeight="1" thickTop="1" thickBot="1" x14ac:dyDescent="0.25">
      <c r="A16" s="60" t="s">
        <v>348</v>
      </c>
      <c r="B16" s="60" t="s">
        <v>18</v>
      </c>
      <c r="C16" s="62">
        <v>5.17</v>
      </c>
      <c r="D16" s="62">
        <v>5.25</v>
      </c>
      <c r="E16" s="62">
        <v>5.1980000000000004</v>
      </c>
      <c r="F16" s="62">
        <v>5.17</v>
      </c>
      <c r="G16" s="62" t="s">
        <v>526</v>
      </c>
      <c r="H16" s="63">
        <v>87500</v>
      </c>
      <c r="I16" s="60" t="s">
        <v>19</v>
      </c>
      <c r="J16" s="56"/>
      <c r="K16" s="56"/>
      <c r="L16" s="56"/>
    </row>
    <row r="17" spans="1:12" ht="14.25" customHeight="1" thickTop="1" thickBot="1" x14ac:dyDescent="0.25">
      <c r="A17" s="60" t="s">
        <v>20</v>
      </c>
      <c r="B17" s="60" t="s">
        <v>18</v>
      </c>
      <c r="C17" s="62">
        <v>5.47</v>
      </c>
      <c r="D17" s="62">
        <v>5.57</v>
      </c>
      <c r="E17" s="62">
        <v>5.5369999999999999</v>
      </c>
      <c r="F17" s="62">
        <v>5.47</v>
      </c>
      <c r="G17" s="62" t="s">
        <v>526</v>
      </c>
      <c r="H17" s="63">
        <v>47500</v>
      </c>
      <c r="I17" s="60" t="s">
        <v>19</v>
      </c>
      <c r="J17" s="56"/>
      <c r="K17" s="56"/>
      <c r="L17" s="56"/>
    </row>
    <row r="18" spans="1:12" ht="14.25" customHeight="1" thickTop="1" thickBot="1" x14ac:dyDescent="0.25">
      <c r="A18" s="60" t="s">
        <v>349</v>
      </c>
      <c r="B18" s="60" t="s">
        <v>18</v>
      </c>
      <c r="C18" s="62">
        <v>5.44</v>
      </c>
      <c r="D18" s="62">
        <v>5.5279999999999996</v>
      </c>
      <c r="E18" s="62">
        <v>5.4969999999999999</v>
      </c>
      <c r="F18" s="62">
        <v>5.44</v>
      </c>
      <c r="G18" s="62" t="s">
        <v>527</v>
      </c>
      <c r="H18" s="63">
        <v>70000</v>
      </c>
      <c r="I18" s="60" t="s">
        <v>19</v>
      </c>
      <c r="J18" s="56"/>
      <c r="K18" s="56"/>
      <c r="L18" s="56"/>
    </row>
    <row r="19" spans="1:12" ht="14.25" customHeight="1" thickTop="1" thickBot="1" x14ac:dyDescent="0.25">
      <c r="A19" s="60" t="s">
        <v>350</v>
      </c>
      <c r="B19" s="60" t="s">
        <v>18</v>
      </c>
      <c r="C19" s="62">
        <v>5.21</v>
      </c>
      <c r="D19" s="62">
        <v>5.3150000000000004</v>
      </c>
      <c r="E19" s="62">
        <v>5.2539999999999996</v>
      </c>
      <c r="F19" s="62">
        <v>5.21</v>
      </c>
      <c r="G19" s="62" t="s">
        <v>528</v>
      </c>
      <c r="H19" s="63">
        <v>277500</v>
      </c>
      <c r="I19" s="60" t="s">
        <v>19</v>
      </c>
      <c r="J19" s="56"/>
      <c r="K19" s="56"/>
      <c r="L19" s="56"/>
    </row>
    <row r="20" spans="1:12" ht="14.25" customHeight="1" thickTop="1" thickBot="1" x14ac:dyDescent="0.25">
      <c r="A20" s="60" t="s">
        <v>386</v>
      </c>
      <c r="B20" s="60" t="s">
        <v>18</v>
      </c>
      <c r="C20" s="62">
        <v>4.53</v>
      </c>
      <c r="D20" s="62">
        <v>4.95</v>
      </c>
      <c r="E20" s="62">
        <v>4.74</v>
      </c>
      <c r="F20" s="62">
        <v>4.53</v>
      </c>
      <c r="G20" s="62" t="s">
        <v>529</v>
      </c>
      <c r="H20" s="63">
        <v>40000</v>
      </c>
      <c r="I20" s="60" t="s">
        <v>19</v>
      </c>
      <c r="J20" s="56"/>
      <c r="K20" s="56"/>
      <c r="L20" s="56"/>
    </row>
    <row r="21" spans="1:12" ht="14.25" customHeight="1" thickTop="1" thickBot="1" x14ac:dyDescent="0.25">
      <c r="A21" s="60" t="s">
        <v>530</v>
      </c>
      <c r="B21" s="60" t="s">
        <v>18</v>
      </c>
      <c r="C21" s="62">
        <v>5.21</v>
      </c>
      <c r="D21" s="62">
        <v>5.23</v>
      </c>
      <c r="E21" s="62">
        <v>5.22</v>
      </c>
      <c r="F21" s="62">
        <v>5.21</v>
      </c>
      <c r="G21" s="62" t="s">
        <v>522</v>
      </c>
      <c r="H21" s="63">
        <v>20000</v>
      </c>
      <c r="I21" s="60" t="s">
        <v>19</v>
      </c>
      <c r="J21" s="56"/>
      <c r="K21" s="56"/>
      <c r="L21" s="56"/>
    </row>
    <row r="22" spans="1:12" ht="14.25" customHeight="1" thickTop="1" thickBot="1" x14ac:dyDescent="0.25">
      <c r="A22" s="60" t="s">
        <v>21</v>
      </c>
      <c r="B22" s="60" t="s">
        <v>18</v>
      </c>
      <c r="C22" s="62">
        <v>5.18</v>
      </c>
      <c r="D22" s="62">
        <v>5.25</v>
      </c>
      <c r="E22" s="62">
        <v>5.22</v>
      </c>
      <c r="F22" s="62">
        <v>5.2149999999999999</v>
      </c>
      <c r="G22" s="62" t="s">
        <v>531</v>
      </c>
      <c r="H22" s="63">
        <v>72500</v>
      </c>
      <c r="I22" s="60" t="s">
        <v>19</v>
      </c>
      <c r="J22" s="56"/>
      <c r="K22" s="56"/>
      <c r="L22" s="56"/>
    </row>
    <row r="23" spans="1:12" ht="14.25" customHeight="1" thickTop="1" thickBot="1" x14ac:dyDescent="0.25">
      <c r="A23" s="60" t="s">
        <v>351</v>
      </c>
      <c r="B23" s="60" t="s">
        <v>18</v>
      </c>
      <c r="C23" s="62">
        <v>5.4</v>
      </c>
      <c r="D23" s="62">
        <v>5.5380000000000003</v>
      </c>
      <c r="E23" s="62">
        <v>5.4980000000000002</v>
      </c>
      <c r="F23" s="62">
        <v>5.4</v>
      </c>
      <c r="G23" s="62" t="s">
        <v>532</v>
      </c>
      <c r="H23" s="63">
        <v>95000</v>
      </c>
      <c r="I23" s="60" t="s">
        <v>19</v>
      </c>
      <c r="J23" s="56"/>
      <c r="K23" s="56"/>
      <c r="L23" s="56"/>
    </row>
    <row r="24" spans="1:12" ht="14.25" customHeight="1" thickTop="1" thickBot="1" x14ac:dyDescent="0.25">
      <c r="A24" s="60" t="s">
        <v>352</v>
      </c>
      <c r="B24" s="60" t="s">
        <v>18</v>
      </c>
      <c r="C24" s="62">
        <v>5.13</v>
      </c>
      <c r="D24" s="62">
        <v>5.1950000000000003</v>
      </c>
      <c r="E24" s="62">
        <v>5.17</v>
      </c>
      <c r="F24" s="62">
        <v>5.14</v>
      </c>
      <c r="G24" s="62" t="s">
        <v>533</v>
      </c>
      <c r="H24" s="63">
        <v>110000</v>
      </c>
      <c r="I24" s="60" t="s">
        <v>19</v>
      </c>
      <c r="J24" s="56"/>
      <c r="K24" s="56"/>
      <c r="L24" s="56"/>
    </row>
    <row r="25" spans="1:12" ht="14.25" customHeight="1" thickTop="1" thickBot="1" x14ac:dyDescent="0.25">
      <c r="A25" s="60" t="s">
        <v>387</v>
      </c>
      <c r="B25" s="60" t="s">
        <v>18</v>
      </c>
      <c r="C25" s="62">
        <v>5.085</v>
      </c>
      <c r="D25" s="62">
        <v>5.1100000000000003</v>
      </c>
      <c r="E25" s="62">
        <v>5.101</v>
      </c>
      <c r="F25" s="62">
        <v>5.085</v>
      </c>
      <c r="G25" s="62" t="s">
        <v>534</v>
      </c>
      <c r="H25" s="63">
        <v>22500</v>
      </c>
      <c r="I25" s="60" t="s">
        <v>19</v>
      </c>
      <c r="J25" s="56"/>
      <c r="K25" s="56"/>
      <c r="L25" s="56"/>
    </row>
    <row r="26" spans="1:12" ht="14.25" customHeight="1" thickTop="1" thickBot="1" x14ac:dyDescent="0.25">
      <c r="A26" s="60" t="s">
        <v>353</v>
      </c>
      <c r="B26" s="60" t="s">
        <v>18</v>
      </c>
      <c r="C26" s="62">
        <v>5.33</v>
      </c>
      <c r="D26" s="62">
        <v>5.3730000000000002</v>
      </c>
      <c r="E26" s="62">
        <v>5.3550000000000004</v>
      </c>
      <c r="F26" s="62">
        <v>5.33</v>
      </c>
      <c r="G26" s="62" t="s">
        <v>535</v>
      </c>
      <c r="H26" s="63">
        <v>165000</v>
      </c>
      <c r="I26" s="60" t="s">
        <v>19</v>
      </c>
      <c r="J26" s="56"/>
      <c r="K26" s="56"/>
      <c r="L26" s="56"/>
    </row>
    <row r="27" spans="1:12" ht="14.25" customHeight="1" thickTop="1" thickBot="1" x14ac:dyDescent="0.25">
      <c r="A27" s="60" t="s">
        <v>354</v>
      </c>
      <c r="B27" s="60" t="s">
        <v>18</v>
      </c>
      <c r="C27" s="62">
        <v>5.3449999999999998</v>
      </c>
      <c r="D27" s="62">
        <v>5.3780000000000001</v>
      </c>
      <c r="E27" s="62">
        <v>5.3639999999999999</v>
      </c>
      <c r="F27" s="62">
        <v>5.3449999999999998</v>
      </c>
      <c r="G27" s="62" t="s">
        <v>536</v>
      </c>
      <c r="H27" s="63">
        <v>25000</v>
      </c>
      <c r="I27" s="60" t="s">
        <v>19</v>
      </c>
      <c r="J27" s="56"/>
      <c r="K27" s="56"/>
      <c r="L27" s="56"/>
    </row>
    <row r="28" spans="1:12" ht="14.25" customHeight="1" thickTop="1" thickBot="1" x14ac:dyDescent="0.25">
      <c r="A28" s="60" t="s">
        <v>537</v>
      </c>
      <c r="B28" s="60" t="s">
        <v>18</v>
      </c>
      <c r="C28" s="62">
        <v>5.0999999999999996</v>
      </c>
      <c r="D28" s="62">
        <v>5.1100000000000003</v>
      </c>
      <c r="E28" s="62">
        <v>5.1050000000000004</v>
      </c>
      <c r="F28" s="62">
        <v>5.0999999999999996</v>
      </c>
      <c r="G28" s="62" t="s">
        <v>538</v>
      </c>
      <c r="H28" s="63">
        <v>10000</v>
      </c>
      <c r="I28" s="60" t="s">
        <v>19</v>
      </c>
      <c r="J28" s="56"/>
      <c r="K28" s="56"/>
      <c r="L28" s="56"/>
    </row>
    <row r="29" spans="1:12" ht="14.25" customHeight="1" thickTop="1" thickBot="1" x14ac:dyDescent="0.25">
      <c r="A29" s="60" t="s">
        <v>388</v>
      </c>
      <c r="B29" s="60" t="s">
        <v>18</v>
      </c>
      <c r="C29" s="62">
        <v>5.12</v>
      </c>
      <c r="D29" s="62">
        <v>5.14</v>
      </c>
      <c r="E29" s="62">
        <v>5.1340000000000003</v>
      </c>
      <c r="F29" s="62">
        <v>5.12</v>
      </c>
      <c r="G29" s="62" t="s">
        <v>539</v>
      </c>
      <c r="H29" s="63">
        <v>17500</v>
      </c>
      <c r="I29" s="60" t="s">
        <v>19</v>
      </c>
      <c r="J29" s="56"/>
      <c r="K29" s="56"/>
      <c r="L29" s="56"/>
    </row>
    <row r="30" spans="1:12" ht="14.25" customHeight="1" thickTop="1" thickBot="1" x14ac:dyDescent="0.25">
      <c r="A30" s="60" t="s">
        <v>355</v>
      </c>
      <c r="B30" s="60" t="s">
        <v>18</v>
      </c>
      <c r="C30" s="62">
        <v>5.19</v>
      </c>
      <c r="D30" s="62">
        <v>5.21</v>
      </c>
      <c r="E30" s="62">
        <v>5.202</v>
      </c>
      <c r="F30" s="62">
        <v>5.19</v>
      </c>
      <c r="G30" s="62" t="s">
        <v>540</v>
      </c>
      <c r="H30" s="63">
        <v>42500</v>
      </c>
      <c r="I30" s="60" t="s">
        <v>19</v>
      </c>
      <c r="J30" s="56"/>
      <c r="K30" s="56"/>
      <c r="L30" s="56"/>
    </row>
    <row r="31" spans="1:12" ht="14.25" customHeight="1" thickTop="1" thickBot="1" x14ac:dyDescent="0.25">
      <c r="A31" s="60" t="s">
        <v>541</v>
      </c>
      <c r="B31" s="60" t="s">
        <v>399</v>
      </c>
      <c r="C31" s="62">
        <v>5.18</v>
      </c>
      <c r="D31" s="62">
        <v>5.18</v>
      </c>
      <c r="E31" s="62">
        <v>5.18</v>
      </c>
      <c r="F31" s="62">
        <v>5.18</v>
      </c>
      <c r="G31" s="62" t="s">
        <v>542</v>
      </c>
      <c r="H31" s="63">
        <v>260000</v>
      </c>
      <c r="I31" s="60" t="s">
        <v>19</v>
      </c>
      <c r="J31" s="56"/>
      <c r="K31" s="56"/>
      <c r="L31" s="56"/>
    </row>
    <row r="32" spans="1:12" ht="14.25" customHeight="1" thickTop="1" thickBot="1" x14ac:dyDescent="0.25">
      <c r="A32" s="60" t="s">
        <v>356</v>
      </c>
      <c r="B32" s="60" t="s">
        <v>18</v>
      </c>
      <c r="C32" s="62">
        <v>12</v>
      </c>
      <c r="D32" s="62">
        <v>13.25</v>
      </c>
      <c r="E32" s="62">
        <v>12.803000000000001</v>
      </c>
      <c r="F32" s="62">
        <v>13.25</v>
      </c>
      <c r="G32" s="62" t="s">
        <v>543</v>
      </c>
      <c r="H32" s="63">
        <v>37500</v>
      </c>
      <c r="I32" s="60" t="s">
        <v>19</v>
      </c>
      <c r="J32" s="56"/>
      <c r="K32" s="56"/>
      <c r="L32" s="56"/>
    </row>
    <row r="33" spans="1:12" ht="14.25" customHeight="1" thickTop="1" thickBot="1" x14ac:dyDescent="0.25">
      <c r="A33" s="60" t="s">
        <v>421</v>
      </c>
      <c r="B33" s="60" t="s">
        <v>18</v>
      </c>
      <c r="C33" s="62">
        <v>9.5</v>
      </c>
      <c r="D33" s="62">
        <v>12</v>
      </c>
      <c r="E33" s="62">
        <v>11.25</v>
      </c>
      <c r="F33" s="62">
        <v>9.5</v>
      </c>
      <c r="G33" s="62" t="s">
        <v>544</v>
      </c>
      <c r="H33" s="63">
        <v>40000</v>
      </c>
      <c r="I33" s="60" t="s">
        <v>19</v>
      </c>
      <c r="J33" s="56"/>
      <c r="K33" s="56"/>
      <c r="L33" s="56"/>
    </row>
    <row r="34" spans="1:12" ht="14.25" customHeight="1" thickTop="1" thickBot="1" x14ac:dyDescent="0.25">
      <c r="A34" s="60" t="s">
        <v>422</v>
      </c>
      <c r="B34" s="60" t="s">
        <v>18</v>
      </c>
      <c r="C34" s="62">
        <v>5.33</v>
      </c>
      <c r="D34" s="62">
        <v>5.3650000000000002</v>
      </c>
      <c r="E34" s="62">
        <v>5.351</v>
      </c>
      <c r="F34" s="62">
        <v>5.33</v>
      </c>
      <c r="G34" s="62" t="s">
        <v>521</v>
      </c>
      <c r="H34" s="63">
        <v>30000</v>
      </c>
      <c r="I34" s="60" t="s">
        <v>19</v>
      </c>
      <c r="J34" s="56"/>
      <c r="K34" s="56"/>
      <c r="L34" s="56"/>
    </row>
    <row r="35" spans="1:12" ht="14.25" customHeight="1" thickTop="1" thickBot="1" x14ac:dyDescent="0.25">
      <c r="A35" s="60" t="s">
        <v>357</v>
      </c>
      <c r="B35" s="60" t="s">
        <v>18</v>
      </c>
      <c r="C35" s="62">
        <v>5.1100000000000003</v>
      </c>
      <c r="D35" s="62">
        <v>5.1150000000000002</v>
      </c>
      <c r="E35" s="62">
        <v>5.1130000000000004</v>
      </c>
      <c r="F35" s="62">
        <v>5.1100000000000003</v>
      </c>
      <c r="G35" s="62" t="s">
        <v>545</v>
      </c>
      <c r="H35" s="63">
        <v>10000</v>
      </c>
      <c r="I35" s="60" t="s">
        <v>19</v>
      </c>
      <c r="J35" s="56"/>
      <c r="K35" s="56"/>
      <c r="L35" s="56"/>
    </row>
    <row r="36" spans="1:12" ht="14.25" customHeight="1" thickTop="1" thickBot="1" x14ac:dyDescent="0.25">
      <c r="A36" s="60" t="s">
        <v>358</v>
      </c>
      <c r="B36" s="60" t="s">
        <v>18</v>
      </c>
      <c r="C36" s="62">
        <v>5.0999999999999996</v>
      </c>
      <c r="D36" s="62">
        <v>5.22</v>
      </c>
      <c r="E36" s="62">
        <v>5.19</v>
      </c>
      <c r="F36" s="62">
        <v>5.0999999999999996</v>
      </c>
      <c r="G36" s="62" t="s">
        <v>539</v>
      </c>
      <c r="H36" s="63">
        <v>115000</v>
      </c>
      <c r="I36" s="60" t="s">
        <v>19</v>
      </c>
      <c r="J36" s="56"/>
      <c r="K36" s="56"/>
      <c r="L36" s="56"/>
    </row>
    <row r="37" spans="1:12" ht="14.25" customHeight="1" thickTop="1" thickBot="1" x14ac:dyDescent="0.25">
      <c r="A37" s="60" t="s">
        <v>359</v>
      </c>
      <c r="B37" s="60" t="s">
        <v>18</v>
      </c>
      <c r="C37" s="62">
        <v>5.08</v>
      </c>
      <c r="D37" s="62">
        <v>5.16</v>
      </c>
      <c r="E37" s="62">
        <v>5.12</v>
      </c>
      <c r="F37" s="62">
        <v>5.08</v>
      </c>
      <c r="G37" s="62" t="s">
        <v>546</v>
      </c>
      <c r="H37" s="63">
        <v>20000</v>
      </c>
      <c r="I37" s="60" t="s">
        <v>19</v>
      </c>
      <c r="J37" s="56"/>
      <c r="K37" s="56"/>
      <c r="L37" s="56"/>
    </row>
    <row r="38" spans="1:12" ht="14.25" customHeight="1" thickTop="1" thickBot="1" x14ac:dyDescent="0.25">
      <c r="A38" s="60" t="s">
        <v>360</v>
      </c>
      <c r="B38" s="60" t="s">
        <v>18</v>
      </c>
      <c r="C38" s="62">
        <v>5.1100000000000003</v>
      </c>
      <c r="D38" s="62">
        <v>5.18</v>
      </c>
      <c r="E38" s="62">
        <v>5.1509999999999998</v>
      </c>
      <c r="F38" s="62">
        <v>5.12</v>
      </c>
      <c r="G38" s="62" t="s">
        <v>547</v>
      </c>
      <c r="H38" s="63">
        <v>45000</v>
      </c>
      <c r="I38" s="60" t="s">
        <v>19</v>
      </c>
      <c r="J38" s="56"/>
      <c r="K38" s="56"/>
      <c r="L38" s="56"/>
    </row>
    <row r="39" spans="1:12" ht="14.25" customHeight="1" thickTop="1" thickBot="1" x14ac:dyDescent="0.25">
      <c r="A39" s="60" t="s">
        <v>361</v>
      </c>
      <c r="B39" s="60" t="s">
        <v>18</v>
      </c>
      <c r="C39" s="62">
        <v>5.6449999999999996</v>
      </c>
      <c r="D39" s="62">
        <v>5.6449999999999996</v>
      </c>
      <c r="E39" s="62">
        <v>5.6449999999999996</v>
      </c>
      <c r="F39" s="62">
        <v>5.6449999999999996</v>
      </c>
      <c r="G39" s="62" t="s">
        <v>548</v>
      </c>
      <c r="H39" s="63">
        <v>10000</v>
      </c>
      <c r="I39" s="60" t="s">
        <v>19</v>
      </c>
      <c r="J39" s="56"/>
      <c r="K39" s="56"/>
      <c r="L39" s="56"/>
    </row>
    <row r="40" spans="1:12" ht="9.75" customHeight="1" thickTop="1" thickBot="1" x14ac:dyDescent="0.25">
      <c r="A40" s="60" t="s">
        <v>549</v>
      </c>
      <c r="B40" s="60" t="s">
        <v>18</v>
      </c>
      <c r="C40" s="62">
        <v>5.07</v>
      </c>
      <c r="D40" s="62">
        <v>5.1100000000000003</v>
      </c>
      <c r="E40" s="62">
        <v>5.09</v>
      </c>
      <c r="F40" s="62">
        <v>5.07</v>
      </c>
      <c r="G40" s="62" t="s">
        <v>550</v>
      </c>
      <c r="H40" s="63">
        <v>10000</v>
      </c>
      <c r="I40" s="60" t="s">
        <v>19</v>
      </c>
      <c r="J40" s="56"/>
      <c r="K40" s="56"/>
      <c r="L40" s="56"/>
    </row>
    <row r="41" spans="1:12" ht="14.25" customHeight="1" thickTop="1" thickBot="1" x14ac:dyDescent="0.25">
      <c r="A41" s="60" t="s">
        <v>423</v>
      </c>
      <c r="B41" s="60" t="s">
        <v>18</v>
      </c>
      <c r="C41" s="62">
        <v>5.0999999999999996</v>
      </c>
      <c r="D41" s="62">
        <v>5.1100000000000003</v>
      </c>
      <c r="E41" s="62">
        <v>5.1050000000000004</v>
      </c>
      <c r="F41" s="62">
        <v>5.1100000000000003</v>
      </c>
      <c r="G41" s="62" t="s">
        <v>551</v>
      </c>
      <c r="H41" s="63">
        <v>10000</v>
      </c>
      <c r="I41" s="60" t="s">
        <v>19</v>
      </c>
      <c r="J41" s="56"/>
      <c r="K41" s="56"/>
      <c r="L41" s="56"/>
    </row>
    <row r="42" spans="1:12" ht="14.25" customHeight="1" thickTop="1" thickBot="1" x14ac:dyDescent="0.25">
      <c r="A42" s="60" t="s">
        <v>362</v>
      </c>
      <c r="B42" s="60" t="s">
        <v>18</v>
      </c>
      <c r="C42" s="62">
        <v>5.17</v>
      </c>
      <c r="D42" s="62">
        <v>5.26</v>
      </c>
      <c r="E42" s="62">
        <v>5.2249999999999996</v>
      </c>
      <c r="F42" s="62">
        <v>5.21</v>
      </c>
      <c r="G42" s="62" t="s">
        <v>538</v>
      </c>
      <c r="H42" s="63">
        <v>85000</v>
      </c>
      <c r="I42" s="60" t="s">
        <v>19</v>
      </c>
      <c r="J42" s="56"/>
      <c r="K42" s="56"/>
      <c r="L42" s="56"/>
    </row>
    <row r="43" spans="1:12" ht="10.5" customHeight="1" thickTop="1" thickBot="1" x14ac:dyDescent="0.25">
      <c r="A43" s="60" t="s">
        <v>22</v>
      </c>
      <c r="B43" s="60" t="s">
        <v>18</v>
      </c>
      <c r="C43" s="62">
        <v>5.2</v>
      </c>
      <c r="D43" s="62">
        <v>5.27</v>
      </c>
      <c r="E43" s="62">
        <v>5.2309999999999999</v>
      </c>
      <c r="F43" s="62">
        <v>5.2</v>
      </c>
      <c r="G43" s="62" t="s">
        <v>552</v>
      </c>
      <c r="H43" s="63">
        <v>60000</v>
      </c>
      <c r="I43" s="60" t="s">
        <v>19</v>
      </c>
      <c r="J43" s="56"/>
      <c r="K43" s="56"/>
      <c r="L43" s="56"/>
    </row>
    <row r="44" spans="1:12" ht="14.25" customHeight="1" thickTop="1" thickBot="1" x14ac:dyDescent="0.25">
      <c r="A44" s="60" t="s">
        <v>363</v>
      </c>
      <c r="B44" s="60" t="s">
        <v>18</v>
      </c>
      <c r="C44" s="62">
        <v>5.69</v>
      </c>
      <c r="D44" s="62">
        <v>5.69</v>
      </c>
      <c r="E44" s="62">
        <v>5.69</v>
      </c>
      <c r="F44" s="62">
        <v>5.69</v>
      </c>
      <c r="G44" s="62" t="s">
        <v>521</v>
      </c>
      <c r="H44" s="63">
        <v>5000</v>
      </c>
      <c r="I44" s="60" t="s">
        <v>19</v>
      </c>
      <c r="J44" s="56"/>
      <c r="K44" s="56"/>
      <c r="L44" s="56"/>
    </row>
    <row r="45" spans="1:12" ht="10.5" customHeight="1" thickTop="1" thickBot="1" x14ac:dyDescent="0.25">
      <c r="A45" s="60" t="s">
        <v>364</v>
      </c>
      <c r="B45" s="60" t="s">
        <v>18</v>
      </c>
      <c r="C45" s="62">
        <v>5.1050000000000004</v>
      </c>
      <c r="D45" s="62">
        <v>5.17</v>
      </c>
      <c r="E45" s="62">
        <v>5.1360000000000001</v>
      </c>
      <c r="F45" s="62">
        <v>5.1050000000000004</v>
      </c>
      <c r="G45" s="62" t="s">
        <v>527</v>
      </c>
      <c r="H45" s="63">
        <v>40000</v>
      </c>
      <c r="I45" s="60" t="s">
        <v>19</v>
      </c>
      <c r="J45" s="56"/>
      <c r="K45" s="56"/>
      <c r="L45" s="56"/>
    </row>
    <row r="46" spans="1:12" ht="14.25" customHeight="1" thickTop="1" thickBot="1" x14ac:dyDescent="0.25">
      <c r="A46" s="60" t="s">
        <v>553</v>
      </c>
      <c r="B46" s="60" t="s">
        <v>18</v>
      </c>
      <c r="C46" s="62">
        <v>5.2149999999999999</v>
      </c>
      <c r="D46" s="62">
        <v>5.28</v>
      </c>
      <c r="E46" s="62">
        <v>5.2519999999999998</v>
      </c>
      <c r="F46" s="62">
        <v>5.2149999999999999</v>
      </c>
      <c r="G46" s="62" t="s">
        <v>554</v>
      </c>
      <c r="H46" s="63">
        <v>35000</v>
      </c>
      <c r="I46" s="60" t="s">
        <v>19</v>
      </c>
      <c r="J46" s="56"/>
      <c r="K46" s="56"/>
      <c r="L46" s="56"/>
    </row>
    <row r="47" spans="1:12" ht="14.25" customHeight="1" thickTop="1" thickBot="1" x14ac:dyDescent="0.25">
      <c r="A47" s="172" t="s">
        <v>23</v>
      </c>
      <c r="B47" s="173"/>
      <c r="C47" s="173"/>
      <c r="D47" s="173"/>
      <c r="E47" s="173"/>
      <c r="F47" s="173"/>
      <c r="G47" s="173"/>
      <c r="H47" s="173"/>
      <c r="I47" s="174"/>
      <c r="J47" s="56"/>
      <c r="K47" s="56"/>
      <c r="L47" s="56"/>
    </row>
    <row r="48" spans="1:12" ht="14.25" customHeight="1" thickTop="1" thickBot="1" x14ac:dyDescent="0.25">
      <c r="A48" s="60" t="s">
        <v>365</v>
      </c>
      <c r="B48" s="60" t="s">
        <v>18</v>
      </c>
      <c r="C48" s="62">
        <v>0</v>
      </c>
      <c r="D48" s="62">
        <v>0</v>
      </c>
      <c r="E48" s="62">
        <v>0</v>
      </c>
      <c r="F48" s="62">
        <v>0</v>
      </c>
      <c r="G48" s="62" t="s">
        <v>555</v>
      </c>
      <c r="H48" s="63">
        <v>30000</v>
      </c>
      <c r="I48" s="60" t="s">
        <v>19</v>
      </c>
      <c r="J48" s="56"/>
      <c r="K48" s="56"/>
      <c r="L48" s="56"/>
    </row>
    <row r="49" spans="1:12" ht="14.25" customHeight="1" thickTop="1" thickBot="1" x14ac:dyDescent="0.25">
      <c r="A49" s="60" t="s">
        <v>366</v>
      </c>
      <c r="B49" s="60" t="s">
        <v>18</v>
      </c>
      <c r="C49" s="62">
        <v>0</v>
      </c>
      <c r="D49" s="62">
        <v>0</v>
      </c>
      <c r="E49" s="62">
        <v>0</v>
      </c>
      <c r="F49" s="62">
        <v>0</v>
      </c>
      <c r="G49" s="62" t="s">
        <v>556</v>
      </c>
      <c r="H49" s="63">
        <v>115000</v>
      </c>
      <c r="I49" s="60" t="s">
        <v>19</v>
      </c>
      <c r="J49" s="56"/>
      <c r="K49" s="56"/>
      <c r="L49" s="56"/>
    </row>
    <row r="50" spans="1:12" ht="14.25" customHeight="1" thickTop="1" thickBot="1" x14ac:dyDescent="0.25">
      <c r="A50" s="60" t="s">
        <v>557</v>
      </c>
      <c r="B50" s="60" t="s">
        <v>18</v>
      </c>
      <c r="C50" s="62">
        <v>0</v>
      </c>
      <c r="D50" s="62">
        <v>0</v>
      </c>
      <c r="E50" s="62">
        <v>0</v>
      </c>
      <c r="F50" s="62">
        <v>0</v>
      </c>
      <c r="G50" s="62" t="s">
        <v>487</v>
      </c>
      <c r="H50" s="63">
        <v>20000</v>
      </c>
      <c r="I50" s="60" t="s">
        <v>19</v>
      </c>
      <c r="J50" s="56"/>
      <c r="K50" s="56"/>
      <c r="L50" s="56"/>
    </row>
    <row r="51" spans="1:12" ht="9.75" customHeight="1" thickTop="1" thickBot="1" x14ac:dyDescent="0.25">
      <c r="A51" s="60" t="s">
        <v>367</v>
      </c>
      <c r="B51" s="60" t="s">
        <v>18</v>
      </c>
      <c r="C51" s="62">
        <v>5.0000000000000001E-3</v>
      </c>
      <c r="D51" s="62">
        <v>5.0000000000000001E-3</v>
      </c>
      <c r="E51" s="62">
        <v>5.0000000000000001E-3</v>
      </c>
      <c r="F51" s="62">
        <v>5.0000000000000001E-3</v>
      </c>
      <c r="G51" s="62" t="s">
        <v>545</v>
      </c>
      <c r="H51" s="63">
        <v>10000</v>
      </c>
      <c r="I51" s="60" t="s">
        <v>19</v>
      </c>
      <c r="J51" s="56"/>
      <c r="K51" s="56"/>
      <c r="L51" s="56"/>
    </row>
    <row r="52" spans="1:12" ht="14.25" customHeight="1" thickTop="1" thickBot="1" x14ac:dyDescent="0.25">
      <c r="A52" s="60" t="s">
        <v>39</v>
      </c>
      <c r="B52" s="60" t="s">
        <v>18</v>
      </c>
      <c r="C52" s="62">
        <v>0</v>
      </c>
      <c r="D52" s="62">
        <v>0</v>
      </c>
      <c r="E52" s="62">
        <v>0</v>
      </c>
      <c r="F52" s="62">
        <v>0</v>
      </c>
      <c r="G52" s="62" t="s">
        <v>558</v>
      </c>
      <c r="H52" s="63">
        <v>25000</v>
      </c>
      <c r="I52" s="60" t="s">
        <v>19</v>
      </c>
      <c r="J52" s="56"/>
      <c r="K52" s="56"/>
      <c r="L52" s="56"/>
    </row>
    <row r="53" spans="1:12" ht="9.75" customHeight="1" thickTop="1" thickBot="1" x14ac:dyDescent="0.25">
      <c r="A53" s="60" t="s">
        <v>559</v>
      </c>
      <c r="B53" s="60" t="s">
        <v>18</v>
      </c>
      <c r="C53" s="62">
        <v>0</v>
      </c>
      <c r="D53" s="62">
        <v>0</v>
      </c>
      <c r="E53" s="62">
        <v>0</v>
      </c>
      <c r="F53" s="62">
        <v>0</v>
      </c>
      <c r="G53" s="62" t="s">
        <v>527</v>
      </c>
      <c r="H53" s="63">
        <v>5000</v>
      </c>
      <c r="I53" s="60" t="s">
        <v>19</v>
      </c>
      <c r="J53" s="56"/>
      <c r="K53" s="56"/>
      <c r="L53" s="56"/>
    </row>
    <row r="54" spans="1:12" ht="9.75" customHeight="1" thickTop="1" thickBot="1" x14ac:dyDescent="0.25">
      <c r="A54" s="60" t="s">
        <v>389</v>
      </c>
      <c r="B54" s="60" t="s">
        <v>18</v>
      </c>
      <c r="C54" s="62">
        <v>0</v>
      </c>
      <c r="D54" s="62">
        <v>0</v>
      </c>
      <c r="E54" s="62">
        <v>0</v>
      </c>
      <c r="F54" s="62">
        <v>0</v>
      </c>
      <c r="G54" s="62" t="s">
        <v>560</v>
      </c>
      <c r="H54" s="63">
        <v>10000</v>
      </c>
      <c r="I54" s="60" t="s">
        <v>19</v>
      </c>
      <c r="J54" s="56"/>
      <c r="K54" s="56"/>
      <c r="L54" s="56"/>
    </row>
    <row r="55" spans="1:12" ht="9.75" customHeight="1" thickTop="1" thickBot="1" x14ac:dyDescent="0.25">
      <c r="A55" s="60" t="s">
        <v>368</v>
      </c>
      <c r="B55" s="60" t="s">
        <v>18</v>
      </c>
      <c r="C55" s="62">
        <v>0</v>
      </c>
      <c r="D55" s="62">
        <v>0</v>
      </c>
      <c r="E55" s="62">
        <v>0</v>
      </c>
      <c r="F55" s="62">
        <v>0</v>
      </c>
      <c r="G55" s="62" t="s">
        <v>560</v>
      </c>
      <c r="H55" s="63">
        <v>10000</v>
      </c>
      <c r="I55" s="60" t="s">
        <v>19</v>
      </c>
      <c r="J55" s="56"/>
      <c r="K55" s="56"/>
      <c r="L55" s="56"/>
    </row>
    <row r="56" spans="1:12" ht="14.25" customHeight="1" thickTop="1" thickBot="1" x14ac:dyDescent="0.25">
      <c r="A56" s="60" t="s">
        <v>424</v>
      </c>
      <c r="B56" s="60" t="s">
        <v>18</v>
      </c>
      <c r="C56" s="62">
        <v>0</v>
      </c>
      <c r="D56" s="62">
        <v>0</v>
      </c>
      <c r="E56" s="62">
        <v>0</v>
      </c>
      <c r="F56" s="62">
        <v>0</v>
      </c>
      <c r="G56" s="62" t="s">
        <v>561</v>
      </c>
      <c r="H56" s="63">
        <v>5000</v>
      </c>
      <c r="I56" s="60" t="s">
        <v>19</v>
      </c>
      <c r="J56" s="56"/>
      <c r="K56" s="56"/>
      <c r="L56" s="56"/>
    </row>
    <row r="57" spans="1:12" ht="14.25" customHeight="1" thickTop="1" thickBot="1" x14ac:dyDescent="0.25">
      <c r="A57" s="60" t="s">
        <v>390</v>
      </c>
      <c r="B57" s="60" t="s">
        <v>18</v>
      </c>
      <c r="C57" s="62">
        <v>0</v>
      </c>
      <c r="D57" s="62">
        <v>0</v>
      </c>
      <c r="E57" s="62">
        <v>0</v>
      </c>
      <c r="F57" s="62">
        <v>0</v>
      </c>
      <c r="G57" s="62" t="s">
        <v>562</v>
      </c>
      <c r="H57" s="63">
        <v>15000</v>
      </c>
      <c r="I57" s="60" t="s">
        <v>19</v>
      </c>
      <c r="J57" s="56"/>
      <c r="K57" s="56"/>
      <c r="L57" s="56"/>
    </row>
    <row r="58" spans="1:12" ht="14.25" customHeight="1" thickTop="1" thickBot="1" x14ac:dyDescent="0.25">
      <c r="A58" s="60" t="s">
        <v>32</v>
      </c>
      <c r="B58" s="60" t="s">
        <v>18</v>
      </c>
      <c r="C58" s="62">
        <v>0</v>
      </c>
      <c r="D58" s="62">
        <v>0</v>
      </c>
      <c r="E58" s="62">
        <v>0</v>
      </c>
      <c r="F58" s="62">
        <v>0</v>
      </c>
      <c r="G58" s="62" t="s">
        <v>473</v>
      </c>
      <c r="H58" s="63">
        <v>10000</v>
      </c>
      <c r="I58" s="60" t="s">
        <v>19</v>
      </c>
      <c r="J58" s="56"/>
      <c r="K58" s="56"/>
      <c r="L58" s="56"/>
    </row>
    <row r="59" spans="1:12" ht="10.5" customHeight="1" thickTop="1" thickBot="1" x14ac:dyDescent="0.25">
      <c r="A59" s="60" t="s">
        <v>425</v>
      </c>
      <c r="B59" s="60" t="s">
        <v>18</v>
      </c>
      <c r="C59" s="62">
        <v>0</v>
      </c>
      <c r="D59" s="62">
        <v>0</v>
      </c>
      <c r="E59" s="62">
        <v>0</v>
      </c>
      <c r="F59" s="62">
        <v>0</v>
      </c>
      <c r="G59" s="62" t="s">
        <v>563</v>
      </c>
      <c r="H59" s="63">
        <v>15000</v>
      </c>
      <c r="I59" s="60" t="s">
        <v>19</v>
      </c>
      <c r="J59" s="56"/>
      <c r="K59" s="56"/>
      <c r="L59" s="56"/>
    </row>
    <row r="60" spans="1:12" ht="14.25" customHeight="1" thickTop="1" thickBot="1" x14ac:dyDescent="0.25">
      <c r="A60" s="60" t="s">
        <v>426</v>
      </c>
      <c r="B60" s="60" t="s">
        <v>18</v>
      </c>
      <c r="C60" s="62">
        <v>0</v>
      </c>
      <c r="D60" s="62">
        <v>0</v>
      </c>
      <c r="E60" s="62">
        <v>0</v>
      </c>
      <c r="F60" s="62">
        <v>0</v>
      </c>
      <c r="G60" s="62" t="s">
        <v>478</v>
      </c>
      <c r="H60" s="63">
        <v>20000</v>
      </c>
      <c r="I60" s="60" t="s">
        <v>19</v>
      </c>
      <c r="J60" s="56"/>
      <c r="K60" s="56"/>
      <c r="L60" s="56"/>
    </row>
    <row r="61" spans="1:12" ht="14.25" customHeight="1" thickTop="1" thickBot="1" x14ac:dyDescent="0.25">
      <c r="A61" s="60" t="s">
        <v>564</v>
      </c>
      <c r="B61" s="60" t="s">
        <v>18</v>
      </c>
      <c r="C61" s="62">
        <v>0</v>
      </c>
      <c r="D61" s="62">
        <v>0.01</v>
      </c>
      <c r="E61" s="62">
        <v>2E-3</v>
      </c>
      <c r="F61" s="62">
        <v>0.01</v>
      </c>
      <c r="G61" s="62" t="s">
        <v>535</v>
      </c>
      <c r="H61" s="63">
        <v>12500</v>
      </c>
      <c r="I61" s="60" t="s">
        <v>19</v>
      </c>
      <c r="J61" s="56"/>
      <c r="K61" s="56"/>
      <c r="L61" s="56"/>
    </row>
    <row r="62" spans="1:12" ht="22.5" thickTop="1" thickBot="1" x14ac:dyDescent="0.25">
      <c r="A62" s="60" t="s">
        <v>565</v>
      </c>
      <c r="B62" s="60" t="s">
        <v>18</v>
      </c>
      <c r="C62" s="62">
        <v>0</v>
      </c>
      <c r="D62" s="62">
        <v>0</v>
      </c>
      <c r="E62" s="62">
        <v>0</v>
      </c>
      <c r="F62" s="62">
        <v>0</v>
      </c>
      <c r="G62" s="62" t="s">
        <v>566</v>
      </c>
      <c r="H62" s="63">
        <v>5000</v>
      </c>
      <c r="I62" s="60" t="s">
        <v>19</v>
      </c>
      <c r="J62" s="56"/>
      <c r="K62" s="56"/>
      <c r="L62" s="56"/>
    </row>
    <row r="63" spans="1:12" ht="9.75" customHeight="1" thickTop="1" thickBot="1" x14ac:dyDescent="0.25">
      <c r="A63" s="60" t="s">
        <v>391</v>
      </c>
      <c r="B63" s="60" t="s">
        <v>18</v>
      </c>
      <c r="C63" s="62">
        <v>0</v>
      </c>
      <c r="D63" s="62">
        <v>0</v>
      </c>
      <c r="E63" s="62">
        <v>0</v>
      </c>
      <c r="F63" s="62">
        <v>0</v>
      </c>
      <c r="G63" s="62" t="s">
        <v>567</v>
      </c>
      <c r="H63" s="63">
        <v>10000</v>
      </c>
      <c r="I63" s="60" t="s">
        <v>19</v>
      </c>
      <c r="J63" s="56"/>
      <c r="K63" s="56"/>
      <c r="L63" s="56"/>
    </row>
    <row r="64" spans="1:12" ht="14.25" thickTop="1" thickBot="1" x14ac:dyDescent="0.25">
      <c r="A64" s="60"/>
      <c r="B64" s="61"/>
      <c r="C64" s="62"/>
      <c r="D64" s="62"/>
      <c r="E64" s="62"/>
      <c r="F64" s="62"/>
      <c r="G64" s="62"/>
      <c r="H64" s="63"/>
      <c r="I64" s="60"/>
      <c r="J64" s="56"/>
      <c r="K64" s="56"/>
      <c r="L64" s="56"/>
    </row>
    <row r="65" spans="1:12" ht="9.75" customHeight="1" thickTop="1" thickBot="1" x14ac:dyDescent="0.25">
      <c r="A65" s="60"/>
      <c r="B65" s="61"/>
      <c r="C65" s="62"/>
      <c r="D65" s="62"/>
      <c r="E65" s="62"/>
      <c r="F65" s="62"/>
      <c r="G65" s="62"/>
      <c r="H65" s="63"/>
      <c r="I65" s="60"/>
      <c r="J65" s="56"/>
      <c r="K65" s="56"/>
      <c r="L65" s="56"/>
    </row>
    <row r="66" spans="1:12" ht="14.25" thickTop="1" thickBot="1" x14ac:dyDescent="0.25">
      <c r="A66" s="60"/>
      <c r="B66" s="61"/>
      <c r="C66" s="62"/>
      <c r="D66" s="62"/>
      <c r="E66" s="62"/>
      <c r="F66" s="62"/>
      <c r="G66" s="62"/>
      <c r="H66" s="63"/>
      <c r="I66" s="60"/>
      <c r="J66" s="56"/>
      <c r="K66" s="56"/>
      <c r="L66" s="56"/>
    </row>
    <row r="67" spans="1:12" ht="9.75" customHeight="1" thickTop="1" thickBot="1" x14ac:dyDescent="0.25">
      <c r="A67" s="60"/>
      <c r="B67" s="61"/>
      <c r="C67" s="62"/>
      <c r="D67" s="62"/>
      <c r="E67" s="62"/>
      <c r="F67" s="62"/>
      <c r="G67" s="62"/>
      <c r="H67" s="63"/>
      <c r="I67" s="60"/>
      <c r="J67" s="56"/>
      <c r="K67" s="56"/>
      <c r="L67" s="56"/>
    </row>
    <row r="68" spans="1:12" ht="14.25" thickTop="1" thickBot="1" x14ac:dyDescent="0.25">
      <c r="A68" s="60"/>
      <c r="B68" s="61"/>
      <c r="C68" s="62"/>
      <c r="D68" s="62"/>
      <c r="E68" s="62"/>
      <c r="F68" s="62"/>
      <c r="G68" s="62"/>
      <c r="H68" s="63"/>
      <c r="I68" s="60"/>
      <c r="J68" s="56"/>
      <c r="K68" s="56"/>
      <c r="L68" s="56"/>
    </row>
    <row r="69" spans="1:12" ht="14.25" thickTop="1" thickBot="1" x14ac:dyDescent="0.25">
      <c r="A69" s="60"/>
      <c r="B69" s="61"/>
      <c r="C69" s="62"/>
      <c r="D69" s="62"/>
      <c r="E69" s="62"/>
      <c r="F69" s="62"/>
      <c r="G69" s="62"/>
      <c r="H69" s="63"/>
      <c r="I69" s="60"/>
      <c r="J69" s="56"/>
      <c r="K69" s="56"/>
      <c r="L69" s="56"/>
    </row>
    <row r="70" spans="1:12" ht="14.25" thickTop="1" thickBot="1" x14ac:dyDescent="0.25">
      <c r="A70" s="172"/>
      <c r="B70" s="173"/>
      <c r="C70" s="173"/>
      <c r="D70" s="173"/>
      <c r="E70" s="173"/>
      <c r="F70" s="173"/>
      <c r="G70" s="173"/>
      <c r="H70" s="173"/>
      <c r="I70" s="174"/>
      <c r="J70" s="56"/>
      <c r="K70" s="56"/>
      <c r="L70" s="56"/>
    </row>
    <row r="71" spans="1:12" ht="14.25" thickTop="1" thickBot="1" x14ac:dyDescent="0.25">
      <c r="A71" s="60"/>
      <c r="B71" s="61"/>
      <c r="C71" s="62"/>
      <c r="D71" s="62"/>
      <c r="E71" s="62"/>
      <c r="F71" s="62"/>
      <c r="G71" s="62"/>
      <c r="H71" s="63"/>
      <c r="I71" s="60"/>
      <c r="J71" s="56"/>
      <c r="K71" s="56"/>
      <c r="L71" s="56"/>
    </row>
    <row r="72" spans="1:12" ht="13.5" thickTop="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  <row r="75" spans="1:12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</row>
    <row r="76" spans="1:12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</row>
    <row r="77" spans="1:12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</row>
    <row r="78" spans="1:12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</row>
    <row r="79" spans="1:12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</row>
    <row r="80" spans="1:12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</row>
    <row r="81" spans="1:12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</row>
    <row r="82" spans="1:12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</row>
    <row r="83" spans="1:12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</row>
    <row r="84" spans="1:12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</row>
    <row r="85" spans="1:12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</row>
    <row r="86" spans="1:12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</row>
  </sheetData>
  <mergeCells count="11">
    <mergeCell ref="C9:C10"/>
    <mergeCell ref="D9:D10"/>
    <mergeCell ref="F9:F10"/>
    <mergeCell ref="A47:I47"/>
    <mergeCell ref="G9:G10"/>
    <mergeCell ref="A70:I70"/>
    <mergeCell ref="A11:I11"/>
    <mergeCell ref="A9:A10"/>
    <mergeCell ref="B9:B10"/>
    <mergeCell ref="H9:H10"/>
    <mergeCell ref="I9:I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5" t="s">
        <v>277</v>
      </c>
      <c r="F1" s="7"/>
      <c r="G1" s="6" t="s">
        <v>34</v>
      </c>
      <c r="H1" s="1">
        <f>SUM(H11:H1002)</f>
        <v>95175000</v>
      </c>
    </row>
    <row r="2" spans="1:11" ht="15.75" x14ac:dyDescent="0.25">
      <c r="A2" s="18" t="s">
        <v>30</v>
      </c>
      <c r="F2" s="67"/>
      <c r="G2" s="68"/>
      <c r="H2" s="66"/>
    </row>
    <row r="3" spans="1:11" x14ac:dyDescent="0.2">
      <c r="A3" s="104">
        <f>'E-Mail'!$B$1</f>
        <v>36985</v>
      </c>
      <c r="F3" s="67"/>
      <c r="G3" s="68"/>
      <c r="H3" s="66"/>
    </row>
    <row r="5" spans="1:11" ht="9.75" customHeight="1" x14ac:dyDescent="0.2">
      <c r="A5" s="57" t="s">
        <v>276</v>
      </c>
      <c r="J5" s="56"/>
      <c r="K5" s="56"/>
    </row>
    <row r="6" spans="1:11" ht="9.75" customHeight="1" x14ac:dyDescent="0.2">
      <c r="A6" s="57" t="s">
        <v>275</v>
      </c>
      <c r="J6" s="56"/>
      <c r="K6" s="56"/>
    </row>
    <row r="7" spans="1:11" ht="9.75" customHeight="1" x14ac:dyDescent="0.2">
      <c r="A7" s="57" t="s">
        <v>452</v>
      </c>
      <c r="J7" s="56"/>
      <c r="K7" s="56"/>
    </row>
    <row r="8" spans="1:11" ht="9.75" customHeight="1" thickBot="1" x14ac:dyDescent="0.25">
      <c r="J8" s="56"/>
      <c r="K8" s="56"/>
    </row>
    <row r="9" spans="1:11" ht="13.5" thickTop="1" x14ac:dyDescent="0.2">
      <c r="A9" s="168" t="s">
        <v>0</v>
      </c>
      <c r="B9" s="168" t="s">
        <v>1</v>
      </c>
      <c r="C9" s="170" t="s">
        <v>2</v>
      </c>
      <c r="D9" s="170" t="s">
        <v>3</v>
      </c>
      <c r="E9" s="58" t="s">
        <v>4</v>
      </c>
      <c r="F9" s="170" t="s">
        <v>6</v>
      </c>
      <c r="G9" s="170" t="s">
        <v>7</v>
      </c>
      <c r="H9" s="170" t="s">
        <v>8</v>
      </c>
      <c r="I9" s="168" t="s">
        <v>9</v>
      </c>
      <c r="J9" s="56"/>
      <c r="K9" s="56"/>
    </row>
    <row r="10" spans="1:11" ht="21.75" thickBot="1" x14ac:dyDescent="0.25">
      <c r="A10" s="169"/>
      <c r="B10" s="169"/>
      <c r="C10" s="171"/>
      <c r="D10" s="171"/>
      <c r="E10" s="59" t="s">
        <v>5</v>
      </c>
      <c r="F10" s="171"/>
      <c r="G10" s="171"/>
      <c r="H10" s="171"/>
      <c r="I10" s="169"/>
      <c r="J10" s="56"/>
      <c r="K10" s="56"/>
    </row>
    <row r="11" spans="1:11" ht="10.5" customHeight="1" thickTop="1" thickBot="1" x14ac:dyDescent="0.25">
      <c r="A11" s="172" t="s">
        <v>568</v>
      </c>
      <c r="B11" s="173"/>
      <c r="C11" s="173"/>
      <c r="D11" s="173"/>
      <c r="E11" s="173"/>
      <c r="F11" s="173"/>
      <c r="G11" s="173"/>
      <c r="H11" s="173"/>
      <c r="I11" s="174"/>
      <c r="J11" s="56"/>
      <c r="K11" s="56"/>
    </row>
    <row r="12" spans="1:11" ht="14.25" customHeight="1" thickTop="1" thickBot="1" x14ac:dyDescent="0.25">
      <c r="A12" s="60" t="s">
        <v>569</v>
      </c>
      <c r="B12" s="60" t="s">
        <v>312</v>
      </c>
      <c r="C12" s="62">
        <v>0.24</v>
      </c>
      <c r="D12" s="62">
        <v>0.26</v>
      </c>
      <c r="E12" s="62">
        <v>0.248</v>
      </c>
      <c r="F12" s="62">
        <v>0.24299999999999999</v>
      </c>
      <c r="G12" s="62" t="s">
        <v>570</v>
      </c>
      <c r="H12" s="63">
        <v>7360000</v>
      </c>
      <c r="I12" s="60" t="s">
        <v>19</v>
      </c>
      <c r="J12" s="56"/>
      <c r="K12" s="56"/>
    </row>
    <row r="13" spans="1:11" ht="22.5" thickTop="1" thickBot="1" x14ac:dyDescent="0.25">
      <c r="A13" s="60" t="s">
        <v>571</v>
      </c>
      <c r="B13" s="60" t="s">
        <v>392</v>
      </c>
      <c r="C13" s="62">
        <v>0.31</v>
      </c>
      <c r="D13" s="62">
        <v>0.313</v>
      </c>
      <c r="E13" s="62">
        <v>0.311</v>
      </c>
      <c r="F13" s="62">
        <v>0.31</v>
      </c>
      <c r="G13" s="62" t="s">
        <v>539</v>
      </c>
      <c r="H13" s="63">
        <v>2265000</v>
      </c>
      <c r="I13" s="60" t="s">
        <v>19</v>
      </c>
      <c r="J13" s="56"/>
      <c r="K13" s="56"/>
    </row>
    <row r="14" spans="1:11" ht="14.25" customHeight="1" thickTop="1" thickBot="1" x14ac:dyDescent="0.25">
      <c r="A14" s="172" t="s">
        <v>37</v>
      </c>
      <c r="B14" s="173"/>
      <c r="C14" s="173"/>
      <c r="D14" s="173"/>
      <c r="E14" s="173"/>
      <c r="F14" s="173"/>
      <c r="G14" s="173"/>
      <c r="H14" s="173"/>
      <c r="I14" s="174"/>
      <c r="J14" s="56"/>
      <c r="K14" s="56"/>
    </row>
    <row r="15" spans="1:11" ht="14.25" customHeight="1" thickTop="1" thickBot="1" x14ac:dyDescent="0.25">
      <c r="A15" s="60" t="s">
        <v>572</v>
      </c>
      <c r="B15" s="60" t="s">
        <v>392</v>
      </c>
      <c r="C15" s="62">
        <v>-7.4999999999999997E-2</v>
      </c>
      <c r="D15" s="62">
        <v>-7.4999999999999997E-2</v>
      </c>
      <c r="E15" s="62">
        <v>-7.4999999999999997E-2</v>
      </c>
      <c r="F15" s="62">
        <v>-7.4999999999999997E-2</v>
      </c>
      <c r="G15" s="62" t="s">
        <v>573</v>
      </c>
      <c r="H15" s="63">
        <v>755000</v>
      </c>
      <c r="I15" s="60" t="s">
        <v>19</v>
      </c>
      <c r="J15" s="56"/>
      <c r="K15" s="56"/>
    </row>
    <row r="16" spans="1:11" ht="14.25" customHeight="1" thickTop="1" thickBot="1" x14ac:dyDescent="0.25">
      <c r="A16" s="60" t="s">
        <v>574</v>
      </c>
      <c r="B16" s="61">
        <v>37012</v>
      </c>
      <c r="C16" s="62">
        <v>-7.2999999999999995E-2</v>
      </c>
      <c r="D16" s="62">
        <v>-7.2999999999999995E-2</v>
      </c>
      <c r="E16" s="62">
        <v>-7.2999999999999995E-2</v>
      </c>
      <c r="F16" s="62">
        <v>-7.2999999999999995E-2</v>
      </c>
      <c r="G16" s="62" t="s">
        <v>548</v>
      </c>
      <c r="H16" s="63">
        <v>620000</v>
      </c>
      <c r="I16" s="60" t="s">
        <v>19</v>
      </c>
      <c r="J16" s="56"/>
      <c r="K16" s="56"/>
    </row>
    <row r="17" spans="1:11" ht="14.25" customHeight="1" thickTop="1" thickBot="1" x14ac:dyDescent="0.25">
      <c r="A17" s="60" t="s">
        <v>369</v>
      </c>
      <c r="B17" s="60" t="s">
        <v>312</v>
      </c>
      <c r="C17" s="62">
        <v>0.24</v>
      </c>
      <c r="D17" s="62">
        <v>0.24299999999999999</v>
      </c>
      <c r="E17" s="62">
        <v>0.24099999999999999</v>
      </c>
      <c r="F17" s="62">
        <v>0.24</v>
      </c>
      <c r="G17" s="62" t="s">
        <v>463</v>
      </c>
      <c r="H17" s="63">
        <v>1840000</v>
      </c>
      <c r="I17" s="60" t="s">
        <v>19</v>
      </c>
      <c r="J17" s="56"/>
      <c r="K17" s="56"/>
    </row>
    <row r="18" spans="1:11" ht="14.25" customHeight="1" thickTop="1" thickBot="1" x14ac:dyDescent="0.25">
      <c r="A18" s="60" t="s">
        <v>575</v>
      </c>
      <c r="B18" s="60" t="s">
        <v>392</v>
      </c>
      <c r="C18" s="62">
        <v>0.315</v>
      </c>
      <c r="D18" s="62">
        <v>0.32500000000000001</v>
      </c>
      <c r="E18" s="62">
        <v>0.32</v>
      </c>
      <c r="F18" s="62">
        <v>0.315</v>
      </c>
      <c r="G18" s="62" t="s">
        <v>576</v>
      </c>
      <c r="H18" s="63">
        <v>3775000</v>
      </c>
      <c r="I18" s="60" t="s">
        <v>19</v>
      </c>
      <c r="J18" s="56"/>
      <c r="K18" s="56"/>
    </row>
    <row r="19" spans="1:11" ht="14.25" thickTop="1" thickBot="1" x14ac:dyDescent="0.25">
      <c r="A19" s="60" t="s">
        <v>577</v>
      </c>
      <c r="B19" s="61">
        <v>37012</v>
      </c>
      <c r="C19" s="62">
        <v>-1.2999999999999999E-2</v>
      </c>
      <c r="D19" s="62">
        <v>-1.2999999999999999E-2</v>
      </c>
      <c r="E19" s="62">
        <v>-1.2999999999999999E-2</v>
      </c>
      <c r="F19" s="62">
        <v>-1.2999999999999999E-2</v>
      </c>
      <c r="G19" s="62" t="s">
        <v>578</v>
      </c>
      <c r="H19" s="63">
        <v>620000</v>
      </c>
      <c r="I19" s="60" t="s">
        <v>19</v>
      </c>
      <c r="J19" s="56"/>
      <c r="K19" s="56"/>
    </row>
    <row r="20" spans="1:11" ht="14.25" customHeight="1" thickTop="1" thickBot="1" x14ac:dyDescent="0.25">
      <c r="A20" s="60" t="s">
        <v>579</v>
      </c>
      <c r="B20" s="60" t="s">
        <v>312</v>
      </c>
      <c r="C20" s="62">
        <v>-1.2999999999999999E-2</v>
      </c>
      <c r="D20" s="62">
        <v>-1.2999999999999999E-2</v>
      </c>
      <c r="E20" s="62">
        <v>-1.2999999999999999E-2</v>
      </c>
      <c r="F20" s="62">
        <v>-1.2999999999999999E-2</v>
      </c>
      <c r="G20" s="62" t="s">
        <v>580</v>
      </c>
      <c r="H20" s="63">
        <v>1840000</v>
      </c>
      <c r="I20" s="60" t="s">
        <v>19</v>
      </c>
      <c r="J20" s="56"/>
      <c r="K20" s="56"/>
    </row>
    <row r="21" spans="1:11" ht="14.25" customHeight="1" thickTop="1" thickBot="1" x14ac:dyDescent="0.25">
      <c r="A21" s="60" t="s">
        <v>581</v>
      </c>
      <c r="B21" s="61">
        <v>37043</v>
      </c>
      <c r="C21" s="62">
        <v>4.4999999999999998E-2</v>
      </c>
      <c r="D21" s="62">
        <v>4.4999999999999998E-2</v>
      </c>
      <c r="E21" s="62">
        <v>4.4999999999999998E-2</v>
      </c>
      <c r="F21" s="62">
        <v>4.4999999999999998E-2</v>
      </c>
      <c r="G21" s="62" t="s">
        <v>582</v>
      </c>
      <c r="H21" s="63">
        <v>300000</v>
      </c>
      <c r="I21" s="60" t="s">
        <v>19</v>
      </c>
      <c r="J21" s="56"/>
      <c r="K21" s="56"/>
    </row>
    <row r="22" spans="1:11" ht="14.25" customHeight="1" thickTop="1" thickBot="1" x14ac:dyDescent="0.25">
      <c r="A22" s="60" t="s">
        <v>583</v>
      </c>
      <c r="B22" s="60" t="s">
        <v>312</v>
      </c>
      <c r="C22" s="62">
        <v>-5.5E-2</v>
      </c>
      <c r="D22" s="62">
        <v>-5.5E-2</v>
      </c>
      <c r="E22" s="62">
        <v>-5.5E-2</v>
      </c>
      <c r="F22" s="62">
        <v>-5.5E-2</v>
      </c>
      <c r="G22" s="62" t="s">
        <v>525</v>
      </c>
      <c r="H22" s="63">
        <v>1840000</v>
      </c>
      <c r="I22" s="60" t="s">
        <v>19</v>
      </c>
      <c r="J22" s="56"/>
      <c r="K22" s="56"/>
    </row>
    <row r="23" spans="1:11" ht="14.25" customHeight="1" thickTop="1" thickBot="1" x14ac:dyDescent="0.25">
      <c r="A23" s="60" t="s">
        <v>584</v>
      </c>
      <c r="B23" s="61">
        <v>37012</v>
      </c>
      <c r="C23" s="62">
        <v>-9.8000000000000004E-2</v>
      </c>
      <c r="D23" s="62">
        <v>-9.8000000000000004E-2</v>
      </c>
      <c r="E23" s="62">
        <v>-9.8000000000000004E-2</v>
      </c>
      <c r="F23" s="62">
        <v>-9.8000000000000004E-2</v>
      </c>
      <c r="G23" s="62" t="s">
        <v>585</v>
      </c>
      <c r="H23" s="63">
        <v>310000</v>
      </c>
      <c r="I23" s="60" t="s">
        <v>19</v>
      </c>
      <c r="J23" s="56"/>
      <c r="K23" s="56"/>
    </row>
    <row r="24" spans="1:11" ht="14.25" customHeight="1" thickTop="1" thickBot="1" x14ac:dyDescent="0.25">
      <c r="A24" s="60" t="s">
        <v>586</v>
      </c>
      <c r="B24" s="60" t="s">
        <v>392</v>
      </c>
      <c r="C24" s="62">
        <v>-7.0000000000000007E-2</v>
      </c>
      <c r="D24" s="62">
        <v>-7.0000000000000007E-2</v>
      </c>
      <c r="E24" s="62">
        <v>-7.0000000000000007E-2</v>
      </c>
      <c r="F24" s="62">
        <v>-7.0000000000000007E-2</v>
      </c>
      <c r="G24" s="62" t="s">
        <v>587</v>
      </c>
      <c r="H24" s="63">
        <v>1510000</v>
      </c>
      <c r="I24" s="60" t="s">
        <v>19</v>
      </c>
      <c r="J24" s="56"/>
      <c r="K24" s="56"/>
    </row>
    <row r="25" spans="1:11" ht="14.25" customHeight="1" thickTop="1" thickBot="1" x14ac:dyDescent="0.25">
      <c r="A25" s="60" t="s">
        <v>588</v>
      </c>
      <c r="B25" s="61">
        <v>37012</v>
      </c>
      <c r="C25" s="62">
        <v>-0.78500000000000003</v>
      </c>
      <c r="D25" s="62">
        <v>-0.78500000000000003</v>
      </c>
      <c r="E25" s="62">
        <v>-0.78500000000000003</v>
      </c>
      <c r="F25" s="62">
        <v>-0.78500000000000003</v>
      </c>
      <c r="G25" s="62" t="s">
        <v>589</v>
      </c>
      <c r="H25" s="63">
        <v>155000</v>
      </c>
      <c r="I25" s="60" t="s">
        <v>19</v>
      </c>
      <c r="J25" s="56"/>
      <c r="K25" s="56"/>
    </row>
    <row r="26" spans="1:11" ht="14.25" customHeight="1" thickTop="1" thickBot="1" x14ac:dyDescent="0.25">
      <c r="A26" s="60" t="s">
        <v>370</v>
      </c>
      <c r="B26" s="60" t="s">
        <v>312</v>
      </c>
      <c r="C26" s="62">
        <v>-0.08</v>
      </c>
      <c r="D26" s="62">
        <v>-7.4999999999999997E-2</v>
      </c>
      <c r="E26" s="62">
        <v>-7.6999999999999999E-2</v>
      </c>
      <c r="F26" s="62">
        <v>-0.08</v>
      </c>
      <c r="G26" s="62" t="s">
        <v>590</v>
      </c>
      <c r="H26" s="63">
        <v>7360000</v>
      </c>
      <c r="I26" s="60" t="s">
        <v>19</v>
      </c>
      <c r="J26" s="56"/>
      <c r="K26" s="56"/>
    </row>
    <row r="27" spans="1:11" ht="14.25" customHeight="1" thickTop="1" thickBot="1" x14ac:dyDescent="0.25">
      <c r="A27" s="60" t="s">
        <v>334</v>
      </c>
      <c r="B27" s="61">
        <v>37012</v>
      </c>
      <c r="C27" s="62">
        <v>0.04</v>
      </c>
      <c r="D27" s="62">
        <v>0.05</v>
      </c>
      <c r="E27" s="62">
        <v>4.1000000000000002E-2</v>
      </c>
      <c r="F27" s="62">
        <v>0.04</v>
      </c>
      <c r="G27" s="62" t="s">
        <v>536</v>
      </c>
      <c r="H27" s="63">
        <v>697500</v>
      </c>
      <c r="I27" s="60" t="s">
        <v>19</v>
      </c>
      <c r="J27" s="56"/>
      <c r="K27" s="56"/>
    </row>
    <row r="28" spans="1:11" ht="14.25" customHeight="1" thickTop="1" thickBot="1" x14ac:dyDescent="0.25">
      <c r="A28" s="60" t="s">
        <v>371</v>
      </c>
      <c r="B28" s="61">
        <v>37043</v>
      </c>
      <c r="C28" s="62">
        <v>8.5000000000000006E-2</v>
      </c>
      <c r="D28" s="62">
        <v>0.1</v>
      </c>
      <c r="E28" s="62">
        <v>9.2999999999999999E-2</v>
      </c>
      <c r="F28" s="62">
        <v>8.5000000000000006E-2</v>
      </c>
      <c r="G28" s="62" t="s">
        <v>591</v>
      </c>
      <c r="H28" s="63">
        <v>750000</v>
      </c>
      <c r="I28" s="60" t="s">
        <v>19</v>
      </c>
      <c r="J28" s="56"/>
      <c r="K28" s="56"/>
    </row>
    <row r="29" spans="1:11" ht="14.25" customHeight="1" thickTop="1" thickBot="1" x14ac:dyDescent="0.25">
      <c r="A29" s="60" t="s">
        <v>592</v>
      </c>
      <c r="B29" s="60" t="s">
        <v>593</v>
      </c>
      <c r="C29" s="62">
        <v>0.2</v>
      </c>
      <c r="D29" s="62">
        <v>0.2</v>
      </c>
      <c r="E29" s="62">
        <v>0.2</v>
      </c>
      <c r="F29" s="62">
        <v>0.2</v>
      </c>
      <c r="G29" s="62" t="s">
        <v>502</v>
      </c>
      <c r="H29" s="63">
        <v>460000</v>
      </c>
      <c r="I29" s="60" t="s">
        <v>19</v>
      </c>
      <c r="J29" s="56"/>
      <c r="K29" s="56"/>
    </row>
    <row r="30" spans="1:11" ht="14.25" customHeight="1" thickTop="1" thickBot="1" x14ac:dyDescent="0.25">
      <c r="A30" s="60" t="s">
        <v>594</v>
      </c>
      <c r="B30" s="60" t="s">
        <v>312</v>
      </c>
      <c r="C30" s="62">
        <v>0.153</v>
      </c>
      <c r="D30" s="62">
        <v>0.16</v>
      </c>
      <c r="E30" s="62">
        <v>0.157</v>
      </c>
      <c r="F30" s="62">
        <v>0.155</v>
      </c>
      <c r="G30" s="62" t="s">
        <v>595</v>
      </c>
      <c r="H30" s="63">
        <v>7360000</v>
      </c>
      <c r="I30" s="60" t="s">
        <v>19</v>
      </c>
      <c r="J30" s="56"/>
      <c r="K30" s="56"/>
    </row>
    <row r="31" spans="1:11" ht="22.5" thickTop="1" thickBot="1" x14ac:dyDescent="0.25">
      <c r="A31" s="60" t="s">
        <v>393</v>
      </c>
      <c r="B31" s="60" t="s">
        <v>392</v>
      </c>
      <c r="C31" s="62">
        <v>0.19500000000000001</v>
      </c>
      <c r="D31" s="62">
        <v>0.19500000000000001</v>
      </c>
      <c r="E31" s="62">
        <v>0.19500000000000001</v>
      </c>
      <c r="F31" s="62">
        <v>0.19500000000000001</v>
      </c>
      <c r="G31" s="62" t="s">
        <v>596</v>
      </c>
      <c r="H31" s="63">
        <v>1510000</v>
      </c>
      <c r="I31" s="60" t="s">
        <v>19</v>
      </c>
      <c r="J31" s="56"/>
      <c r="K31" s="56"/>
    </row>
    <row r="32" spans="1:11" ht="14.25" thickTop="1" thickBot="1" x14ac:dyDescent="0.25">
      <c r="A32" s="60" t="s">
        <v>394</v>
      </c>
      <c r="B32" s="61">
        <v>37012</v>
      </c>
      <c r="C32" s="62">
        <v>-7.4999999999999997E-2</v>
      </c>
      <c r="D32" s="62">
        <v>-7.4999999999999997E-2</v>
      </c>
      <c r="E32" s="62">
        <v>-7.4999999999999997E-2</v>
      </c>
      <c r="F32" s="62">
        <v>-7.4999999999999997E-2</v>
      </c>
      <c r="G32" s="62" t="s">
        <v>597</v>
      </c>
      <c r="H32" s="63">
        <v>310000</v>
      </c>
      <c r="I32" s="60" t="s">
        <v>19</v>
      </c>
      <c r="J32" s="56"/>
      <c r="K32" s="56"/>
    </row>
    <row r="33" spans="1:11" ht="10.5" customHeight="1" thickTop="1" thickBot="1" x14ac:dyDescent="0.25">
      <c r="A33" s="60" t="s">
        <v>372</v>
      </c>
      <c r="B33" s="60" t="s">
        <v>312</v>
      </c>
      <c r="C33" s="62">
        <v>5.5E-2</v>
      </c>
      <c r="D33" s="62">
        <v>0.06</v>
      </c>
      <c r="E33" s="62">
        <v>5.8000000000000003E-2</v>
      </c>
      <c r="F33" s="62">
        <v>5.5E-2</v>
      </c>
      <c r="G33" s="62" t="s">
        <v>598</v>
      </c>
      <c r="H33" s="63">
        <v>3680000</v>
      </c>
      <c r="I33" s="60" t="s">
        <v>19</v>
      </c>
      <c r="J33" s="56"/>
      <c r="K33" s="56"/>
    </row>
    <row r="34" spans="1:11" ht="22.5" thickTop="1" thickBot="1" x14ac:dyDescent="0.25">
      <c r="A34" s="60" t="s">
        <v>395</v>
      </c>
      <c r="B34" s="60" t="s">
        <v>392</v>
      </c>
      <c r="C34" s="62">
        <v>7.4999999999999997E-2</v>
      </c>
      <c r="D34" s="62">
        <v>7.4999999999999997E-2</v>
      </c>
      <c r="E34" s="62">
        <v>7.4999999999999997E-2</v>
      </c>
      <c r="F34" s="62">
        <v>7.4999999999999997E-2</v>
      </c>
      <c r="G34" s="62" t="s">
        <v>599</v>
      </c>
      <c r="H34" s="63">
        <v>1510000</v>
      </c>
      <c r="I34" s="60" t="s">
        <v>19</v>
      </c>
      <c r="J34" s="56"/>
      <c r="K34" s="56"/>
    </row>
    <row r="35" spans="1:11" ht="10.5" customHeight="1" thickTop="1" thickBot="1" x14ac:dyDescent="0.25">
      <c r="A35" s="172" t="s">
        <v>42</v>
      </c>
      <c r="B35" s="173"/>
      <c r="C35" s="173"/>
      <c r="D35" s="173"/>
      <c r="E35" s="173"/>
      <c r="F35" s="173"/>
      <c r="G35" s="173"/>
      <c r="H35" s="173"/>
      <c r="I35" s="174"/>
      <c r="J35" s="56"/>
      <c r="K35" s="56"/>
    </row>
    <row r="36" spans="1:11" ht="14.25" customHeight="1" thickTop="1" thickBot="1" x14ac:dyDescent="0.25">
      <c r="A36" s="60" t="s">
        <v>600</v>
      </c>
      <c r="B36" s="60" t="s">
        <v>312</v>
      </c>
      <c r="C36" s="62">
        <v>0.14000000000000001</v>
      </c>
      <c r="D36" s="62">
        <v>0.155</v>
      </c>
      <c r="E36" s="62">
        <v>0.14699999999999999</v>
      </c>
      <c r="F36" s="62">
        <v>0.14499999999999999</v>
      </c>
      <c r="G36" s="62" t="s">
        <v>601</v>
      </c>
      <c r="H36" s="63">
        <v>9200000</v>
      </c>
      <c r="I36" s="60" t="s">
        <v>19</v>
      </c>
      <c r="J36" s="56"/>
      <c r="K36" s="56"/>
    </row>
    <row r="37" spans="1:11" ht="10.5" customHeight="1" thickTop="1" thickBot="1" x14ac:dyDescent="0.25">
      <c r="A37" s="60" t="s">
        <v>396</v>
      </c>
      <c r="B37" s="61">
        <v>37043</v>
      </c>
      <c r="C37" s="62">
        <v>8.9</v>
      </c>
      <c r="D37" s="62">
        <v>8.9</v>
      </c>
      <c r="E37" s="62">
        <v>8.9</v>
      </c>
      <c r="F37" s="62">
        <v>8.9</v>
      </c>
      <c r="G37" s="62" t="s">
        <v>602</v>
      </c>
      <c r="H37" s="63">
        <v>150000</v>
      </c>
      <c r="I37" s="60" t="s">
        <v>19</v>
      </c>
      <c r="J37" s="56"/>
      <c r="K37" s="56"/>
    </row>
    <row r="38" spans="1:11" ht="14.25" customHeight="1" thickTop="1" thickBot="1" x14ac:dyDescent="0.25">
      <c r="A38" s="60" t="s">
        <v>603</v>
      </c>
      <c r="B38" s="60" t="s">
        <v>593</v>
      </c>
      <c r="C38" s="62">
        <v>8.9</v>
      </c>
      <c r="D38" s="62">
        <v>8.9</v>
      </c>
      <c r="E38" s="62">
        <v>8.9</v>
      </c>
      <c r="F38" s="62">
        <v>8.9</v>
      </c>
      <c r="G38" s="62" t="s">
        <v>506</v>
      </c>
      <c r="H38" s="63">
        <v>460000</v>
      </c>
      <c r="I38" s="60" t="s">
        <v>19</v>
      </c>
      <c r="J38" s="56"/>
      <c r="K38" s="56"/>
    </row>
    <row r="39" spans="1:11" ht="22.5" thickTop="1" thickBot="1" x14ac:dyDescent="0.25">
      <c r="A39" s="60" t="s">
        <v>397</v>
      </c>
      <c r="B39" s="60" t="s">
        <v>392</v>
      </c>
      <c r="C39" s="62">
        <v>8.25</v>
      </c>
      <c r="D39" s="62">
        <v>8.25</v>
      </c>
      <c r="E39" s="62">
        <v>8.25</v>
      </c>
      <c r="F39" s="62">
        <v>8.25</v>
      </c>
      <c r="G39" s="62" t="s">
        <v>604</v>
      </c>
      <c r="H39" s="63">
        <v>755000</v>
      </c>
      <c r="I39" s="60" t="s">
        <v>19</v>
      </c>
      <c r="J39" s="56"/>
      <c r="K39" s="56"/>
    </row>
    <row r="40" spans="1:11" ht="14.25" thickTop="1" thickBot="1" x14ac:dyDescent="0.25">
      <c r="A40" s="172" t="s">
        <v>25</v>
      </c>
      <c r="B40" s="173"/>
      <c r="C40" s="173"/>
      <c r="D40" s="173"/>
      <c r="E40" s="173"/>
      <c r="F40" s="173"/>
      <c r="G40" s="173"/>
      <c r="H40" s="173"/>
      <c r="I40" s="174"/>
      <c r="J40" s="56"/>
      <c r="K40" s="56"/>
    </row>
    <row r="41" spans="1:11" ht="10.5" customHeight="1" thickTop="1" thickBot="1" x14ac:dyDescent="0.25">
      <c r="A41" s="60" t="s">
        <v>398</v>
      </c>
      <c r="B41" s="60" t="s">
        <v>399</v>
      </c>
      <c r="C41" s="62">
        <v>5.1050000000000004</v>
      </c>
      <c r="D41" s="62">
        <v>5.1980000000000004</v>
      </c>
      <c r="E41" s="62">
        <v>5.1520000000000001</v>
      </c>
      <c r="F41" s="62">
        <v>5.125</v>
      </c>
      <c r="G41" s="62" t="s">
        <v>506</v>
      </c>
      <c r="H41" s="63">
        <v>1160000</v>
      </c>
      <c r="I41" s="60" t="s">
        <v>19</v>
      </c>
      <c r="J41" s="56"/>
      <c r="K41" s="56"/>
    </row>
    <row r="42" spans="1:11" ht="14.25" thickTop="1" thickBot="1" x14ac:dyDescent="0.25">
      <c r="A42" s="172" t="s">
        <v>27</v>
      </c>
      <c r="B42" s="173"/>
      <c r="C42" s="173"/>
      <c r="D42" s="173"/>
      <c r="E42" s="173"/>
      <c r="F42" s="173"/>
      <c r="G42" s="173"/>
      <c r="H42" s="173"/>
      <c r="I42" s="174"/>
      <c r="J42" s="56"/>
      <c r="K42" s="56"/>
    </row>
    <row r="43" spans="1:11" ht="14.25" thickTop="1" thickBot="1" x14ac:dyDescent="0.25">
      <c r="A43" s="60" t="s">
        <v>35</v>
      </c>
      <c r="B43" s="61">
        <v>37012</v>
      </c>
      <c r="C43" s="62">
        <v>5.13</v>
      </c>
      <c r="D43" s="62">
        <v>5.2050000000000001</v>
      </c>
      <c r="E43" s="62">
        <v>5.1619999999999999</v>
      </c>
      <c r="F43" s="62">
        <v>5.1749999999999998</v>
      </c>
      <c r="G43" s="62" t="s">
        <v>605</v>
      </c>
      <c r="H43" s="63">
        <v>15577500</v>
      </c>
      <c r="I43" s="60" t="s">
        <v>19</v>
      </c>
      <c r="J43" s="56"/>
      <c r="K43" s="56"/>
    </row>
    <row r="44" spans="1:11" ht="14.25" thickTop="1" thickBot="1" x14ac:dyDescent="0.25">
      <c r="A44" s="60" t="s">
        <v>427</v>
      </c>
      <c r="B44" s="61">
        <v>37043</v>
      </c>
      <c r="C44" s="62">
        <v>5.173</v>
      </c>
      <c r="D44" s="62">
        <v>5.23</v>
      </c>
      <c r="E44" s="62">
        <v>5.194</v>
      </c>
      <c r="F44" s="62">
        <v>5.23</v>
      </c>
      <c r="G44" s="62" t="s">
        <v>606</v>
      </c>
      <c r="H44" s="63">
        <v>1950000</v>
      </c>
      <c r="I44" s="60" t="s">
        <v>19</v>
      </c>
      <c r="J44" s="56"/>
      <c r="K44" s="56"/>
    </row>
    <row r="45" spans="1:11" ht="14.25" thickTop="1" thickBot="1" x14ac:dyDescent="0.25">
      <c r="A45" s="60" t="s">
        <v>335</v>
      </c>
      <c r="B45" s="60" t="s">
        <v>312</v>
      </c>
      <c r="C45" s="62">
        <v>5.21</v>
      </c>
      <c r="D45" s="62">
        <v>5.3049999999999997</v>
      </c>
      <c r="E45" s="62">
        <v>5.2389999999999999</v>
      </c>
      <c r="F45" s="62">
        <v>5.23</v>
      </c>
      <c r="G45" s="62" t="s">
        <v>607</v>
      </c>
      <c r="H45" s="63">
        <v>7360000</v>
      </c>
      <c r="I45" s="60" t="s">
        <v>19</v>
      </c>
      <c r="J45" s="56"/>
      <c r="K45" s="56"/>
    </row>
    <row r="46" spans="1:11" ht="22.5" thickTop="1" thickBot="1" x14ac:dyDescent="0.25">
      <c r="A46" s="60" t="s">
        <v>400</v>
      </c>
      <c r="B46" s="60" t="s">
        <v>392</v>
      </c>
      <c r="C46" s="62">
        <v>5.31</v>
      </c>
      <c r="D46" s="62">
        <v>5.4050000000000002</v>
      </c>
      <c r="E46" s="62">
        <v>5.3449999999999998</v>
      </c>
      <c r="F46" s="62">
        <v>5.34</v>
      </c>
      <c r="G46" s="62" t="s">
        <v>608</v>
      </c>
      <c r="H46" s="63">
        <v>7172500</v>
      </c>
      <c r="I46" s="60" t="s">
        <v>19</v>
      </c>
      <c r="J46" s="56"/>
      <c r="K46" s="56"/>
    </row>
    <row r="47" spans="1:11" ht="14.25" thickTop="1" thickBot="1" x14ac:dyDescent="0.25">
      <c r="A47" s="60" t="s">
        <v>401</v>
      </c>
      <c r="B47" s="60" t="s">
        <v>402</v>
      </c>
      <c r="C47" s="62">
        <v>4.13</v>
      </c>
      <c r="D47" s="62">
        <v>4.1399999999999997</v>
      </c>
      <c r="E47" s="62">
        <v>4.1379999999999999</v>
      </c>
      <c r="F47" s="62">
        <v>4.1399999999999997</v>
      </c>
      <c r="G47" s="62" t="s">
        <v>609</v>
      </c>
      <c r="H47" s="63">
        <v>4562500</v>
      </c>
      <c r="I47" s="60" t="s">
        <v>19</v>
      </c>
      <c r="J47" s="56"/>
      <c r="K47" s="56"/>
    </row>
    <row r="48" spans="1:11" ht="13.5" thickTop="1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 spans="1:11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spans="1:11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spans="1:11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spans="1:11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spans="1:11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spans="1:11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spans="1:11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spans="1:11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spans="1:11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spans="1:11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spans="1:11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spans="1:11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spans="1:11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spans="1:11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spans="1:11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 spans="1:11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 spans="1:11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 spans="1:11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 spans="1:11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 spans="1:11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 spans="1:11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 spans="1:11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</sheetData>
  <mergeCells count="13">
    <mergeCell ref="C9:C10"/>
    <mergeCell ref="H9:H10"/>
    <mergeCell ref="I9:I10"/>
    <mergeCell ref="F9:F10"/>
    <mergeCell ref="A11:I11"/>
    <mergeCell ref="G9:G10"/>
    <mergeCell ref="A42:I42"/>
    <mergeCell ref="A9:A10"/>
    <mergeCell ref="A14:I14"/>
    <mergeCell ref="A40:I40"/>
    <mergeCell ref="B9:B10"/>
    <mergeCell ref="A35:I35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/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67</v>
      </c>
    </row>
    <row r="2" spans="1:20" ht="15.75" x14ac:dyDescent="0.25">
      <c r="A2" s="50" t="s">
        <v>311</v>
      </c>
    </row>
    <row r="3" spans="1:20" x14ac:dyDescent="0.2">
      <c r="A3" s="104">
        <f>'E-Mail'!$B$1</f>
        <v>36985</v>
      </c>
    </row>
    <row r="4" spans="1:20" ht="15.75" x14ac:dyDescent="0.25">
      <c r="A4" s="18"/>
    </row>
    <row r="5" spans="1:20" ht="13.5" thickBot="1" x14ac:dyDescent="0.25">
      <c r="A5" s="20" t="s">
        <v>77</v>
      </c>
      <c r="B5" s="20" t="s">
        <v>76</v>
      </c>
      <c r="C5" s="20" t="s">
        <v>8</v>
      </c>
    </row>
    <row r="6" spans="1:20" x14ac:dyDescent="0.2">
      <c r="A6" s="17" t="s">
        <v>19</v>
      </c>
      <c r="B6" s="21">
        <f>COUNTIF($S$15:$S$4997,A6)</f>
        <v>2</v>
      </c>
      <c r="C6" s="21">
        <f>SUMIF($S$15:$S$4998,A6,$R$15:$R$4998)</f>
        <v>1297500</v>
      </c>
    </row>
    <row r="7" spans="1:20" x14ac:dyDescent="0.2">
      <c r="A7" s="17" t="s">
        <v>63</v>
      </c>
      <c r="B7" s="21">
        <f>COUNTIF($S$15:$S$4997,A7)</f>
        <v>0</v>
      </c>
      <c r="C7" s="21">
        <f>SUMIF($S$15:$S$4998,A7,$R$15:$R$4998)</f>
        <v>0</v>
      </c>
    </row>
    <row r="8" spans="1:20" ht="13.5" thickBot="1" x14ac:dyDescent="0.25"/>
    <row r="9" spans="1:20" ht="14.25" thickTop="1" thickBot="1" x14ac:dyDescent="0.25">
      <c r="H9" s="116" t="s">
        <v>319</v>
      </c>
      <c r="I9" s="116" t="s">
        <v>320</v>
      </c>
    </row>
    <row r="10" spans="1:20" ht="10.5" customHeight="1" thickTop="1" x14ac:dyDescent="0.2">
      <c r="A10" s="69" t="s">
        <v>373</v>
      </c>
    </row>
    <row r="11" spans="1:20" ht="10.5" customHeight="1" x14ac:dyDescent="0.2">
      <c r="A11" s="70" t="s">
        <v>403</v>
      </c>
    </row>
    <row r="12" spans="1:20" x14ac:dyDescent="0.2">
      <c r="A12" s="70" t="s">
        <v>44</v>
      </c>
    </row>
    <row r="13" spans="1:20" x14ac:dyDescent="0.2">
      <c r="A13" s="70" t="s">
        <v>610</v>
      </c>
    </row>
    <row r="14" spans="1:20" ht="10.5" customHeight="1" thickBot="1" x14ac:dyDescent="0.25"/>
    <row r="15" spans="1:20" ht="10.5" customHeight="1" thickTop="1" thickBot="1" x14ac:dyDescent="0.25">
      <c r="A15" s="71" t="s">
        <v>45</v>
      </c>
      <c r="B15" s="71" t="s">
        <v>46</v>
      </c>
      <c r="C15" s="71" t="s">
        <v>47</v>
      </c>
      <c r="D15" s="71" t="s">
        <v>48</v>
      </c>
      <c r="E15" s="71" t="s">
        <v>49</v>
      </c>
      <c r="F15" s="71" t="s">
        <v>50</v>
      </c>
      <c r="G15" s="71" t="s">
        <v>1</v>
      </c>
      <c r="H15" s="116" t="s">
        <v>319</v>
      </c>
      <c r="I15" s="116" t="s">
        <v>320</v>
      </c>
      <c r="J15" s="71" t="s">
        <v>51</v>
      </c>
      <c r="K15" s="71" t="s">
        <v>52</v>
      </c>
      <c r="L15" s="71" t="s">
        <v>53</v>
      </c>
      <c r="M15" s="71" t="s">
        <v>54</v>
      </c>
      <c r="N15" s="71" t="s">
        <v>55</v>
      </c>
      <c r="O15" s="71" t="s">
        <v>56</v>
      </c>
      <c r="P15" s="71" t="s">
        <v>57</v>
      </c>
      <c r="Q15" s="71" t="s">
        <v>58</v>
      </c>
      <c r="R15" s="71" t="s">
        <v>59</v>
      </c>
      <c r="S15" s="71" t="s">
        <v>60</v>
      </c>
      <c r="T15" s="71" t="s">
        <v>61</v>
      </c>
    </row>
    <row r="16" spans="1:20" ht="24" customHeight="1" thickTop="1" thickBot="1" x14ac:dyDescent="0.25">
      <c r="A16" s="72" t="s">
        <v>405</v>
      </c>
      <c r="B16" s="74">
        <v>144953240</v>
      </c>
      <c r="C16" s="73"/>
      <c r="D16" s="73" t="s">
        <v>62</v>
      </c>
      <c r="E16" s="73" t="s">
        <v>27</v>
      </c>
      <c r="F16" s="73" t="s">
        <v>313</v>
      </c>
      <c r="G16" s="73" t="s">
        <v>392</v>
      </c>
      <c r="H16" s="72" t="s">
        <v>611</v>
      </c>
      <c r="I16" s="72" t="s">
        <v>612</v>
      </c>
      <c r="J16" s="73"/>
      <c r="K16" s="75"/>
      <c r="L16" s="73"/>
      <c r="M16" s="73" t="s">
        <v>613</v>
      </c>
      <c r="N16" s="75">
        <v>5.35</v>
      </c>
      <c r="O16" s="73" t="s">
        <v>316</v>
      </c>
      <c r="P16" s="77">
        <v>2500</v>
      </c>
      <c r="Q16" s="73" t="s">
        <v>317</v>
      </c>
      <c r="R16" s="77">
        <v>377500</v>
      </c>
      <c r="S16" s="73" t="s">
        <v>19</v>
      </c>
      <c r="T16" s="73" t="s">
        <v>318</v>
      </c>
    </row>
    <row r="17" spans="1:20" ht="24" thickTop="1" thickBot="1" x14ac:dyDescent="0.25">
      <c r="A17" s="72" t="s">
        <v>405</v>
      </c>
      <c r="B17" s="74">
        <v>122345508</v>
      </c>
      <c r="C17" s="73"/>
      <c r="D17" s="73" t="s">
        <v>614</v>
      </c>
      <c r="E17" s="73" t="s">
        <v>27</v>
      </c>
      <c r="F17" s="73" t="s">
        <v>313</v>
      </c>
      <c r="G17" s="73" t="s">
        <v>312</v>
      </c>
      <c r="H17" s="72" t="s">
        <v>314</v>
      </c>
      <c r="I17" s="72" t="s">
        <v>615</v>
      </c>
      <c r="J17" s="73"/>
      <c r="K17" s="75"/>
      <c r="L17" s="73"/>
      <c r="M17" s="73" t="s">
        <v>613</v>
      </c>
      <c r="N17" s="75">
        <v>5.24</v>
      </c>
      <c r="O17" s="73" t="s">
        <v>316</v>
      </c>
      <c r="P17" s="77">
        <v>5000</v>
      </c>
      <c r="Q17" s="73" t="s">
        <v>317</v>
      </c>
      <c r="R17" s="77">
        <v>920000</v>
      </c>
      <c r="S17" s="73" t="s">
        <v>19</v>
      </c>
      <c r="T17" s="73" t="s">
        <v>318</v>
      </c>
    </row>
    <row r="18" spans="1:20" ht="14.25" thickTop="1" thickBot="1" x14ac:dyDescent="0.25">
      <c r="A18" s="175" t="s">
        <v>616</v>
      </c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7"/>
    </row>
    <row r="19" spans="1:20" ht="13.5" thickTop="1" x14ac:dyDescent="0.2"/>
    <row r="23" spans="1:20" ht="14.25" customHeight="1" x14ac:dyDescent="0.2"/>
    <row r="26" spans="1:20" ht="14.25" customHeight="1" x14ac:dyDescent="0.2"/>
    <row r="28" spans="1:20" ht="14.25" customHeight="1" x14ac:dyDescent="0.2"/>
    <row r="30" spans="1:20" ht="12.75" customHeight="1" x14ac:dyDescent="0.2"/>
    <row r="31" spans="1:20" ht="10.5" customHeight="1" x14ac:dyDescent="0.2"/>
    <row r="34" ht="12.75" customHeight="1" x14ac:dyDescent="0.2"/>
    <row r="35" ht="10.5" customHeight="1" x14ac:dyDescent="0.2"/>
  </sheetData>
  <mergeCells count="1">
    <mergeCell ref="A18:T18"/>
  </mergeCells>
  <phoneticPr fontId="0" type="noConversion"/>
  <hyperlinks>
    <hyperlink ref="B16" r:id="rId1" display="https://www.intcx.com/ReportServlet/any.class?operation=confirm&amp;dealID=144953240&amp;dt=Apr-04-01"/>
    <hyperlink ref="B17" r:id="rId2" display="https://www.intcx.com/ReportServlet/any.class?operation=confirm&amp;dealID=122345508&amp;dt=Apr-04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workbookViewId="0"/>
  </sheetViews>
  <sheetFormatPr defaultRowHeight="12.75" x14ac:dyDescent="0.2"/>
  <cols>
    <col min="1" max="1" width="17.28515625" customWidth="1"/>
    <col min="2" max="2" width="14.85546875" customWidth="1"/>
    <col min="3" max="3" width="10" bestFit="1" customWidth="1"/>
    <col min="5" max="5" width="26.5703125" customWidth="1"/>
    <col min="6" max="6" width="23.7109375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73</v>
      </c>
    </row>
    <row r="2" spans="1:26" ht="15.75" x14ac:dyDescent="0.25">
      <c r="A2" s="50" t="s">
        <v>311</v>
      </c>
    </row>
    <row r="3" spans="1:26" x14ac:dyDescent="0.2">
      <c r="A3" s="104">
        <f>'E-Mail'!$B$1</f>
        <v>36985</v>
      </c>
    </row>
    <row r="5" spans="1:26" ht="13.5" thickBot="1" x14ac:dyDescent="0.25">
      <c r="A5" s="20" t="s">
        <v>77</v>
      </c>
      <c r="B5" s="20" t="s">
        <v>76</v>
      </c>
      <c r="C5" s="20" t="s">
        <v>8</v>
      </c>
    </row>
    <row r="6" spans="1:26" x14ac:dyDescent="0.2">
      <c r="A6" s="17" t="s">
        <v>13</v>
      </c>
      <c r="B6" s="21">
        <f>COUNTIF($S$15:$S$4980,A6)</f>
        <v>6</v>
      </c>
      <c r="C6" s="21">
        <f>SUMIF($S$15:$S$4981,A6,$R$15:$R$4981)</f>
        <v>36800</v>
      </c>
    </row>
    <row r="7" spans="1:26" x14ac:dyDescent="0.2">
      <c r="A7" s="17"/>
      <c r="B7" s="21"/>
      <c r="C7" s="21"/>
    </row>
    <row r="8" spans="1:26" ht="13.5" thickBot="1" x14ac:dyDescent="0.25"/>
    <row r="9" spans="1:26" ht="14.25" thickTop="1" thickBot="1" x14ac:dyDescent="0.25">
      <c r="H9" s="116" t="s">
        <v>319</v>
      </c>
      <c r="I9" s="116" t="s">
        <v>320</v>
      </c>
    </row>
    <row r="10" spans="1:26" ht="12.75" customHeight="1" thickTop="1" x14ac:dyDescent="0.2">
      <c r="A10" s="69" t="s">
        <v>374</v>
      </c>
      <c r="U10" s="56"/>
      <c r="V10" s="56"/>
      <c r="W10" s="56"/>
      <c r="X10" s="56"/>
      <c r="Y10" s="56"/>
      <c r="Z10" s="56"/>
    </row>
    <row r="11" spans="1:26" ht="12.75" customHeight="1" x14ac:dyDescent="0.2">
      <c r="A11" s="70" t="s">
        <v>403</v>
      </c>
      <c r="U11" s="56"/>
      <c r="V11" s="56"/>
      <c r="W11" s="56"/>
      <c r="X11" s="56"/>
      <c r="Y11" s="56"/>
      <c r="Z11" s="56"/>
    </row>
    <row r="12" spans="1:26" x14ac:dyDescent="0.2">
      <c r="A12" s="70" t="s">
        <v>44</v>
      </c>
      <c r="U12" s="56"/>
      <c r="V12" s="56"/>
      <c r="W12" s="56"/>
      <c r="X12" s="56"/>
      <c r="Y12" s="56"/>
      <c r="Z12" s="56"/>
    </row>
    <row r="13" spans="1:26" x14ac:dyDescent="0.2">
      <c r="A13" s="70" t="s">
        <v>610</v>
      </c>
      <c r="U13" s="56"/>
      <c r="V13" s="56"/>
      <c r="W13" s="56"/>
      <c r="X13" s="56"/>
      <c r="Y13" s="56"/>
      <c r="Z13" s="56"/>
    </row>
    <row r="14" spans="1:26" ht="12.75" customHeight="1" thickBot="1" x14ac:dyDescent="0.25">
      <c r="U14" s="56"/>
      <c r="V14" s="56"/>
      <c r="W14" s="56"/>
      <c r="X14" s="56"/>
      <c r="Y14" s="56"/>
      <c r="Z14" s="56"/>
    </row>
    <row r="15" spans="1:26" ht="23.25" customHeight="1" thickTop="1" thickBot="1" x14ac:dyDescent="0.25">
      <c r="A15" s="71" t="s">
        <v>45</v>
      </c>
      <c r="B15" s="71" t="s">
        <v>46</v>
      </c>
      <c r="C15" s="71" t="s">
        <v>47</v>
      </c>
      <c r="D15" s="71" t="s">
        <v>48</v>
      </c>
      <c r="E15" s="71" t="s">
        <v>49</v>
      </c>
      <c r="F15" s="71" t="s">
        <v>50</v>
      </c>
      <c r="G15" s="71" t="s">
        <v>1</v>
      </c>
      <c r="H15" s="116" t="s">
        <v>319</v>
      </c>
      <c r="I15" s="116" t="s">
        <v>320</v>
      </c>
      <c r="J15" s="71" t="s">
        <v>51</v>
      </c>
      <c r="K15" s="71" t="s">
        <v>52</v>
      </c>
      <c r="L15" s="71" t="s">
        <v>53</v>
      </c>
      <c r="M15" s="71" t="s">
        <v>54</v>
      </c>
      <c r="N15" s="71" t="s">
        <v>55</v>
      </c>
      <c r="O15" s="71" t="s">
        <v>56</v>
      </c>
      <c r="P15" s="71" t="s">
        <v>57</v>
      </c>
      <c r="Q15" s="71" t="s">
        <v>58</v>
      </c>
      <c r="R15" s="71" t="s">
        <v>59</v>
      </c>
      <c r="S15" s="71" t="s">
        <v>60</v>
      </c>
      <c r="T15" s="71" t="s">
        <v>61</v>
      </c>
      <c r="U15" s="56"/>
      <c r="V15" s="56"/>
      <c r="W15" s="56"/>
      <c r="X15" s="56"/>
      <c r="Y15" s="56"/>
      <c r="Z15" s="56"/>
    </row>
    <row r="16" spans="1:26" ht="14.25" thickTop="1" thickBot="1" x14ac:dyDescent="0.25">
      <c r="A16" s="72" t="s">
        <v>405</v>
      </c>
      <c r="B16" s="74">
        <v>837438764</v>
      </c>
      <c r="C16" s="73"/>
      <c r="D16" s="73" t="s">
        <v>62</v>
      </c>
      <c r="E16" s="73" t="s">
        <v>10</v>
      </c>
      <c r="F16" s="73" t="s">
        <v>72</v>
      </c>
      <c r="G16" s="73" t="s">
        <v>382</v>
      </c>
      <c r="H16" s="72" t="s">
        <v>617</v>
      </c>
      <c r="I16" s="72" t="s">
        <v>618</v>
      </c>
      <c r="J16" s="73"/>
      <c r="K16" s="75"/>
      <c r="L16" s="73"/>
      <c r="M16" s="73" t="s">
        <v>68</v>
      </c>
      <c r="N16" s="75">
        <v>46.5</v>
      </c>
      <c r="O16" s="73" t="s">
        <v>69</v>
      </c>
      <c r="P16" s="75">
        <v>50</v>
      </c>
      <c r="Q16" s="73" t="s">
        <v>70</v>
      </c>
      <c r="R16" s="77">
        <v>4000</v>
      </c>
      <c r="S16" s="73" t="s">
        <v>13</v>
      </c>
      <c r="T16" s="73" t="s">
        <v>71</v>
      </c>
      <c r="U16" s="56"/>
      <c r="V16" s="56"/>
      <c r="W16" s="56"/>
      <c r="X16" s="56"/>
      <c r="Y16" s="56"/>
      <c r="Z16" s="56"/>
    </row>
    <row r="17" spans="1:26" ht="14.25" thickTop="1" thickBot="1" x14ac:dyDescent="0.25">
      <c r="A17" s="72" t="s">
        <v>405</v>
      </c>
      <c r="B17" s="74">
        <v>184707665</v>
      </c>
      <c r="C17" s="73"/>
      <c r="D17" s="73" t="s">
        <v>62</v>
      </c>
      <c r="E17" s="73" t="s">
        <v>10</v>
      </c>
      <c r="F17" s="73" t="s">
        <v>72</v>
      </c>
      <c r="G17" s="73" t="s">
        <v>382</v>
      </c>
      <c r="H17" s="72" t="s">
        <v>617</v>
      </c>
      <c r="I17" s="72" t="s">
        <v>618</v>
      </c>
      <c r="J17" s="73"/>
      <c r="K17" s="75"/>
      <c r="L17" s="73"/>
      <c r="M17" s="73" t="s">
        <v>619</v>
      </c>
      <c r="N17" s="75">
        <v>46.5</v>
      </c>
      <c r="O17" s="73" t="s">
        <v>69</v>
      </c>
      <c r="P17" s="75">
        <v>50</v>
      </c>
      <c r="Q17" s="73" t="s">
        <v>70</v>
      </c>
      <c r="R17" s="77">
        <v>4000</v>
      </c>
      <c r="S17" s="73" t="s">
        <v>13</v>
      </c>
      <c r="T17" s="73" t="s">
        <v>71</v>
      </c>
      <c r="U17" s="9"/>
      <c r="V17" s="56"/>
      <c r="W17" s="56"/>
      <c r="X17" s="56"/>
      <c r="Y17" s="56"/>
      <c r="Z17" s="56"/>
    </row>
    <row r="18" spans="1:26" ht="14.25" thickTop="1" thickBot="1" x14ac:dyDescent="0.25">
      <c r="A18" s="72" t="s">
        <v>405</v>
      </c>
      <c r="B18" s="74">
        <v>116869864</v>
      </c>
      <c r="C18" s="73"/>
      <c r="D18" s="73" t="s">
        <v>62</v>
      </c>
      <c r="E18" s="73" t="s">
        <v>10</v>
      </c>
      <c r="F18" s="73" t="s">
        <v>72</v>
      </c>
      <c r="G18" s="73" t="s">
        <v>382</v>
      </c>
      <c r="H18" s="72" t="s">
        <v>617</v>
      </c>
      <c r="I18" s="72" t="s">
        <v>618</v>
      </c>
      <c r="J18" s="73"/>
      <c r="K18" s="75"/>
      <c r="L18" s="73"/>
      <c r="M18" s="73" t="s">
        <v>68</v>
      </c>
      <c r="N18" s="75">
        <v>47</v>
      </c>
      <c r="O18" s="73" t="s">
        <v>69</v>
      </c>
      <c r="P18" s="75">
        <v>50</v>
      </c>
      <c r="Q18" s="73" t="s">
        <v>70</v>
      </c>
      <c r="R18" s="77">
        <v>4000</v>
      </c>
      <c r="S18" s="73" t="s">
        <v>13</v>
      </c>
      <c r="T18" s="73" t="s">
        <v>71</v>
      </c>
      <c r="U18" s="9"/>
      <c r="V18" s="56"/>
      <c r="W18" s="56"/>
      <c r="X18" s="56"/>
      <c r="Y18" s="56"/>
      <c r="Z18" s="56"/>
    </row>
    <row r="19" spans="1:26" ht="14.25" thickTop="1" thickBot="1" x14ac:dyDescent="0.25">
      <c r="A19" s="72" t="s">
        <v>405</v>
      </c>
      <c r="B19" s="74">
        <v>101993080</v>
      </c>
      <c r="C19" s="73"/>
      <c r="D19" s="73" t="s">
        <v>62</v>
      </c>
      <c r="E19" s="73" t="s">
        <v>10</v>
      </c>
      <c r="F19" s="73" t="s">
        <v>620</v>
      </c>
      <c r="G19" s="76">
        <v>37012</v>
      </c>
      <c r="H19" s="72" t="s">
        <v>314</v>
      </c>
      <c r="I19" s="72" t="s">
        <v>315</v>
      </c>
      <c r="J19" s="73"/>
      <c r="K19" s="75"/>
      <c r="L19" s="73"/>
      <c r="M19" s="73" t="s">
        <v>404</v>
      </c>
      <c r="N19" s="75">
        <v>303</v>
      </c>
      <c r="O19" s="73" t="s">
        <v>69</v>
      </c>
      <c r="P19" s="75">
        <v>25</v>
      </c>
      <c r="Q19" s="73" t="s">
        <v>70</v>
      </c>
      <c r="R19" s="77">
        <v>10400</v>
      </c>
      <c r="S19" s="73" t="s">
        <v>13</v>
      </c>
      <c r="T19" s="73" t="s">
        <v>621</v>
      </c>
      <c r="U19" s="9"/>
      <c r="V19" s="56"/>
      <c r="W19" s="56"/>
      <c r="X19" s="56"/>
      <c r="Y19" s="56"/>
      <c r="Z19" s="56"/>
    </row>
    <row r="20" spans="1:26" ht="14.25" thickTop="1" thickBot="1" x14ac:dyDescent="0.25">
      <c r="A20" s="72" t="s">
        <v>405</v>
      </c>
      <c r="B20" s="74">
        <v>199681409</v>
      </c>
      <c r="C20" s="73"/>
      <c r="D20" s="73" t="s">
        <v>62</v>
      </c>
      <c r="E20" s="73" t="s">
        <v>10</v>
      </c>
      <c r="F20" s="73" t="s">
        <v>620</v>
      </c>
      <c r="G20" s="76">
        <v>37012</v>
      </c>
      <c r="H20" s="72" t="s">
        <v>314</v>
      </c>
      <c r="I20" s="72" t="s">
        <v>315</v>
      </c>
      <c r="J20" s="73"/>
      <c r="K20" s="75"/>
      <c r="L20" s="73"/>
      <c r="M20" s="73" t="s">
        <v>404</v>
      </c>
      <c r="N20" s="75">
        <v>305</v>
      </c>
      <c r="O20" s="73" t="s">
        <v>69</v>
      </c>
      <c r="P20" s="75">
        <v>25</v>
      </c>
      <c r="Q20" s="73" t="s">
        <v>70</v>
      </c>
      <c r="R20" s="77">
        <v>10400</v>
      </c>
      <c r="S20" s="73" t="s">
        <v>13</v>
      </c>
      <c r="T20" s="73" t="s">
        <v>621</v>
      </c>
      <c r="U20" s="9"/>
      <c r="V20" s="56"/>
      <c r="W20" s="56"/>
      <c r="X20" s="56"/>
      <c r="Y20" s="56"/>
      <c r="Z20" s="56"/>
    </row>
    <row r="21" spans="1:26" ht="14.25" thickTop="1" thickBot="1" x14ac:dyDescent="0.25">
      <c r="A21" s="72" t="s">
        <v>405</v>
      </c>
      <c r="B21" s="74">
        <v>164904766</v>
      </c>
      <c r="C21" s="73"/>
      <c r="D21" s="73" t="s">
        <v>614</v>
      </c>
      <c r="E21" s="73" t="s">
        <v>10</v>
      </c>
      <c r="F21" s="73" t="s">
        <v>72</v>
      </c>
      <c r="G21" s="73" t="s">
        <v>12</v>
      </c>
      <c r="H21" s="72" t="s">
        <v>428</v>
      </c>
      <c r="I21" s="72" t="s">
        <v>428</v>
      </c>
      <c r="J21" s="73"/>
      <c r="K21" s="75"/>
      <c r="L21" s="73"/>
      <c r="M21" s="73" t="s">
        <v>68</v>
      </c>
      <c r="N21" s="75">
        <v>48</v>
      </c>
      <c r="O21" s="73" t="s">
        <v>69</v>
      </c>
      <c r="P21" s="75">
        <v>250</v>
      </c>
      <c r="Q21" s="73" t="s">
        <v>70</v>
      </c>
      <c r="R21" s="77">
        <v>4000</v>
      </c>
      <c r="S21" s="73" t="s">
        <v>13</v>
      </c>
      <c r="T21" s="73" t="s">
        <v>71</v>
      </c>
      <c r="U21" s="9"/>
      <c r="V21" s="56"/>
      <c r="W21" s="56"/>
      <c r="X21" s="56"/>
      <c r="Y21" s="56"/>
      <c r="Z21" s="56"/>
    </row>
    <row r="22" spans="1:26" ht="14.25" thickTop="1" thickBot="1" x14ac:dyDescent="0.25">
      <c r="A22" s="175" t="s">
        <v>616</v>
      </c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7"/>
      <c r="U22" s="9"/>
      <c r="V22" s="56"/>
      <c r="W22" s="56"/>
      <c r="X22" s="56"/>
      <c r="Y22" s="56"/>
      <c r="Z22" s="56"/>
    </row>
    <row r="23" spans="1:26" ht="13.5" thickTop="1" x14ac:dyDescent="0.2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x14ac:dyDescent="0.2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x14ac:dyDescent="0.2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x14ac:dyDescent="0.2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x14ac:dyDescent="0.2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x14ac:dyDescent="0.2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x14ac:dyDescent="0.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x14ac:dyDescent="0.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</sheetData>
  <mergeCells count="1">
    <mergeCell ref="A22:T22"/>
  </mergeCells>
  <phoneticPr fontId="0" type="noConversion"/>
  <hyperlinks>
    <hyperlink ref="B16" r:id="rId1" display="https://www.intcx.com/ReportServlet/any.class?operation=confirm&amp;dealID=837438764&amp;dt=Apr-04-01"/>
    <hyperlink ref="B17" r:id="rId2" display="https://www.intcx.com/ReportServlet/any.class?operation=confirm&amp;dealID=184707665&amp;dt=Apr-04-01"/>
    <hyperlink ref="B18" r:id="rId3" display="https://www.intcx.com/ReportServlet/any.class?operation=confirm&amp;dealID=116869864&amp;dt=Apr-04-01"/>
    <hyperlink ref="B19" r:id="rId4" display="https://www.intcx.com/ReportServlet/any.class?operation=confirm&amp;dealID=101993080&amp;dt=Apr-04-01"/>
    <hyperlink ref="B20" r:id="rId5" display="https://www.intcx.com/ReportServlet/any.class?operation=confirm&amp;dealID=199681409&amp;dt=Apr-04-01"/>
    <hyperlink ref="B21" r:id="rId6" display="https://www.intcx.com/ReportServlet/any.class?operation=confirm&amp;dealID=164904766&amp;dt=Apr-04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/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74</v>
      </c>
    </row>
    <row r="2" spans="1:20" ht="15.75" x14ac:dyDescent="0.25">
      <c r="A2" s="50" t="s">
        <v>311</v>
      </c>
    </row>
    <row r="3" spans="1:20" x14ac:dyDescent="0.2">
      <c r="A3" s="104">
        <f>'E-Mail'!$B$1</f>
        <v>36985</v>
      </c>
    </row>
    <row r="5" spans="1:20" ht="13.5" thickBot="1" x14ac:dyDescent="0.25">
      <c r="A5" s="20" t="s">
        <v>77</v>
      </c>
      <c r="B5" s="20" t="s">
        <v>76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4.25" thickTop="1" thickBot="1" x14ac:dyDescent="0.25">
      <c r="H9" s="116" t="s">
        <v>319</v>
      </c>
      <c r="I9" s="116" t="s">
        <v>320</v>
      </c>
    </row>
    <row r="10" spans="1:20" ht="13.5" thickTop="1" x14ac:dyDescent="0.2">
      <c r="A10" s="69" t="s">
        <v>336</v>
      </c>
    </row>
    <row r="11" spans="1:20" x14ac:dyDescent="0.2">
      <c r="A11" s="70" t="s">
        <v>43</v>
      </c>
    </row>
    <row r="12" spans="1:20" x14ac:dyDescent="0.2">
      <c r="A12" s="70" t="s">
        <v>44</v>
      </c>
    </row>
    <row r="13" spans="1:20" x14ac:dyDescent="0.2">
      <c r="A13" s="70" t="s">
        <v>622</v>
      </c>
    </row>
    <row r="14" spans="1:20" ht="13.5" thickBot="1" x14ac:dyDescent="0.25"/>
    <row r="15" spans="1:20" ht="22.5" thickTop="1" thickBot="1" x14ac:dyDescent="0.25">
      <c r="A15" s="71" t="s">
        <v>45</v>
      </c>
      <c r="B15" s="71" t="s">
        <v>46</v>
      </c>
      <c r="C15" s="71" t="s">
        <v>47</v>
      </c>
      <c r="D15" s="71" t="s">
        <v>48</v>
      </c>
      <c r="E15" s="71" t="s">
        <v>49</v>
      </c>
      <c r="F15" s="71" t="s">
        <v>50</v>
      </c>
      <c r="G15" s="71" t="s">
        <v>1</v>
      </c>
      <c r="H15" s="71" t="s">
        <v>319</v>
      </c>
      <c r="I15" s="71" t="s">
        <v>320</v>
      </c>
      <c r="J15" s="71" t="s">
        <v>51</v>
      </c>
      <c r="K15" s="71" t="s">
        <v>52</v>
      </c>
      <c r="L15" s="71" t="s">
        <v>53</v>
      </c>
      <c r="M15" s="71" t="s">
        <v>54</v>
      </c>
      <c r="N15" s="71" t="s">
        <v>55</v>
      </c>
      <c r="O15" s="71" t="s">
        <v>56</v>
      </c>
      <c r="P15" s="71" t="s">
        <v>57</v>
      </c>
      <c r="Q15" s="71" t="s">
        <v>58</v>
      </c>
      <c r="R15" s="71" t="s">
        <v>59</v>
      </c>
      <c r="S15" s="71" t="s">
        <v>60</v>
      </c>
      <c r="T15" s="71" t="s">
        <v>61</v>
      </c>
    </row>
    <row r="16" spans="1:20" ht="13.5" thickTop="1" x14ac:dyDescent="0.2">
      <c r="A16" s="115" t="s">
        <v>75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2023-09-17T12:49:15Z</dcterms:modified>
</cp:coreProperties>
</file>