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67DFEE-B5AF-445A-B53D-E6462BE1CA21}" xr6:coauthVersionLast="47" xr6:coauthVersionMax="47" xr10:uidLastSave="{00000000-0000-0000-0000-000000000000}"/>
  <bookViews>
    <workbookView xWindow="-120" yWindow="-120" windowWidth="38640" windowHeight="15720" tabRatio="969"/>
  </bookViews>
  <sheets>
    <sheet name="E-Mail" sheetId="4" r:id="rId1"/>
    <sheet name="Enron Activity - Dynegy Direct" sheetId="12" r:id="rId2"/>
    <sheet name="Enron Activity-ICE" sheetId="7" r:id="rId3"/>
    <sheet name="ICE-Power" sheetId="1" r:id="rId4"/>
    <sheet name="ICE-Physical Gas" sheetId="2" r:id="rId5"/>
    <sheet name="ICE-Financial Gas" sheetId="3" r:id="rId6"/>
    <sheet name="DD-ENA" sheetId="9" r:id="rId7"/>
    <sheet name="DD-EPM" sheetId="10" r:id="rId8"/>
    <sheet name="DD-EGL" sheetId="11" r:id="rId9"/>
    <sheet name="ICE-ENA" sheetId="5" r:id="rId10"/>
    <sheet name="ICE-EPM" sheetId="6" r:id="rId11"/>
    <sheet name="ICE-ECC" sheetId="8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8">'DD-EGL'!$D$4:$Y$14</definedName>
    <definedName name="TABLE" localSheetId="6">'DD-ENA'!$D$4:$Y$143</definedName>
    <definedName name="TABLE" localSheetId="7">'DD-EPM'!$G$4:$AB$121</definedName>
    <definedName name="TABLE" localSheetId="9">'ICE-ENA'!$B$18:$U$37</definedName>
    <definedName name="TABLE" localSheetId="10">'ICE-EPM'!$B$17:$U$33</definedName>
    <definedName name="TABLE" localSheetId="5">'ICE-Financial Gas'!$B$9:$J$24</definedName>
    <definedName name="TABLE" localSheetId="4">'ICE-Physical Gas'!$B$9:$J$47</definedName>
    <definedName name="TABLE" localSheetId="3">'ICE-Power'!$B$9:$J$42</definedName>
    <definedName name="TABLE_10" localSheetId="5">'ICE-Financial Gas'!$B$9:$J$26</definedName>
    <definedName name="TABLE_10" localSheetId="4">'ICE-Physical Gas'!$B$9:$J$48</definedName>
    <definedName name="TABLE_10" localSheetId="3">'ICE-Power'!$B$9:$J$38</definedName>
    <definedName name="TABLE_11" localSheetId="5">'ICE-Financial Gas'!$B$9:$J$21</definedName>
    <definedName name="TABLE_11" localSheetId="4">'ICE-Physical Gas'!$B$9:$J$43</definedName>
    <definedName name="TABLE_11" localSheetId="3">'ICE-Power'!$B$9:$J$42</definedName>
    <definedName name="TABLE_12" localSheetId="5">'ICE-Financial Gas'!$B$9:$J$27</definedName>
    <definedName name="TABLE_12" localSheetId="4">'ICE-Physical Gas'!$B$9:$J$52</definedName>
    <definedName name="TABLE_12" localSheetId="3">'ICE-Power'!$B$9:$J$45</definedName>
    <definedName name="TABLE_13" localSheetId="5">'ICE-Financial Gas'!$B$9:$J$24</definedName>
    <definedName name="TABLE_13" localSheetId="4">'ICE-Physical Gas'!$B$9:$J$50</definedName>
    <definedName name="TABLE_13" localSheetId="3">'ICE-Power'!$B$9:$J$40</definedName>
    <definedName name="TABLE_14" localSheetId="5">'ICE-Financial Gas'!$B$9:$J$30</definedName>
    <definedName name="TABLE_14" localSheetId="4">'ICE-Physical Gas'!$B$9:$J$44</definedName>
    <definedName name="TABLE_14" localSheetId="3">'ICE-Power'!$B$9:$J$52</definedName>
    <definedName name="TABLE_15" localSheetId="5">'ICE-Financial Gas'!$B$9:$J$26</definedName>
    <definedName name="TABLE_15" localSheetId="4">'ICE-Physical Gas'!$B$9:$J$49</definedName>
    <definedName name="TABLE_15" localSheetId="3">'ICE-Power'!$B$9:$J$41</definedName>
    <definedName name="TABLE_16" localSheetId="5">'ICE-Financial Gas'!$B$9:$J$22</definedName>
    <definedName name="TABLE_16" localSheetId="4">'ICE-Physical Gas'!$B$9:$J$50</definedName>
    <definedName name="TABLE_16" localSheetId="3">'ICE-Power'!$B$9:$J$47</definedName>
    <definedName name="TABLE_17" localSheetId="5">'ICE-Financial Gas'!$B$9:$J$22</definedName>
    <definedName name="TABLE_17" localSheetId="4">'ICE-Physical Gas'!$B$9:$J$54</definedName>
    <definedName name="TABLE_17" localSheetId="3">'ICE-Power'!$B$9:$J$49</definedName>
    <definedName name="TABLE_18" localSheetId="5">'ICE-Financial Gas'!$B$9:$J$26</definedName>
    <definedName name="TABLE_18" localSheetId="4">'ICE-Physical Gas'!$B$9:$J$51</definedName>
    <definedName name="TABLE_18" localSheetId="3">'ICE-Power'!$B$9:$J$53</definedName>
    <definedName name="TABLE_19" localSheetId="5">'ICE-Financial Gas'!$B$9:$J$25</definedName>
    <definedName name="TABLE_19" localSheetId="4">'ICE-Physical Gas'!$B$9:$J$53</definedName>
    <definedName name="TABLE_19" localSheetId="3">'ICE-Power'!$B$9:$J$50</definedName>
    <definedName name="TABLE_2" localSheetId="9">'ICE-ENA'!$B$18:$U$39</definedName>
    <definedName name="TABLE_2" localSheetId="5">'ICE-Financial Gas'!$B$9:$J$23</definedName>
    <definedName name="TABLE_2" localSheetId="4">'ICE-Physical Gas'!$B$9:$J$48</definedName>
    <definedName name="TABLE_2" localSheetId="3">'ICE-Power'!$B$9:$J$45</definedName>
    <definedName name="TABLE_20" localSheetId="5">'ICE-Financial Gas'!$B$9:$J$38</definedName>
    <definedName name="TABLE_20" localSheetId="4">'ICE-Physical Gas'!$B$9:$J$59</definedName>
    <definedName name="TABLE_20" localSheetId="3">'ICE-Power'!$B$9:$J$47</definedName>
    <definedName name="TABLE_21" localSheetId="5">'ICE-Financial Gas'!$B$9:$J$34</definedName>
    <definedName name="TABLE_21" localSheetId="4">'ICE-Physical Gas'!$B$9:$J$54</definedName>
    <definedName name="TABLE_21" localSheetId="3">'ICE-Power'!$B$9:$J$47</definedName>
    <definedName name="TABLE_22" localSheetId="5">'ICE-Financial Gas'!$B$9:$J$38</definedName>
    <definedName name="TABLE_22" localSheetId="4">'ICE-Physical Gas'!$B$9:$J$56</definedName>
    <definedName name="TABLE_22" localSheetId="3">'ICE-Power'!$B$9:$J$42</definedName>
    <definedName name="TABLE_23" localSheetId="5">'ICE-Financial Gas'!$B$9:$J$45</definedName>
    <definedName name="TABLE_23" localSheetId="4">'ICE-Physical Gas'!$B$9:$J$67</definedName>
    <definedName name="TABLE_23" localSheetId="3">'ICE-Power'!$B$9:$J$42</definedName>
    <definedName name="TABLE_24" localSheetId="4">'ICE-Physical Gas'!$B$9:$J$68</definedName>
    <definedName name="TABLE_24" localSheetId="3">'ICE-Power'!$B$9:$J$62</definedName>
    <definedName name="TABLE_25" localSheetId="3">'ICE-Power'!$B$9:$J$54</definedName>
    <definedName name="TABLE_26" localSheetId="3">'ICE-Power'!$B$9:$J$47</definedName>
    <definedName name="TABLE_27" localSheetId="3">'ICE-Power'!$B$9:$J$47</definedName>
    <definedName name="TABLE_3" localSheetId="5">'ICE-Financial Gas'!$B$9:$J$24</definedName>
    <definedName name="TABLE_3" localSheetId="4">'ICE-Physical Gas'!$B$9:$J$51</definedName>
    <definedName name="TABLE_3" localSheetId="3">'ICE-Power'!$B$9:$J$47</definedName>
    <definedName name="TABLE_4" localSheetId="5">'ICE-Financial Gas'!$B$9:$J$29</definedName>
    <definedName name="TABLE_4" localSheetId="4">'ICE-Physical Gas'!$B$9:$J$37</definedName>
    <definedName name="TABLE_4" localSheetId="3">'ICE-Power'!$B$9:$J$47</definedName>
    <definedName name="TABLE_5" localSheetId="5">'ICE-Financial Gas'!$B$9:$J$30</definedName>
    <definedName name="TABLE_5" localSheetId="4">'ICE-Physical Gas'!$B$9:$J$37</definedName>
    <definedName name="TABLE_5" localSheetId="3">'ICE-Power'!$B$9:$J$50</definedName>
    <definedName name="TABLE_6" localSheetId="5">'ICE-Financial Gas'!$B$9:$J$24</definedName>
    <definedName name="TABLE_6" localSheetId="4">'ICE-Physical Gas'!$B$9:$J$48</definedName>
    <definedName name="TABLE_6" localSheetId="3">'ICE-Power'!$B$9:$J$51</definedName>
    <definedName name="TABLE_7" localSheetId="5">'ICE-Financial Gas'!$B$9:$J$26</definedName>
    <definedName name="TABLE_7" localSheetId="4">'ICE-Physical Gas'!$B$9:$J$48</definedName>
    <definedName name="TABLE_7" localSheetId="3">'ICE-Power'!$B$9:$J$52</definedName>
    <definedName name="TABLE_8" localSheetId="5">'ICE-Financial Gas'!$B$9:$J$23</definedName>
    <definedName name="TABLE_8" localSheetId="4">'ICE-Physical Gas'!$B$9:$J$41</definedName>
    <definedName name="TABLE_8" localSheetId="3">'ICE-Power'!$B$9:$J$47</definedName>
    <definedName name="TABLE_9" localSheetId="5">'ICE-Financial Gas'!$B$9:$J$20</definedName>
    <definedName name="TABLE_9" localSheetId="4">'ICE-Physical Gas'!$B$9:$J$44</definedName>
    <definedName name="TABLE_9" localSheetId="3">'ICE-Power'!$B$9:$J$52</definedName>
  </definedNames>
  <calcPr calcId="92512"/>
  <pivotCaches>
    <pivotCache cacheId="0" r:id="rId14"/>
    <pivotCache cacheId="1" r:id="rId15"/>
    <pivotCache cacheId="2" r:id="rId16"/>
    <pivotCache cacheId="3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A5" i="11"/>
  <c r="B5" i="11"/>
  <c r="C5" i="11"/>
  <c r="A6" i="11"/>
  <c r="B6" i="11"/>
  <c r="C6" i="11"/>
  <c r="A7" i="11"/>
  <c r="B7" i="11"/>
  <c r="C7" i="11"/>
  <c r="A8" i="11"/>
  <c r="B8" i="11"/>
  <c r="C8" i="11"/>
  <c r="A9" i="11"/>
  <c r="B9" i="11"/>
  <c r="C9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3" i="9"/>
  <c r="A5" i="9"/>
  <c r="B5" i="9"/>
  <c r="C5" i="9"/>
  <c r="A6" i="9"/>
  <c r="B6" i="9"/>
  <c r="C6" i="9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3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A503" i="10"/>
  <c r="B503" i="10"/>
  <c r="C503" i="10"/>
  <c r="D503" i="10"/>
  <c r="E503" i="10"/>
  <c r="F503" i="10"/>
  <c r="D5" i="4"/>
  <c r="D6" i="4"/>
  <c r="D7" i="4"/>
  <c r="D8" i="4"/>
  <c r="A4" i="12"/>
  <c r="A4" i="7"/>
  <c r="B7" i="7"/>
  <c r="H7" i="7"/>
  <c r="K7" i="7"/>
  <c r="A3" i="8"/>
  <c r="B6" i="8"/>
  <c r="C6" i="8"/>
  <c r="A3" i="5"/>
  <c r="B6" i="5"/>
  <c r="C6" i="5"/>
  <c r="B7" i="5"/>
  <c r="C7" i="5"/>
  <c r="A3" i="6"/>
  <c r="B6" i="6"/>
  <c r="C6" i="6"/>
  <c r="I1" i="3"/>
  <c r="B3" i="3"/>
  <c r="I1" i="2"/>
  <c r="B3" i="2"/>
  <c r="I1" i="1"/>
  <c r="B3" i="1"/>
</calcChain>
</file>

<file path=xl/sharedStrings.xml><?xml version="1.0" encoding="utf-8"?>
<sst xmlns="http://schemas.openxmlformats.org/spreadsheetml/2006/main" count="1410" uniqueCount="651">
  <si>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</si>
  <si>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</si>
  <si>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</si>
  <si>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</si>
  <si>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</si>
  <si>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</si>
  <si>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</si>
  <si>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</si>
  <si>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</si>
  <si>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</si>
  <si>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</si>
  <si>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</si>
  <si>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</si>
  <si>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</si>
  <si>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</si>
  <si>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</si>
  <si>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</si>
  <si>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</si>
  <si>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</si>
  <si>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</si>
  <si>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</si>
  <si>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</si>
  <si>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</si>
  <si>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</si>
  <si>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</si>
  <si>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</si>
  <si>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</si>
  <si>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</si>
  <si>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</si>
  <si>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</si>
  <si>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</si>
  <si>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</si>
  <si>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</si>
  <si>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</si>
  <si>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</si>
  <si>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</si>
  <si>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</si>
  <si>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</si>
  <si>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</si>
  <si>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</si>
  <si>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</si>
  <si>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</si>
  <si>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</si>
  <si>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</si>
  <si>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</si>
  <si>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</si>
  <si>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</si>
  <si>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</si>
  <si>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</si>
  <si>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</si>
  <si>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</si>
  <si>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</si>
  <si>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</si>
  <si>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</si>
  <si>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</si>
  <si>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</si>
  <si>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</si>
  <si>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</si>
  <si>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</si>
  <si>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</si>
  <si>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</si>
  <si>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</si>
  <si>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</si>
  <si>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</si>
  <si>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Nov01-Mar02</t>
  </si>
  <si>
    <t>    Firm-LD Peak - TVA - Next Day</t>
  </si>
  <si>
    <t>    NG Firm Phys, FP - Cons Pwr - Next Day Gas</t>
  </si>
  <si>
    <t>    Firm-LD Peak - Nepool - Next Day</t>
  </si>
  <si>
    <t>    NG Firm Phys, FP - Tenn-5L - Next Day Gas</t>
  </si>
  <si>
    <t>    NG Firm Phys, ID, GDD - NGPL-Nicor - Next Day Gas</t>
  </si>
  <si>
    <t>    Firm-LD Peak - PJM-W - Jun01</t>
  </si>
  <si>
    <t>    NG Firm Phys, FP - Socal-Ehrenberg - Next Day Gas</t>
  </si>
  <si>
    <t>NG Firm Phys, ID, IF</t>
  </si>
  <si>
    <t>    NG Firm Phys, FP - NGPL-Nipsco - Next Day Gas</t>
  </si>
  <si>
    <t>    Firm-LD Peak - Ent - Apr01</t>
  </si>
  <si>
    <t>    Firm-LD Peak - PJM-W - Sep01</t>
  </si>
  <si>
    <t>    NG Firm Phys, ID, GDD - CG-ONSH - Next Day Gas</t>
  </si>
  <si>
    <t>    NG Firm Phys, ID, GDD - Henry - Next Day Gas</t>
  </si>
  <si>
    <t>    NG Fin BS, LD1 for IF - Perm - Apr01</t>
  </si>
  <si>
    <t>    Firm-LD Peak - Ercot UBU - Apr01</t>
  </si>
  <si>
    <t>    NG Firm Phys, ID, GDD - TCO - Next Day Gas</t>
  </si>
  <si>
    <t>    NG Firm Phys, ID, GDD - Tenn-8L - Next Day Gas</t>
  </si>
  <si>
    <t>    Firm-LD Peak - Cin - Bal Week</t>
  </si>
  <si>
    <t>Bal Week</t>
  </si>
  <si>
    <t>    Firm-LD Peak - Cin - Jun01</t>
  </si>
  <si>
    <t>    Firm-LD Peak - Comed - Apr01</t>
  </si>
  <si>
    <t>    Firm-LD Peak - Ent - Bal Week</t>
  </si>
  <si>
    <t>    Firm-LD Peak - Ent - Jun01</t>
  </si>
  <si>
    <t>    Firm-LD Peak - Ent - Jan02-Feb02</t>
  </si>
  <si>
    <t>    Firm-LD Peak - PJM-W - Jan02-Feb02</t>
  </si>
  <si>
    <t>    NG Firm Phys, FP - NNG-Demarc - Next Day Gas</t>
  </si>
  <si>
    <t>    NG Firm Phys, ID, GDD - CNG-SP - Next Day Gas</t>
  </si>
  <si>
    <t>NG Firm Phys, ID, NGI</t>
  </si>
  <si>
    <t>NG Fin BS, LD1 for NGI</t>
  </si>
  <si>
    <t>NG Fin Sw Swap, IF for GDD</t>
  </si>
  <si>
    <t>    NG Fin, FP for LD1 - Henry - Apr01-Oct01</t>
  </si>
  <si>
    <t>    Firm-LD Peak - Comed - Jun01</t>
  </si>
  <si>
    <t>    Firm-LD Peak - Ent - May01</t>
  </si>
  <si>
    <t>    Firm-LD Peak - Ent - Sep01</t>
  </si>
  <si>
    <t>Q3 01</t>
  </si>
  <si>
    <t>    Firm-LD Peak - SP-15 - Q3 01</t>
  </si>
  <si>
    <t>    NG Firm Phys, FP - PGLC - Next Day Gas</t>
  </si>
  <si>
    <t>    NG Firm Phys, FP - TET WLA - Next Day Gas</t>
  </si>
  <si>
    <t>    NG Firm Phys, FP - Transco Z-6 (NY) - Next Day Gas</t>
  </si>
  <si>
    <t>    NG Firm Phys, ID, GDD - Transco Z-6 (non-NY) - Next Day Gas</t>
  </si>
  <si>
    <t>    NG Firm Phys, ID, IF - ANR-SE - Apr01</t>
  </si>
  <si>
    <t>    NG Firm Phys, ID, IF - Trunk ELA - Apr01</t>
  </si>
  <si>
    <t>    NG Fin BS, LD1 for IF - ANR-SE - Apr01</t>
  </si>
  <si>
    <t>    NG Fin BS, LD1 for IF - Henry - Apr01</t>
  </si>
  <si>
    <t>    NG Fin BS, LD1 for IF - NGPL-LA - Apr01</t>
  </si>
  <si>
    <t>    NG Fin BS, LD1 for IF - Panhandle - Apr01</t>
  </si>
  <si>
    <t>    NG Fin BS, LD1 for IF - Perm - Apr01-Oct01</t>
  </si>
  <si>
    <t>    NG Fin BS, LD1 for IF - TET ELA - Apr01</t>
  </si>
  <si>
    <t>    NG Fin BS, LD1 for IF - Transco Z6 (NY) - Apr01</t>
  </si>
  <si>
    <t>    NG Fin BS, LD1 for IF - Trunk LA - Apr01</t>
  </si>
  <si>
    <t>    NG Fin BS, LD1 for IF - Waha - Apr01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</si>
  <si>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</si>
  <si>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</si>
  <si>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</si>
  <si>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</si>
  <si>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</si>
  <si>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</si>
  <si>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</si>
  <si>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</si>
  <si>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</si>
  <si>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</si>
  <si>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</si>
  <si>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</si>
  <si>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</si>
  <si>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</si>
  <si>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</si>
  <si>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</si>
  <si>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</si>
  <si>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</si>
  <si>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</si>
  <si>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</si>
  <si>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Apr-01-01</t>
  </si>
  <si>
    <t>Apr-30-01</t>
  </si>
  <si>
    <t>Sold</t>
  </si>
  <si>
    <t>bbl</t>
  </si>
  <si>
    <t>Morgan Stanley Capital Group, Inc.</t>
  </si>
  <si>
    <t>Grand Total</t>
  </si>
  <si>
    <t>Data</t>
  </si>
  <si>
    <t>Transactions</t>
  </si>
  <si>
    <t>Enron North America</t>
  </si>
  <si>
    <t>Enron Power Marketing, Inc.</t>
  </si>
  <si>
    <t>Mar-27-01</t>
  </si>
  <si>
    <t>American Electric Power Service Corp.</t>
  </si>
  <si>
    <t>USD / MWh</t>
  </si>
  <si>
    <t>Hourly</t>
  </si>
  <si>
    <t>Carson , M</t>
  </si>
  <si>
    <t>Ent</t>
  </si>
  <si>
    <t>Mar-28-01</t>
  </si>
  <si>
    <t>Reliant Energy Services, Inc.</t>
  </si>
  <si>
    <t>Comed</t>
  </si>
  <si>
    <t>Dorland , C</t>
  </si>
  <si>
    <t>Cin</t>
  </si>
  <si>
    <t>Duke Energy Trading and Marketing LLC</t>
  </si>
  <si>
    <t>Palo</t>
  </si>
  <si>
    <t>Oct-01-01</t>
  </si>
  <si>
    <t>Jul-01-01</t>
  </si>
  <si>
    <t>Aug-31-01</t>
  </si>
  <si>
    <t>Jun-01-01</t>
  </si>
  <si>
    <t>Jun-30-01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</si>
  <si>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</si>
  <si>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</si>
  <si>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</si>
  <si>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</si>
  <si>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</si>
  <si>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</si>
  <si>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</si>
  <si>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</si>
  <si>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</si>
  <si>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</si>
  <si>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</si>
  <si>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</si>
  <si>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pwr.asterisk</t>
  </si>
  <si>
    <t>pwr.Financial Swap</t>
  </si>
  <si>
    <t>pwr.New York Zone G</t>
  </si>
  <si>
    <t>pwr.financial swap</t>
  </si>
  <si>
    <t>pwr.NY Zone G</t>
  </si>
  <si>
    <t>pwr.East Coast Balance of Month Power</t>
  </si>
  <si>
    <t>HE8-23EPT</t>
  </si>
  <si>
    <t>BUY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</si>
  <si>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</si>
  <si>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</si>
  <si>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</si>
  <si>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</si>
  <si>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</si>
  <si>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</si>
  <si>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</si>
  <si>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</si>
  <si>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ng.Next Day</t>
  </si>
  <si>
    <t>DYNCMCG</t>
  </si>
  <si>
    <t>ng.TETCO ELA</t>
  </si>
  <si>
    <t>10:05 A.M.</t>
  </si>
  <si>
    <t>DYNKMOLI</t>
  </si>
  <si>
    <t>ng.CNG South Point</t>
  </si>
  <si>
    <t>09:45 A.M.</t>
  </si>
  <si>
    <t>ENEHENDR</t>
  </si>
  <si>
    <t>ENEJARNO</t>
  </si>
  <si>
    <t>ENEJUNEK</t>
  </si>
  <si>
    <t>ng.Tennessee 500 Leg</t>
  </si>
  <si>
    <t>09:52 A.M.</t>
  </si>
  <si>
    <t>DYNFMOR</t>
  </si>
  <si>
    <t>ng.Columbia Gulf Onsh Pool</t>
  </si>
  <si>
    <t>ENEPEREI</t>
  </si>
  <si>
    <t>ENETHUR</t>
  </si>
  <si>
    <t>08:54 A.M.</t>
  </si>
  <si>
    <t>ENEVVERS</t>
  </si>
  <si>
    <t>09:07 A.M.</t>
  </si>
  <si>
    <t>ENEkelli</t>
  </si>
  <si>
    <t>ng.Northern Natural Demarc</t>
  </si>
  <si>
    <t>DYNJSIZ</t>
  </si>
  <si>
    <t>ng.ANR Southwest</t>
  </si>
  <si>
    <t>09:25 A.M.</t>
  </si>
  <si>
    <t>08:09 A.M.</t>
  </si>
  <si>
    <t>Delivery Start</t>
  </si>
  <si>
    <t>Delivery End</t>
  </si>
  <si>
    <t>Notional Value</t>
  </si>
  <si>
    <t>ENRON POWER MARKETING, IN</t>
  </si>
  <si>
    <t>CDEANEPM</t>
  </si>
  <si>
    <t>pwr.Apr01</t>
  </si>
  <si>
    <t>HE7-22CPT</t>
  </si>
  <si>
    <t>07:15 A.M.</t>
  </si>
  <si>
    <t>pwr.Oct-Dec01</t>
  </si>
  <si>
    <t>JKINGEPM</t>
  </si>
  <si>
    <t>DYNATAY</t>
  </si>
  <si>
    <t>pwr.CE</t>
  </si>
  <si>
    <t>07:11 A.M.</t>
  </si>
  <si>
    <t>DYNBTAM</t>
  </si>
  <si>
    <t>pwr.Cinergy</t>
  </si>
  <si>
    <t>DYNJJOH2</t>
  </si>
  <si>
    <t>OFF PEAK</t>
  </si>
  <si>
    <t>MCARSONEPM</t>
  </si>
  <si>
    <t>pwr.TVA</t>
  </si>
  <si>
    <t>ENRON GAS LIQUIDS INC</t>
  </si>
  <si>
    <t>Natural Gas Liquids</t>
  </si>
  <si>
    <t>AGROSSPHY</t>
  </si>
  <si>
    <t>DYNDDEL</t>
  </si>
  <si>
    <t>ngl.propane</t>
  </si>
  <si>
    <t>ngl.N/A</t>
  </si>
  <si>
    <t>ngl.Physical</t>
  </si>
  <si>
    <t>ngl.Mont Belvieu, TET</t>
  </si>
  <si>
    <t>ngl.Fixed</t>
  </si>
  <si>
    <t>ngl.4Q 2001</t>
  </si>
  <si>
    <t>ngl.As Directed</t>
  </si>
  <si>
    <t>ngl.April 2001</t>
  </si>
  <si>
    <t>LJACKSONPHY</t>
  </si>
  <si>
    <t>ngl.Mont Belvieu, Diamond/Koch</t>
  </si>
  <si>
    <t>WWHICKSPHY</t>
  </si>
  <si>
    <t>ngl.March 2001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</si>
  <si>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</si>
  <si>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</si>
  <si>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</si>
  <si>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</si>
  <si>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</si>
  <si>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</si>
  <si>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</si>
  <si>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</si>
  <si>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</si>
  <si>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</si>
  <si>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</si>
  <si>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</si>
  <si>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</si>
  <si>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</si>
  <si>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</si>
  <si>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</si>
  <si>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</si>
  <si>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</si>
  <si>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</si>
  <si>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</si>
  <si>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</si>
  <si>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</si>
  <si>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</si>
  <si>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</si>
  <si>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</si>
  <si>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</si>
  <si>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</si>
  <si>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</si>
  <si>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</si>
  <si>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</si>
  <si>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</si>
  <si>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</si>
  <si>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</si>
  <si>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</si>
  <si>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</si>
  <si>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</si>
  <si>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</si>
  <si>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</si>
  <si>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</si>
  <si>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</si>
  <si>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</si>
  <si>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</si>
  <si>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</si>
  <si>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</si>
  <si>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</si>
  <si>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</si>
  <si>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</si>
  <si>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</si>
  <si>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</si>
  <si>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</si>
  <si>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</si>
  <si>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</si>
  <si>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</si>
  <si>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</si>
  <si>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</si>
  <si>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</si>
  <si>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</si>
  <si>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</si>
  <si>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</si>
  <si>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</si>
  <si>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</si>
  <si>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</si>
  <si>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</si>
  <si>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</si>
  <si>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</si>
  <si>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</si>
  <si>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</si>
  <si>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</si>
  <si>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</si>
  <si>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</si>
  <si>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</si>
  <si>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</si>
  <si>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</si>
  <si>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</si>
  <si>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</si>
  <si>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</si>
  <si>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</si>
  <si>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</si>
  <si>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</si>
  <si>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</si>
  <si>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</si>
  <si>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</si>
  <si>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</si>
  <si>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</si>
  <si>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</si>
  <si>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</si>
  <si>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</si>
  <si>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</si>
  <si>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</si>
  <si>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</si>
  <si>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</si>
  <si>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</si>
  <si>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</si>
  <si>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</si>
  <si>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</si>
  <si>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</si>
  <si>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</si>
  <si>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</si>
  <si>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</si>
  <si>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</si>
  <si>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</si>
  <si>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</si>
  <si>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</si>
  <si>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</si>
  <si>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</si>
  <si>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</si>
  <si>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</si>
  <si>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</si>
  <si>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</si>
  <si>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</si>
  <si>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</si>
  <si>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</si>
  <si>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</si>
  <si>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</si>
  <si>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</si>
  <si>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</si>
  <si>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</si>
  <si>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</si>
  <si>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</si>
  <si>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</si>
  <si>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</si>
  <si>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</si>
  <si>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</si>
  <si>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</si>
  <si>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</si>
  <si>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</si>
  <si>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</si>
  <si>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</si>
  <si>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</si>
  <si>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</si>
  <si>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</si>
  <si>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</si>
  <si>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</si>
  <si>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</si>
  <si>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</si>
  <si>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</si>
  <si>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</si>
  <si>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</si>
  <si>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</si>
  <si>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</si>
  <si>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</si>
  <si>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</si>
  <si>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</si>
  <si>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</si>
  <si>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</si>
  <si>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</si>
  <si>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</si>
  <si>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</si>
  <si>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</si>
  <si>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</si>
  <si>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</si>
  <si>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</si>
  <si>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</si>
  <si>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</si>
  <si>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</si>
  <si>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</si>
  <si>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</si>
  <si>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</si>
  <si>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</si>
  <si>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</si>
  <si>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</si>
  <si>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</si>
  <si>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</si>
  <si>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</si>
  <si>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 Hub:  </t>
    </r>
    <r>
      <rPr>
        <sz val="8"/>
        <color indexed="8"/>
        <rFont val="Verdana"/>
        <family val="2"/>
      </rPr>
      <t>All</t>
    </r>
  </si>
  <si>
    <r>
      <t> Trade Dates:  </t>
    </r>
    <r>
      <rPr>
        <sz val="8"/>
        <color indexed="8"/>
        <rFont val="Verdana"/>
        <family val="2"/>
      </rPr>
      <t>Mar-27-01 thru Mar-27-01</t>
    </r>
  </si>
  <si>
    <t>Fin Swap-Peak</t>
  </si>
  <si>
    <t>    Fin Swap-Peak - NYPOOL A - Jun01</t>
  </si>
  <si>
    <t>Mar-27-01 15:31 GMT</t>
  </si>
  <si>
    <t>Mar-27-01 20:12 GMT</t>
  </si>
  <si>
    <t>    Firm-LD Peak - Cin - Next Week</t>
  </si>
  <si>
    <t>Next Week</t>
  </si>
  <si>
    <t>Mar-27-01 17:28 GMT</t>
  </si>
  <si>
    <t>Mar-27-01 14:24 GMT</t>
  </si>
  <si>
    <t>Mar-27-01 14:59 GMT</t>
  </si>
  <si>
    <t>Mar-27-01 22:09 GMT</t>
  </si>
  <si>
    <t>Mar-27-01 14:04 GMT</t>
  </si>
  <si>
    <t>Mar-27-01 19:35 GMT</t>
  </si>
  <si>
    <t>    Firm-LD Peak - Cin - Sep01</t>
  </si>
  <si>
    <t>Mar-27-01 18:37 GMT</t>
  </si>
  <si>
    <t>    Firm-LD Peak - Cin - Oct01</t>
  </si>
  <si>
    <t>Mar-27-01 14:33 GMT</t>
  </si>
  <si>
    <t>Mar-27-01 20:09 GMT</t>
  </si>
  <si>
    <t>    Firm-LD Peak - Cin - Jan02-Feb02</t>
  </si>
  <si>
    <t>Mar-27-01 15:12 GMT</t>
  </si>
  <si>
    <t>    Firm-LD Peak - Cin - Mar02-Apr02</t>
  </si>
  <si>
    <t>Mar02-Apr02</t>
  </si>
  <si>
    <t>Mar-27-01 13:40 GMT</t>
  </si>
  <si>
    <t>    Firm-LD Peak - Cin - Jun02</t>
  </si>
  <si>
    <t>Mar-27-01 15:38 GMT</t>
  </si>
  <si>
    <t>    Firm-LD Peak - Cin - Jan03-Feb03</t>
  </si>
  <si>
    <t>Jan03-Feb03</t>
  </si>
  <si>
    <t>Mar-27-01 16:35 GMT</t>
  </si>
  <si>
    <t>Mar-27-01 13:26 GMT</t>
  </si>
  <si>
    <t>Mar-27-01 18:50 GMT</t>
  </si>
  <si>
    <t>    Firm-LD Peak - Comed - Jul01-Aug01</t>
  </si>
  <si>
    <t>Mar-27-01 18:18 GMT</t>
  </si>
  <si>
    <t>    Firm-LD Peak - Comed - Oct01</t>
  </si>
  <si>
    <t>Mar-27-01 12:58 GMT</t>
  </si>
  <si>
    <t>    Firm-LD Peak - Comed - Q4 01</t>
  </si>
  <si>
    <t>    Firm-LD Peak - Comed - Jun02</t>
  </si>
  <si>
    <t>Mar-27-01 15:25 GMT</t>
  </si>
  <si>
    <t>Mar-27-01 17:42 GMT</t>
  </si>
  <si>
    <t>Mar-27-01 19:05 GMT</t>
  </si>
  <si>
    <t>Mar-27-01 15:13 GMT</t>
  </si>
  <si>
    <t>Mar-27-01 13:47 GMT</t>
  </si>
  <si>
    <t>Mar-27-01 13:59 GMT</t>
  </si>
  <si>
    <t>    Firm-LD Peak - Ent - Jul03-Aug03</t>
  </si>
  <si>
    <t>Jul03-Aug03</t>
  </si>
  <si>
    <t>Mar-27-01 17:05 GMT</t>
  </si>
  <si>
    <t>Mar-27-01 13:31 GMT</t>
  </si>
  <si>
    <t>    Firm-LD Peak - Nepool - Sep01</t>
  </si>
  <si>
    <t>Mar-27-01 14:10 GMT</t>
  </si>
  <si>
    <t>Mar-27-01 14:40 GMT</t>
  </si>
  <si>
    <t>    Firm-LD Peak - PJM-W - Custom</t>
  </si>
  <si>
    <t>Custom</t>
  </si>
  <si>
    <t>Mar-27-01 14:39 GMT</t>
  </si>
  <si>
    <t>Mar-27-01 16:30 GMT</t>
  </si>
  <si>
    <t>Mar-27-01 18:53 GMT</t>
  </si>
  <si>
    <t>Mar-27-01 15:14 GMT</t>
  </si>
  <si>
    <t>    Firm-LD Peak - PJM-W - Jul01-Aug01</t>
  </si>
  <si>
    <t>Mar-27-01 13:02 GMT</t>
  </si>
  <si>
    <t>Mar-27-01 14:08 GMT</t>
  </si>
  <si>
    <t>    Firm-LD Peak - Palo - Jun01</t>
  </si>
  <si>
    <t>Mar-27-01 15:16 GMT</t>
  </si>
  <si>
    <t>Mar-27-01 18:20 GMT</t>
  </si>
  <si>
    <t>Mar-27-01 14:20 GMT</t>
  </si>
  <si>
    <t>Mar-27-01 18:00 GMT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</si>
  <si>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</si>
  <si>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NG Firm Phys, BS, LD1</t>
  </si>
  <si>
    <t>    NG Firm Phys, BS, LD1 - AB-NIT - Nov01-Mar02</t>
  </si>
  <si>
    <t>Mar-27-01 17:46 GMT</t>
  </si>
  <si>
    <t>Mar-27-01 16:04 GMT</t>
  </si>
  <si>
    <t>    NG Firm Phys, FP - ANR-SW - Apr01</t>
  </si>
  <si>
    <t>Mar-27-01 18:57 GMT</t>
  </si>
  <si>
    <t>    NG Firm Phys, FP - Malin - Next Day Gas</t>
  </si>
  <si>
    <t>Mar-27-01 14:30 GMT</t>
  </si>
  <si>
    <t>Mar-27-01 15:43 GMT</t>
  </si>
  <si>
    <t>Mar-27-01 14:12 GMT</t>
  </si>
  <si>
    <t>Mar-27-01 16:12 GMT</t>
  </si>
  <si>
    <t>Mar-27-01 15:20 GMT</t>
  </si>
  <si>
    <t>Mar-27-01 15:09 GMT</t>
  </si>
  <si>
    <t>Mar-27-01 15:00 GMT</t>
  </si>
  <si>
    <t>Mar-27-01 16:13 GMT</t>
  </si>
  <si>
    <t>    NG Firm Phys, FP - Opal - Next Day Gas</t>
  </si>
  <si>
    <t>Mar-27-01 15:46 GMT</t>
  </si>
  <si>
    <t>Mar-27-01 14:52 GMT</t>
  </si>
  <si>
    <t>Mar-27-01 14:41 GMT</t>
  </si>
  <si>
    <t>Mar-27-01 14:58 GMT</t>
  </si>
  <si>
    <t>Mar-27-01 14:43 GMT</t>
  </si>
  <si>
    <t>Mar-27-01 14:14 GMT</t>
  </si>
  <si>
    <t>Mar-27-01 15:11 GMT</t>
  </si>
  <si>
    <t>Mar-27-01 15:47 GMT</t>
  </si>
  <si>
    <t>Mar-27-01 15:59 GMT</t>
  </si>
  <si>
    <t>Mar-27-01 15:10 GMT</t>
  </si>
  <si>
    <t>Mar-27-01 14:31 GMT</t>
  </si>
  <si>
    <t>Mar-27-01 15:07 GMT</t>
  </si>
  <si>
    <t>Mar-27-01 14:53 GMT</t>
  </si>
  <si>
    <t>Mar-27-01 18:28 GMT</t>
  </si>
  <si>
    <t>    NG Firm Phys, ID, GDD - Cons Pwr - Next Day Gas</t>
  </si>
  <si>
    <t>Mar-27-01 13:51 GMT</t>
  </si>
  <si>
    <t>Mar-27-01 12:27 GMT</t>
  </si>
  <si>
    <t>    NG Firm Phys, ID, GDD - Opal - Apr01</t>
  </si>
  <si>
    <t>Mar-27-01 16:31 GMT</t>
  </si>
  <si>
    <t>    NG Firm Phys, ID, GDD - Mich - Next Day Gas</t>
  </si>
  <si>
    <t>Mar-27-01 12:28 GMT</t>
  </si>
  <si>
    <t>Mar-27-01 14:56 GMT</t>
  </si>
  <si>
    <t>    NG Firm Phys, ID, GDD - Tran 65 - Next Day Gas</t>
  </si>
  <si>
    <t>Mar-27-01 14:25 GMT</t>
  </si>
  <si>
    <t>Mar-27-01 13:17 GMT</t>
  </si>
  <si>
    <t>Mar-27-01 22:13 GMT</t>
  </si>
  <si>
    <t>    NG Firm Phys, ID, IF - CG-ML - Apr01</t>
  </si>
  <si>
    <t>Mar-27-01 18:01 GMT</t>
  </si>
  <si>
    <t>    NG Firm Phys, ID, IF - EP-Keystone - Apr01</t>
  </si>
  <si>
    <t>Mar-27-01 22:50 GMT</t>
  </si>
  <si>
    <t>    NG Firm Phys, ID, IF - Opal - Apr01</t>
  </si>
  <si>
    <t>Mar-27-01 16:29 GMT</t>
  </si>
  <si>
    <t>    NG Firm Phys, ID, IF - Tenn-5L - Apr01</t>
  </si>
  <si>
    <t>Mar-27-01 13:56 GMT</t>
  </si>
  <si>
    <t>    NG Firm Phys, ID, IF - TET-STX - Apr01</t>
  </si>
  <si>
    <t>Mar-27-01 15:41 GMT</t>
  </si>
  <si>
    <t>    NG Firm Phys, ID, IF - TGT-SL - Apr01</t>
  </si>
  <si>
    <t>Mar-27-01 19:47 GMT</t>
  </si>
  <si>
    <t>    NG Firm Phys, ID, IF - Tran 65 - Apr01</t>
  </si>
  <si>
    <t>Mar-27-01 20:55 GMT</t>
  </si>
  <si>
    <t>    NG Firm Phys, ID, IF - Tran 65 - Apr01-Oct01</t>
  </si>
  <si>
    <t>Mar-27-01 18:11 GMT</t>
  </si>
  <si>
    <t>Mar-27-01 21:26 GMT</t>
  </si>
  <si>
    <t>    NG Firm Phys, ID, NGI - NGPL-Nipsco - Apr01</t>
  </si>
  <si>
    <t>Mar-27-01 19:50 GMT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</si>
  <si>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</si>
  <si>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GDM</t>
  </si>
  <si>
    <t>    NG Fin BS, LD1 for GDM - Mich - Nov01-Mar02</t>
  </si>
  <si>
    <t>Mar-27-01 19:15 GMT</t>
  </si>
  <si>
    <t>Mar-27-01 16:09 GMT</t>
  </si>
  <si>
    <t>    NG Fin BS, LD1 for IF - TCO - Apr01</t>
  </si>
  <si>
    <t>Mar-27-01 20:24 GMT</t>
  </si>
  <si>
    <t>    NG Fin BS, LD1 for IF - TCO - Nov01-Mar02</t>
  </si>
  <si>
    <t>Mar-27-01 18:51 GMT</t>
  </si>
  <si>
    <t>Mar-27-01 18:33 GMT</t>
  </si>
  <si>
    <t>    NG Fin BS, LD1 for IF - HSC - Apr01</t>
  </si>
  <si>
    <t>Mar-27-01 20:15 GMT</t>
  </si>
  <si>
    <t>Mar-27-01 16:05 GMT</t>
  </si>
  <si>
    <t>    NG Fin BS, LD1 for IF - NGPL-Mid - Apr01</t>
  </si>
  <si>
    <t>Mar-27-01 20:53 GMT</t>
  </si>
  <si>
    <t>    NG Fin BS, LD1 for IF - NGPL-TxOk - Apr01</t>
  </si>
  <si>
    <t>Mar-27-01 20:48 GMT</t>
  </si>
  <si>
    <t>    NG Fin BS, LD1 for IF - NW-Rockies - Apr01</t>
  </si>
  <si>
    <t>Mar-27-01 14:06 GMT</t>
  </si>
  <si>
    <t>Mar-27-01 21:11 GMT</t>
  </si>
  <si>
    <t>    NG Fin BS, LD1 for IF - Perm - May01</t>
  </si>
  <si>
    <t>Mar-27-01 14:01 GMT</t>
  </si>
  <si>
    <t>Mar-27-01 19:24 GMT</t>
  </si>
  <si>
    <t>    NG Fin BS, LD1 for IF - Transco Z6 (NY) - Nov01-Mar02</t>
  </si>
  <si>
    <t>Mar-27-01 21:15 GMT</t>
  </si>
  <si>
    <t>Mar-27-01 15:02 GMT</t>
  </si>
  <si>
    <t>    NG Fin BS, LD1 for NGI - Chicago - Apr01</t>
  </si>
  <si>
    <t>Mar-27-01 15:26 GMT</t>
  </si>
  <si>
    <t>    NG Fin BS, LD1 for NGI - Chicago - Apr01-Oct01</t>
  </si>
  <si>
    <t>Mar-27-01 15:08 GMT</t>
  </si>
  <si>
    <t>    NG Fin Sw Swap, FP for GDD - Henry - Apr01</t>
  </si>
  <si>
    <t>Mar-27-01 19:54 GMT</t>
  </si>
  <si>
    <t>    NG Fin Sw Swap, IF for GDD - Henry - Apr01</t>
  </si>
  <si>
    <t>    NG Fin Sw Swap, IF for GDD - HSC - Apr01</t>
  </si>
  <si>
    <t>Mar-27-01 20:32 GMT</t>
  </si>
  <si>
    <t>    NG Fin Sw Swap, IF for GDD - NGPL-LA - Apr01</t>
  </si>
  <si>
    <t>Mar-27-01 21:38 GMT</t>
  </si>
  <si>
    <t>Mar-27-01 21:32 GMT</t>
  </si>
  <si>
    <t>Mar-27-01 17:59 GMT</t>
  </si>
  <si>
    <t>Mar-27-01 21:18 GMT</t>
  </si>
  <si>
    <t>    NG Fin, FP for LD1 - Henry - Cal 02</t>
  </si>
  <si>
    <t>Cal 02</t>
  </si>
  <si>
    <t>Mar-27-01 20:07 GMT</t>
  </si>
  <si>
    <t>Intercontinental Exchange - ICE</t>
  </si>
  <si>
    <t> Trade Dates:  Mar-27-01 thru Mar-27-01</t>
  </si>
  <si>
    <t>Motley, M</t>
  </si>
  <si>
    <t>Oct-31-01</t>
  </si>
  <si>
    <t>SP-15</t>
  </si>
  <si>
    <t>Sep-30-01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</si>
  <si>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</si>
  <si>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</si>
  <si>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</si>
  <si>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</si>
  <si>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</si>
  <si>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</si>
  <si>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</si>
  <si>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</si>
  <si>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</si>
  <si>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</si>
  <si>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</si>
  <si>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</si>
  <si>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</si>
  <si>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</si>
  <si>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</si>
  <si>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</si>
  <si>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</si>
  <si>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</si>
  <si>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</si>
  <si>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</si>
  <si>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</si>
  <si>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</si>
  <si>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</si>
  <si>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DYNSSMI</t>
  </si>
  <si>
    <t>PRB 8800</t>
  </si>
  <si>
    <t>cl.PRB - Joint Line</t>
  </si>
  <si>
    <t>cl.2001, 4th Quarter</t>
  </si>
  <si>
    <t>10:41 A.M.</t>
  </si>
  <si>
    <t>DYNESHE</t>
  </si>
  <si>
    <t>01:26 P.M.</t>
  </si>
  <si>
    <t>DYNJLIND</t>
  </si>
  <si>
    <t>09:11 A.M.</t>
  </si>
  <si>
    <t>08:21 A.M.</t>
  </si>
  <si>
    <t>08:29 A.M.</t>
  </si>
  <si>
    <t>09:26 A.M.</t>
  </si>
  <si>
    <t>06:56 A.M.</t>
  </si>
  <si>
    <t>07:17 A.M.</t>
  </si>
  <si>
    <t>12:23 P.M.</t>
  </si>
  <si>
    <t>07:28 A.M.</t>
  </si>
  <si>
    <t>08:28 A.M.</t>
  </si>
  <si>
    <t>01:04 P.M.</t>
  </si>
  <si>
    <t>01:05 P.M.</t>
  </si>
  <si>
    <t>DYNVMCC</t>
  </si>
  <si>
    <t>Start</t>
  </si>
  <si>
    <t>End</t>
  </si>
  <si>
    <t>&gt;ICE PHYSICAL GAS</t>
  </si>
  <si>
    <t>&gt;ICE FINANCIAL GAS</t>
  </si>
  <si>
    <t>TOTAL POWER (MWH)</t>
  </si>
  <si>
    <t>TOTAL GAS (MMBTU)</t>
  </si>
  <si>
    <t>Intercontinental Exchange - ICE Volume</t>
  </si>
  <si>
    <t>Enron Global Liquids - Dynegy Direct</t>
  </si>
  <si>
    <t>Natural Gas Liquids Total</t>
  </si>
  <si>
    <t>Transactions and Notional Volume</t>
  </si>
  <si>
    <t>By Enron Entity, Commodity, and Trader</t>
  </si>
  <si>
    <t>ICE GAS VOLUME:</t>
  </si>
  <si>
    <t xml:space="preserve">EOL PERCENTAGE: </t>
  </si>
  <si>
    <t>ICE POWER VOLUME:</t>
  </si>
  <si>
    <t>Note: Total Activity for Dynegy Direct is not available, therefore Enron's percentage can not be calculated</t>
  </si>
  <si>
    <t>Activity on ICE</t>
  </si>
  <si>
    <t>Coal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</si>
</sst>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4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8"/>
      <name val="Arial"/>
      <family val="2"/>
    </font>
    <font>
      <b/>
      <sz val="10"/>
      <color indexed="12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8">
    <xf numFmtId="0" fontId="0" fillId="0" borderId="0" xfId="0"/>
    <xf numFmtId="165" fontId="3" fillId="2" borderId="1" xfId="1" applyNumberFormat="1" applyFont="1" applyFill="1" applyBorder="1"/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6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0" fontId="3" fillId="0" borderId="0" xfId="0" applyFont="1"/>
    <xf numFmtId="0" fontId="8" fillId="0" borderId="0" xfId="0" applyFont="1"/>
    <xf numFmtId="0" fontId="9" fillId="0" borderId="0" xfId="0" applyFont="1"/>
    <xf numFmtId="0" fontId="3" fillId="0" borderId="11" xfId="0" applyFont="1" applyBorder="1"/>
    <xf numFmtId="165" fontId="0" fillId="0" borderId="0" xfId="1" applyNumberFormat="1" applyFont="1"/>
    <xf numFmtId="0" fontId="10" fillId="4" borderId="12" xfId="0" applyFont="1" applyFill="1" applyBorder="1" applyAlignment="1">
      <alignment horizontal="center" wrapText="1"/>
    </xf>
    <xf numFmtId="0" fontId="10" fillId="4" borderId="13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22" fontId="0" fillId="0" borderId="0" xfId="0" applyNumberFormat="1"/>
    <xf numFmtId="14" fontId="0" fillId="3" borderId="15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4" xfId="0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14" fontId="0" fillId="6" borderId="15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5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5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6" xfId="0" applyBorder="1"/>
    <xf numFmtId="0" fontId="0" fillId="0" borderId="17" xfId="0" applyNumberFormat="1" applyBorder="1"/>
    <xf numFmtId="0" fontId="0" fillId="8" borderId="0" xfId="0" applyFill="1"/>
    <xf numFmtId="0" fontId="11" fillId="0" borderId="0" xfId="0" applyFont="1"/>
    <xf numFmtId="0" fontId="12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6" xfId="0" applyNumberFormat="1" applyBorder="1"/>
    <xf numFmtId="3" fontId="0" fillId="0" borderId="16" xfId="0" applyNumberFormat="1" applyBorder="1"/>
    <xf numFmtId="3" fontId="0" fillId="0" borderId="18" xfId="0" applyNumberFormat="1" applyBorder="1"/>
    <xf numFmtId="0" fontId="0" fillId="0" borderId="0" xfId="0" applyAlignment="1"/>
    <xf numFmtId="0" fontId="0" fillId="3" borderId="4" xfId="0" applyFill="1" applyBorder="1" applyAlignment="1">
      <alignment horizontal="right" vertical="top"/>
    </xf>
    <xf numFmtId="3" fontId="0" fillId="3" borderId="4" xfId="0" applyNumberFormat="1" applyFill="1" applyBorder="1" applyAlignment="1">
      <alignment horizontal="right" vertical="top"/>
    </xf>
    <xf numFmtId="0" fontId="15" fillId="0" borderId="0" xfId="0" applyFont="1" applyAlignment="1">
      <alignment horizontal="left"/>
    </xf>
    <xf numFmtId="0" fontId="15" fillId="9" borderId="19" xfId="0" applyFont="1" applyFill="1" applyBorder="1" applyAlignment="1">
      <alignment horizontal="right" vertical="center" wrapText="1"/>
    </xf>
    <xf numFmtId="0" fontId="15" fillId="9" borderId="20" xfId="0" applyFont="1" applyFill="1" applyBorder="1" applyAlignment="1">
      <alignment horizontal="right" vertical="center" wrapText="1"/>
    </xf>
    <xf numFmtId="0" fontId="14" fillId="9" borderId="21" xfId="0" applyFont="1" applyFill="1" applyBorder="1" applyAlignment="1">
      <alignment horizontal="left" vertical="top" wrapText="1"/>
    </xf>
    <xf numFmtId="16" fontId="14" fillId="9" borderId="21" xfId="0" applyNumberFormat="1" applyFont="1" applyFill="1" applyBorder="1" applyAlignment="1">
      <alignment horizontal="left" vertical="top" wrapText="1"/>
    </xf>
    <xf numFmtId="0" fontId="14" fillId="9" borderId="21" xfId="0" applyFont="1" applyFill="1" applyBorder="1" applyAlignment="1">
      <alignment horizontal="right" vertical="top" wrapText="1"/>
    </xf>
    <xf numFmtId="3" fontId="14" fillId="9" borderId="21" xfId="0" applyNumberFormat="1" applyFont="1" applyFill="1" applyBorder="1" applyAlignment="1">
      <alignment horizontal="right" vertical="top" wrapText="1"/>
    </xf>
    <xf numFmtId="43" fontId="0" fillId="10" borderId="0" xfId="1" applyFont="1" applyFill="1"/>
    <xf numFmtId="0" fontId="0" fillId="10" borderId="0" xfId="0" applyFill="1" applyAlignment="1"/>
    <xf numFmtId="0" fontId="2" fillId="10" borderId="0" xfId="0" applyFont="1" applyFill="1" applyAlignment="1"/>
    <xf numFmtId="0" fontId="0" fillId="10" borderId="0" xfId="0" applyFill="1"/>
    <xf numFmtId="0" fontId="3" fillId="1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0" fillId="10" borderId="0" xfId="0" applyFill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7" fillId="3" borderId="4" xfId="3" applyFill="1" applyBorder="1" applyAlignment="1" applyProtection="1">
      <alignment vertical="top"/>
    </xf>
    <xf numFmtId="0" fontId="18" fillId="0" borderId="0" xfId="0" applyFont="1"/>
    <xf numFmtId="0" fontId="14" fillId="0" borderId="0" xfId="0" applyFont="1"/>
    <xf numFmtId="0" fontId="19" fillId="9" borderId="21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vertical="top"/>
    </xf>
    <xf numFmtId="0" fontId="20" fillId="9" borderId="21" xfId="0" applyFont="1" applyFill="1" applyBorder="1" applyAlignment="1">
      <alignment vertical="top" wrapText="1"/>
    </xf>
    <xf numFmtId="0" fontId="7" fillId="9" borderId="21" xfId="3" applyFill="1" applyBorder="1" applyAlignment="1" applyProtection="1">
      <alignment vertical="top" wrapText="1"/>
    </xf>
    <xf numFmtId="0" fontId="20" fillId="9" borderId="21" xfId="0" applyFont="1" applyFill="1" applyBorder="1" applyAlignment="1">
      <alignment horizontal="right" vertical="top" wrapText="1"/>
    </xf>
    <xf numFmtId="16" fontId="20" fillId="9" borderId="21" xfId="0" applyNumberFormat="1" applyFont="1" applyFill="1" applyBorder="1" applyAlignment="1">
      <alignment vertical="top" wrapText="1"/>
    </xf>
    <xf numFmtId="3" fontId="20" fillId="9" borderId="21" xfId="0" applyNumberFormat="1" applyFont="1" applyFill="1" applyBorder="1" applyAlignment="1">
      <alignment horizontal="right" vertical="top" wrapText="1"/>
    </xf>
    <xf numFmtId="0" fontId="10" fillId="11" borderId="17" xfId="0" applyFont="1" applyFill="1" applyBorder="1" applyAlignment="1">
      <alignment horizontal="center" wrapText="1"/>
    </xf>
    <xf numFmtId="0" fontId="0" fillId="9" borderId="17" xfId="0" applyFill="1" applyBorder="1" applyAlignment="1">
      <alignment horizontal="center" wrapText="1"/>
    </xf>
    <xf numFmtId="14" fontId="0" fillId="9" borderId="17" xfId="0" applyNumberFormat="1" applyFill="1" applyBorder="1" applyAlignment="1">
      <alignment horizontal="center" wrapText="1"/>
    </xf>
    <xf numFmtId="0" fontId="0" fillId="10" borderId="17" xfId="0" applyFill="1" applyBorder="1" applyAlignment="1">
      <alignment horizontal="center" wrapText="1"/>
    </xf>
    <xf numFmtId="14" fontId="0" fillId="10" borderId="17" xfId="0" applyNumberFormat="1" applyFill="1" applyBorder="1" applyAlignment="1">
      <alignment horizontal="center" wrapText="1"/>
    </xf>
    <xf numFmtId="22" fontId="0" fillId="9" borderId="17" xfId="0" applyNumberFormat="1" applyFill="1" applyBorder="1" applyAlignment="1">
      <alignment horizontal="center" wrapText="1"/>
    </xf>
    <xf numFmtId="22" fontId="0" fillId="10" borderId="17" xfId="0" applyNumberFormat="1" applyFill="1" applyBorder="1" applyAlignment="1">
      <alignment horizontal="center" wrapText="1"/>
    </xf>
    <xf numFmtId="0" fontId="0" fillId="0" borderId="0" xfId="0" applyBorder="1"/>
    <xf numFmtId="3" fontId="0" fillId="0" borderId="0" xfId="0" applyNumberFormat="1" applyBorder="1"/>
    <xf numFmtId="0" fontId="0" fillId="0" borderId="5" xfId="0" pivotButton="1" applyBorder="1"/>
    <xf numFmtId="0" fontId="4" fillId="2" borderId="23" xfId="0" applyFont="1" applyFill="1" applyBorder="1" applyAlignment="1">
      <alignment horizontal="left" vertical="center" indent="2"/>
    </xf>
    <xf numFmtId="0" fontId="4" fillId="12" borderId="24" xfId="0" applyFont="1" applyFill="1" applyBorder="1" applyAlignment="1">
      <alignment horizontal="left" vertical="center"/>
    </xf>
    <xf numFmtId="0" fontId="4" fillId="12" borderId="25" xfId="0" applyFont="1" applyFill="1" applyBorder="1" applyAlignment="1">
      <alignment horizontal="left" vertical="center"/>
    </xf>
    <xf numFmtId="165" fontId="4" fillId="12" borderId="26" xfId="1" applyNumberFormat="1" applyFont="1" applyFill="1" applyBorder="1" applyAlignment="1">
      <alignment vertical="center"/>
    </xf>
    <xf numFmtId="165" fontId="4" fillId="12" borderId="27" xfId="1" applyNumberFormat="1" applyFont="1" applyFill="1" applyBorder="1" applyAlignment="1">
      <alignment vertical="center"/>
    </xf>
    <xf numFmtId="0" fontId="4" fillId="2" borderId="28" xfId="0" applyFont="1" applyFill="1" applyBorder="1" applyAlignment="1">
      <alignment horizontal="left" vertical="center" indent="2"/>
    </xf>
    <xf numFmtId="165" fontId="4" fillId="2" borderId="29" xfId="1" applyNumberFormat="1" applyFont="1" applyFill="1" applyBorder="1" applyAlignment="1">
      <alignment vertical="center"/>
    </xf>
    <xf numFmtId="165" fontId="4" fillId="2" borderId="27" xfId="1" applyNumberFormat="1" applyFont="1" applyFill="1" applyBorder="1" applyAlignment="1">
      <alignment vertical="center"/>
    </xf>
    <xf numFmtId="0" fontId="0" fillId="2" borderId="5" xfId="0" applyFill="1" applyBorder="1"/>
    <xf numFmtId="0" fontId="0" fillId="2" borderId="30" xfId="0" applyFill="1" applyBorder="1"/>
    <xf numFmtId="3" fontId="0" fillId="2" borderId="5" xfId="0" applyNumberFormat="1" applyFill="1" applyBorder="1"/>
    <xf numFmtId="3" fontId="0" fillId="2" borderId="9" xfId="0" applyNumberFormat="1" applyFill="1" applyBorder="1"/>
    <xf numFmtId="0" fontId="0" fillId="2" borderId="5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7" xfId="0" applyNumberFormat="1" applyFill="1" applyBorder="1"/>
    <xf numFmtId="3" fontId="0" fillId="0" borderId="10" xfId="0" applyNumberFormat="1" applyFill="1" applyBorder="1"/>
    <xf numFmtId="3" fontId="0" fillId="0" borderId="31" xfId="0" applyNumberFormat="1" applyBorder="1"/>
    <xf numFmtId="3" fontId="0" fillId="2" borderId="31" xfId="0" applyNumberFormat="1" applyFill="1" applyBorder="1"/>
    <xf numFmtId="3" fontId="0" fillId="0" borderId="32" xfId="0" applyNumberFormat="1" applyFill="1" applyBorder="1"/>
    <xf numFmtId="0" fontId="0" fillId="0" borderId="0" xfId="0" applyFill="1" applyBorder="1"/>
    <xf numFmtId="3" fontId="0" fillId="0" borderId="33" xfId="0" applyNumberFormat="1" applyFill="1" applyBorder="1"/>
    <xf numFmtId="0" fontId="0" fillId="0" borderId="34" xfId="0" applyFill="1" applyBorder="1"/>
    <xf numFmtId="3" fontId="0" fillId="0" borderId="34" xfId="0" applyNumberFormat="1" applyFill="1" applyBorder="1"/>
    <xf numFmtId="3" fontId="0" fillId="0" borderId="7" xfId="0" applyNumberFormat="1" applyFill="1" applyBorder="1"/>
    <xf numFmtId="0" fontId="3" fillId="0" borderId="5" xfId="0" applyFont="1" applyBorder="1"/>
    <xf numFmtId="0" fontId="3" fillId="0" borderId="5" xfId="0" applyFont="1" applyFill="1" applyBorder="1"/>
    <xf numFmtId="3" fontId="3" fillId="0" borderId="31" xfId="0" applyNumberFormat="1" applyFont="1" applyBorder="1"/>
    <xf numFmtId="0" fontId="3" fillId="0" borderId="9" xfId="0" applyFont="1" applyBorder="1"/>
    <xf numFmtId="0" fontId="21" fillId="0" borderId="5" xfId="0" applyFont="1" applyBorder="1"/>
    <xf numFmtId="0" fontId="9" fillId="0" borderId="0" xfId="0" applyFont="1" applyBorder="1"/>
    <xf numFmtId="0" fontId="0" fillId="0" borderId="35" xfId="0" applyBorder="1"/>
    <xf numFmtId="0" fontId="0" fillId="0" borderId="16" xfId="0" pivotButton="1" applyBorder="1"/>
    <xf numFmtId="0" fontId="0" fillId="0" borderId="36" xfId="0" applyBorder="1"/>
    <xf numFmtId="0" fontId="8" fillId="0" borderId="2" xfId="0" applyFont="1" applyBorder="1"/>
    <xf numFmtId="0" fontId="0" fillId="0" borderId="3" xfId="0" applyBorder="1"/>
    <xf numFmtId="0" fontId="0" fillId="0" borderId="1" xfId="0" applyBorder="1"/>
    <xf numFmtId="0" fontId="0" fillId="0" borderId="16" xfId="0" applyFill="1" applyBorder="1"/>
    <xf numFmtId="0" fontId="13" fillId="0" borderId="2" xfId="0" applyFont="1" applyBorder="1"/>
    <xf numFmtId="166" fontId="5" fillId="2" borderId="37" xfId="0" applyNumberFormat="1" applyFont="1" applyFill="1" applyBorder="1" applyAlignment="1">
      <alignment horizontal="centerContinuous" vertical="center"/>
    </xf>
    <xf numFmtId="166" fontId="5" fillId="2" borderId="22" xfId="0" applyNumberFormat="1" applyFont="1" applyFill="1" applyBorder="1" applyAlignment="1">
      <alignment horizontal="centerContinuous" vertical="center"/>
    </xf>
    <xf numFmtId="166" fontId="5" fillId="2" borderId="38" xfId="0" applyNumberFormat="1" applyFont="1" applyFill="1" applyBorder="1" applyAlignment="1">
      <alignment horizontal="centerContinuous" vertical="center"/>
    </xf>
    <xf numFmtId="166" fontId="3" fillId="0" borderId="0" xfId="0" applyNumberFormat="1" applyFont="1" applyAlignment="1">
      <alignment horizontal="left"/>
    </xf>
    <xf numFmtId="0" fontId="22" fillId="0" borderId="0" xfId="0" applyFont="1"/>
    <xf numFmtId="0" fontId="23" fillId="0" borderId="0" xfId="0" applyFont="1"/>
    <xf numFmtId="43" fontId="3" fillId="2" borderId="2" xfId="1" applyFont="1" applyFill="1" applyBorder="1"/>
    <xf numFmtId="165" fontId="22" fillId="2" borderId="1" xfId="1" applyNumberFormat="1" applyFont="1" applyFill="1" applyBorder="1"/>
    <xf numFmtId="9" fontId="9" fillId="2" borderId="1" xfId="4" applyFont="1" applyFill="1" applyBorder="1"/>
    <xf numFmtId="0" fontId="0" fillId="0" borderId="39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0" fillId="0" borderId="30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12" borderId="40" xfId="0" applyFont="1" applyFill="1" applyBorder="1" applyAlignment="1">
      <alignment horizontal="left" vertical="center"/>
    </xf>
    <xf numFmtId="0" fontId="4" fillId="12" borderId="41" xfId="0" applyFont="1" applyFill="1" applyBorder="1" applyAlignment="1">
      <alignment horizontal="left" vertical="center"/>
    </xf>
    <xf numFmtId="0" fontId="4" fillId="2" borderId="42" xfId="0" applyFont="1" applyFill="1" applyBorder="1" applyAlignment="1">
      <alignment horizontal="left" vertical="center" indent="2"/>
    </xf>
    <xf numFmtId="0" fontId="4" fillId="2" borderId="43" xfId="0" applyFont="1" applyFill="1" applyBorder="1" applyAlignment="1">
      <alignment horizontal="left" vertical="center" indent="2"/>
    </xf>
    <xf numFmtId="0" fontId="16" fillId="13" borderId="44" xfId="0" applyFont="1" applyFill="1" applyBorder="1" applyAlignment="1">
      <alignment horizontal="left" wrapText="1"/>
    </xf>
    <xf numFmtId="0" fontId="16" fillId="13" borderId="45" xfId="0" applyFont="1" applyFill="1" applyBorder="1" applyAlignment="1">
      <alignment horizontal="left" wrapText="1"/>
    </xf>
    <xf numFmtId="0" fontId="16" fillId="13" borderId="46" xfId="0" applyFont="1" applyFill="1" applyBorder="1" applyAlignment="1">
      <alignment horizontal="left" wrapText="1"/>
    </xf>
    <xf numFmtId="0" fontId="15" fillId="9" borderId="19" xfId="0" applyFont="1" applyFill="1" applyBorder="1" applyAlignment="1">
      <alignment horizontal="right" vertical="center" wrapText="1"/>
    </xf>
    <xf numFmtId="0" fontId="15" fillId="9" borderId="20" xfId="0" applyFont="1" applyFill="1" applyBorder="1" applyAlignment="1">
      <alignment horizontal="right" vertical="center" wrapText="1"/>
    </xf>
    <xf numFmtId="0" fontId="15" fillId="9" borderId="19" xfId="0" applyFont="1" applyFill="1" applyBorder="1" applyAlignment="1">
      <alignment horizontal="left" vertical="center" wrapText="1"/>
    </xf>
    <xf numFmtId="0" fontId="15" fillId="9" borderId="20" xfId="0" applyFont="1" applyFill="1" applyBorder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0"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78.486996527776" createdVersion="1" recordCount="3">
  <cacheSource type="worksheet">
    <worksheetSource ref="A4:Y7" sheet="DD-EGL"/>
  </cacheSource>
  <cacheFields count="25">
    <cacheField name="Enron Trader" numFmtId="0">
      <sharedItems count="2">
        <s v="Adam Gross"/>
        <s v="Wade Hicks"/>
      </sharedItems>
    </cacheField>
    <cacheField name="Period (Mo)" numFmtId="0">
      <sharedItems containsSemiMixedTypes="0" containsString="0" containsNumber="1" containsInteger="1" minValue="1" maxValue="3" count="2">
        <n v="3"/>
        <n v="1"/>
      </sharedItems>
    </cacheField>
    <cacheField name="Total Volume" numFmtId="0">
      <sharedItems containsSemiMixedTypes="0" containsString="0" containsNumber="1" containsInteger="1" minValue="25000" maxValue="75000" count="2">
        <n v="75000"/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unt="1">
        <s v="Natural Gas Liquids"/>
      </sharedItems>
    </cacheField>
    <cacheField name="User Name " numFmtId="0">
      <sharedItems count="2">
        <s v="AGROSSPHY"/>
        <s v="WWHICKSPHY"/>
      </sharedItems>
    </cacheField>
    <cacheField name="Dynegy User Name " numFmtId="0">
      <sharedItems count="2">
        <s v="DYNDDEL"/>
        <s v="DYNVMCC"/>
      </sharedItems>
    </cacheField>
    <cacheField name="Minor Commodity " numFmtId="0">
      <sharedItems count="1"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2">
        <s v="ngl.Mont Belvieu, TET"/>
        <s v="ngl.Mont Belvieu, Diamond/Koch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ngl.4Q 2001"/>
        <s v="ngl.April 2001"/>
        <s v="ngl.March 2001"/>
      </sharedItems>
    </cacheField>
    <cacheField name="Term Start Date " numFmtId="0">
      <sharedItems containsSemiMixedTypes="0" containsNonDate="0" containsDate="1" containsString="0" minDate="2001-03-01T00:00:00" maxDate="2001-10-02T00:00:00" count="3">
        <d v="2001-10-01T00:00:00"/>
        <d v="2001-04-01T00:00:00"/>
        <d v="2001-03-01T00:00:00"/>
      </sharedItems>
    </cacheField>
    <cacheField name="Term End Date " numFmtId="0">
      <sharedItems containsSemiMixedTypes="0" containsNonDate="0" containsDate="1" containsString="0" minDate="2001-03-31T00:00:00" maxDate="2002-01-01T00:00:00" count="3">
        <d v="2001-12-31T00:00:00"/>
        <d v="2001-04-30T00:00:00"/>
        <d v="2001-03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Blank="1" count="2">
        <s v="ngl.As Directed"/>
        <m/>
      </sharedItems>
    </cacheField>
    <cacheField name="Transaction Date " numFmtId="0">
      <sharedItems containsSemiMixedTypes="0" containsNonDate="0" containsDate="1" containsString="0" minDate="2001-03-27T00:00:00" maxDate="2001-03-28T00:00:00" count="1">
        <d v="2001-03-27T00:00:00"/>
      </sharedItems>
    </cacheField>
    <cacheField name="Transaction Time " numFmtId="0">
      <sharedItems count="3">
        <s v="01:04 P.M."/>
        <s v="01:05 P.M."/>
        <s v="08:09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55000000000000004" maxValue="0.56999999999999995" count="3">
        <n v="0.56999999999999995"/>
        <n v="0.55000000000000004"/>
        <n v="0.56625000000000003"/>
      </sharedItems>
    </cacheField>
    <cacheField name="Deal Number " numFmtId="0">
      <sharedItems containsSemiMixedTypes="0" containsString="0" containsNumber="1" containsInteger="1" minValue="20379" maxValue="20593" count="3">
        <n v="20592"/>
        <n v="20593"/>
        <n v="203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78.476922453701" createdVersion="1" recordCount="14">
  <cacheSource type="worksheet">
    <worksheetSource ref="B15:T29" sheet="ICE-EPM"/>
  </cacheSource>
  <cacheFields count="19">
    <cacheField name="Deal ID" numFmtId="0">
      <sharedItems containsSemiMixedTypes="0" containsString="0" containsNumber="1" containsInteger="1" minValue="106108089" maxValue="970306560" count="14">
        <n v="204136002"/>
        <n v="129837443"/>
        <n v="925941330"/>
        <n v="970306560"/>
        <n v="301253307"/>
        <n v="429082198"/>
        <n v="168641198"/>
        <n v="666110161"/>
        <n v="378869570"/>
        <n v="775179476"/>
        <n v="106108089"/>
        <n v="143454787"/>
        <n v="430644658"/>
        <n v="85108453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unt="1">
        <s v="Firm-LD Peak"/>
      </sharedItems>
    </cacheField>
    <cacheField name="Hub" numFmtId="0">
      <sharedItems count="5">
        <s v="Ent"/>
        <s v="Cin"/>
        <s v="Comed"/>
        <s v="Palo"/>
        <s v="SP-15"/>
      </sharedItems>
    </cacheField>
    <cacheField name="Strip" numFmtId="0">
      <sharedItems containsDate="1" containsMixedTypes="1" minDate="2001-04-01T00:00:00" maxDate="2001-10-02T00:00:00" count="6">
        <d v="2001-04-01T00:00:00"/>
        <s v="Next Day"/>
        <d v="2001-10-01T00:00:00"/>
        <s v="Jul01-Aug01"/>
        <d v="2001-06-01T00:00:00"/>
        <s v="Q3 01"/>
      </sharedItems>
    </cacheField>
    <cacheField name="Start" numFmtId="0">
      <sharedItems count="5">
        <s v="Apr-01-01"/>
        <s v="Mar-28-01"/>
        <s v="Oct-01-01"/>
        <s v="Jul-01-01"/>
        <s v="Jun-01-01"/>
      </sharedItems>
    </cacheField>
    <cacheField name="End" numFmtId="0">
      <sharedItems count="6">
        <s v="Apr-30-01"/>
        <s v="Mar-28-01"/>
        <s v="Oct-31-01"/>
        <s v="Aug-31-01"/>
        <s v="Jun-30-01"/>
        <s v="Sep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Morgan Stanley Capital Group, Inc."/>
        <s v="Duke Energy Trading and Marketing LLC"/>
        <s v="Reliant Energy Services, Inc."/>
      </sharedItems>
    </cacheField>
    <cacheField name="Price" numFmtId="0">
      <sharedItems containsSemiMixedTypes="0" containsString="0" containsNumber="1" minValue="43" maxValue="375" count="10">
        <n v="47.25"/>
        <n v="48.5"/>
        <n v="45.5"/>
        <n v="45"/>
        <n v="43"/>
        <n v="44"/>
        <n v="115.25"/>
        <n v="375"/>
        <n v="350"/>
        <n v="35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5200" count="6">
        <n v="16800"/>
        <n v="800"/>
        <n v="18400"/>
        <n v="35200"/>
        <n v="10400"/>
        <n v="30400"/>
      </sharedItems>
    </cacheField>
    <cacheField name="Qty Units" numFmtId="0">
      <sharedItems count="1">
        <s v="MWhs"/>
      </sharedItems>
    </cacheField>
    <cacheField name="Trader" numFmtId="0">
      <sharedItems count="5">
        <s v="Carson , M"/>
        <s v="Dorland , C"/>
        <s v="Motley, M"/>
        <s v="Fischer, M" u="1"/>
        <s v="Herndon, 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78.47753275463" createdVersion="1" recordCount="7">
  <cacheSource type="worksheet">
    <worksheetSource ref="A4:AB11" sheet="DD-EPM"/>
  </cacheSource>
  <cacheFields count="28">
    <cacheField name="Enron Trader" numFmtId="0">
      <sharedItems count="4">
        <s v="Jeff King"/>
        <s v="Mike Carson"/>
        <s v="Clint Dean" u="1"/>
        <e v="#N/A" u="1"/>
      </sharedItems>
    </cacheField>
    <cacheField name="Delivery Start" numFmtId="0">
      <sharedItems containsSemiMixedTypes="0" containsString="0" containsNumber="1" containsInteger="1" minValue="7" maxValue="16" count="2">
        <n v="7"/>
        <n v="16"/>
      </sharedItems>
    </cacheField>
    <cacheField name="Delivery End" numFmtId="0">
      <sharedItems containsSemiMixedTypes="0" containsString="0" containsNumber="1" containsInteger="1" minValue="22" maxValue="24" count="2">
        <n v="22"/>
        <n v="24"/>
      </sharedItems>
    </cacheField>
    <cacheField name="Period" numFmtId="0">
      <sharedItems containsSemiMixedTypes="0" containsString="0" containsNumber="1" containsInteger="1" minValue="1" maxValue="30" count="3">
        <n v="1"/>
        <n v="2"/>
        <n v="30"/>
      </sharedItems>
    </cacheField>
    <cacheField name="Total Volume" numFmtId="0">
      <sharedItems containsSemiMixedTypes="0" containsString="0" containsNumber="1" containsInteger="1" minValue="450" maxValue="24000" count="4">
        <n v="800"/>
        <n v="1600"/>
        <n v="24000"/>
        <n v="450"/>
      </sharedItems>
    </cacheField>
    <cacheField name="Notional Value" numFmtId="0">
      <sharedItems containsSemiMixedTypes="0" containsString="0" containsNumber="1" containsInteger="1" minValue="11475" maxValue="1038000" count="7">
        <n v="36400"/>
        <n v="70400"/>
        <n v="978000"/>
        <n v="11475"/>
        <n v="12150"/>
        <n v="1026000"/>
        <n v="1038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2">
        <s v="JKINGEPM"/>
        <s v="MCARSONEPM"/>
      </sharedItems>
    </cacheField>
    <cacheField name="Dynegy User Name " numFmtId="0">
      <sharedItems count="3">
        <s v="DYNATAY"/>
        <s v="DYNBTAM"/>
        <s v="DYNJJOH2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CE"/>
        <s v="pwr.Cinergy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East Coast Spot Power"/>
        <s v="pwr.East Coast Balance of Month Power"/>
        <s v="pwr.Apr01"/>
      </sharedItems>
    </cacheField>
    <cacheField name="Term Start Date " numFmtId="0">
      <sharedItems containsSemiMixedTypes="0" containsNonDate="0" containsDate="1" containsString="0" minDate="2001-03-28T00:00:00" maxDate="2001-04-02T00:00:00" count="3">
        <d v="2001-03-28T00:00:00"/>
        <d v="2001-03-29T00:00:00"/>
        <d v="2001-04-01T00:00:00"/>
      </sharedItems>
    </cacheField>
    <cacheField name="Term End Date " numFmtId="0">
      <sharedItems containsSemiMixedTypes="0" containsNonDate="0" containsDate="1" containsString="0" minDate="2001-03-28T00:00:00" maxDate="2001-05-01T00:00:00" count="3">
        <d v="2001-03-28T00:00:00"/>
        <d v="2001-03-30T00:00:00"/>
        <d v="2001-04-30T00:00:00"/>
      </sharedItems>
    </cacheField>
    <cacheField name="Delivery Time " numFmtId="0">
      <sharedItems count="2">
        <s v="HE7-22CPT"/>
        <s v="OFF PEAK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7T00:00:00" maxDate="2001-03-28T00:00:00" count="1">
        <d v="2001-03-27T00:00:00"/>
      </sharedItems>
    </cacheField>
    <cacheField name="Transaction Time " numFmtId="0">
      <sharedItems count="7">
        <s v="06:56 A.M."/>
        <s v="07:17 A.M."/>
        <s v="12:23 P.M."/>
        <s v="07:15 A.M."/>
        <s v="07:28 A.M."/>
        <s v="08:28 A.M."/>
        <s v="08:54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25.5" maxValue="45.5" count="7">
        <n v="45.5"/>
        <n v="44"/>
        <n v="40.75"/>
        <n v="25.5"/>
        <n v="27"/>
        <n v="42.75"/>
        <n v="43.25"/>
      </sharedItems>
    </cacheField>
    <cacheField name="Deal Number " numFmtId="0">
      <sharedItems containsSemiMixedTypes="0" containsString="0" containsNumber="1" containsInteger="1" minValue="20351" maxValue="20565" count="7">
        <n v="20351"/>
        <n v="20357"/>
        <n v="20565"/>
        <n v="20355"/>
        <n v="20364"/>
        <n v="20393"/>
        <n v="204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78.553236805557" createdVersion="1" recordCount="14">
  <cacheSource type="worksheet">
    <worksheetSource ref="A4:Y18" sheet="DD-ENA"/>
  </cacheSource>
  <cacheFields count="25">
    <cacheField name="Enron Trader" numFmtId="0">
      <sharedItems count="11">
        <s v="Chad Pennix"/>
        <s v="Narsimha Misra"/>
        <s v="Chris Germany"/>
        <s v="Dan Junek"/>
        <s v="Kelli Stevens"/>
        <s v="John Arnold" u="1"/>
        <s v="Patrice Mims-Thurston" u="1"/>
        <s v="Scott Hendrickson" u="1"/>
        <s v="Susan Pereira" u="1"/>
        <s v="Vicki Versen" u="1"/>
        <e v="#N/A" u="1"/>
      </sharedItems>
    </cacheField>
    <cacheField name="Period" numFmtId="0">
      <sharedItems containsSemiMixedTypes="0" containsString="0" containsNumber="1" containsInteger="1" minValue="1" maxValue="1472" count="4">
        <n v="92"/>
        <n v="1472"/>
        <n v="480"/>
        <n v="1"/>
      </sharedItems>
    </cacheField>
    <cacheField name="Total Volume" numFmtId="0">
      <sharedItems containsSemiMixedTypes="0" containsString="0" containsNumber="1" containsInteger="1" minValue="92" maxValue="73600" count="6">
        <n v="92"/>
        <n v="73600"/>
        <n v="24000"/>
        <n v="10000"/>
        <n v="5000"/>
        <n v="2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Coal"/>
        <s v="Power"/>
        <s v="US Natural Gas"/>
      </sharedItems>
    </cacheField>
    <cacheField name="User Name " numFmtId="0">
      <sharedItems count="5">
        <s v="CPENNIX"/>
        <s v="NMISRA_FIN"/>
        <s v="ENECGERMANY"/>
        <s v="ENEJUNEK"/>
        <s v="ENEkelli"/>
      </sharedItems>
    </cacheField>
    <cacheField name="Dynegy User Name " numFmtId="0">
      <sharedItems count="7">
        <s v="DYNSSMI"/>
        <s v="DYNESHE"/>
        <s v="DYNJLIND"/>
        <s v="DYNCMCG"/>
        <s v="DYNFMOR"/>
        <s v="DYNKMOLI"/>
        <s v="DYNJSIZ"/>
      </sharedItems>
    </cacheField>
    <cacheField name="Minor Commodity " numFmtId="0">
      <sharedItems count="3">
        <s v="PRB 8800"/>
        <s v="pwr.East Power"/>
        <s v="ng.US Natural Gas"/>
      </sharedItems>
    </cacheField>
    <cacheField name="Priority Of Service " numFmtId="0">
      <sharedItems count="3">
        <s v="ngl.N/A"/>
        <s v="pwr.asterisk"/>
        <s v="ng-pwr.Firm"/>
      </sharedItems>
    </cacheField>
    <cacheField name="Deal Type " numFmtId="0">
      <sharedItems count="2">
        <s v="Physical"/>
        <s v="pwr.Financial Swap"/>
      </sharedItems>
    </cacheField>
    <cacheField name="Location " numFmtId="0">
      <sharedItems count="8">
        <s v="cl.PRB - Joint Line"/>
        <s v="pwr.New York Zone G"/>
        <s v="ng.TETCO ELA"/>
        <s v="ng.Tennessee 500 Leg"/>
        <s v="ng.Columbia Gulf Onsh Pool"/>
        <s v="ng.CNG South Point"/>
        <s v="ng.ANR Southwest"/>
        <s v="ng.Northern Natural Demarc"/>
      </sharedItems>
    </cacheField>
    <cacheField name="Pricing Mechanism " numFmtId="0">
      <sharedItems count="2">
        <s v="ng-pwr.Fixed Price"/>
        <s v="pwr.financial swap"/>
      </sharedItems>
    </cacheField>
    <cacheField name="Settlement Type " numFmtId="0">
      <sharedItems containsBlank="1" count="2">
        <m/>
        <s v="pwr.NY Zone G"/>
      </sharedItems>
    </cacheField>
    <cacheField name="Term " numFmtId="0">
      <sharedItems count="4">
        <s v="cl.2001, 4th Quarter"/>
        <s v="pwr.Oct-Dec01"/>
        <s v="pwr.Apr01"/>
        <s v="ng.Next Day"/>
      </sharedItems>
    </cacheField>
    <cacheField name="Term Start Date " numFmtId="0">
      <sharedItems containsSemiMixedTypes="0" containsNonDate="0" containsDate="1" containsString="0" minDate="2001-03-28T00:00:00" maxDate="2001-10-02T00:00:00" count="3">
        <d v="2001-10-01T00:00:00"/>
        <d v="2001-04-01T00:00:00"/>
        <d v="2001-03-28T00:00:00"/>
      </sharedItems>
    </cacheField>
    <cacheField name="Term End Date " numFmtId="0">
      <sharedItems containsSemiMixedTypes="0" containsNonDate="0" containsDate="1" containsString="0" minDate="2001-03-28T00:00:00" maxDate="2002-01-01T00:00:00" count="3">
        <d v="2001-12-31T00:00:00"/>
        <d v="2001-04-30T00:00:00"/>
        <d v="2001-03-28T00:00:00"/>
      </sharedItems>
    </cacheField>
    <cacheField name="Delivery Time " numFmtId="0">
      <sharedItems containsBlank="1" count="2">
        <m/>
        <s v="HE8-23E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7T00:00:00" maxDate="2001-03-28T00:00:00" count="1">
        <d v="2001-03-27T00:00:00"/>
      </sharedItems>
    </cacheField>
    <cacheField name="Transaction Time " numFmtId="0">
      <sharedItems count="12">
        <s v="10:41 A.M."/>
        <s v="01:26 P.M."/>
        <s v="07:11 A.M."/>
        <s v="09:07 A.M."/>
        <s v="09:11 A.M."/>
        <s v="09:52 A.M."/>
        <s v="10:05 A.M."/>
        <s v="08:21 A.M."/>
        <s v="08:29 A.M."/>
        <s v="09:25 A.M."/>
        <s v="09:45 A.M."/>
        <s v="09:26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1" maxValue="10000" count="5">
        <n v="1"/>
        <n v="50"/>
        <n v="10000"/>
        <n v="5000"/>
        <n v="2000"/>
      </sharedItems>
    </cacheField>
    <cacheField name="Price " numFmtId="0">
      <sharedItems containsSemiMixedTypes="0" containsString="0" containsNumber="1" minValue="5.32" maxValue="55.5" count="12">
        <n v="12.1"/>
        <n v="55"/>
        <n v="55.5"/>
        <n v="5.32"/>
        <n v="5.33"/>
        <n v="5.38"/>
        <n v="5.39"/>
        <n v="5.34"/>
        <n v="5.79"/>
        <n v="5.37"/>
        <n v="5.4850000000000003"/>
        <n v="5.4950000000000001"/>
      </sharedItems>
    </cacheField>
    <cacheField name="Deal Number " numFmtId="0">
      <sharedItems containsSemiMixedTypes="0" containsString="0" containsNumber="1" containsInteger="1" minValue="20354" maxValue="20609" count="14">
        <n v="20548"/>
        <n v="20549"/>
        <n v="20609"/>
        <n v="20354"/>
        <n v="20463"/>
        <n v="20470"/>
        <n v="20523"/>
        <n v="20531"/>
        <n v="20388"/>
        <n v="20394"/>
        <n v="20501"/>
        <n v="20519"/>
        <n v="20502"/>
        <n v="205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0"/>
    <x v="0"/>
    <x v="0"/>
    <x v="0"/>
    <x v="0"/>
    <x v="0"/>
    <x v="0"/>
    <x v="0"/>
    <x v="0"/>
    <x v="0"/>
    <x v="0"/>
    <x v="1"/>
    <x v="1"/>
    <x v="1"/>
    <x v="0"/>
    <x v="1"/>
    <x v="0"/>
    <x v="1"/>
    <x v="0"/>
    <x v="0"/>
    <x v="1"/>
    <x v="1"/>
  </r>
  <r>
    <x v="1"/>
    <x v="1"/>
    <x v="1"/>
    <x v="0"/>
    <x v="0"/>
    <x v="0"/>
    <x v="1"/>
    <x v="1"/>
    <x v="0"/>
    <x v="0"/>
    <x v="0"/>
    <x v="1"/>
    <x v="0"/>
    <x v="0"/>
    <x v="2"/>
    <x v="2"/>
    <x v="2"/>
    <x v="0"/>
    <x v="0"/>
    <x v="0"/>
    <x v="2"/>
    <x v="0"/>
    <x v="0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2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3"/>
    <x v="0"/>
    <x v="1"/>
    <x v="0"/>
    <x v="2"/>
    <x v="1"/>
    <x v="1"/>
    <x v="1"/>
    <x v="0"/>
    <x v="0"/>
    <x v="0"/>
    <x v="0"/>
    <x v="2"/>
    <x v="0"/>
    <x v="0"/>
    <x v="0"/>
    <x v="1"/>
    <x v="0"/>
    <x v="1"/>
  </r>
  <r>
    <x v="4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5"/>
    <x v="0"/>
    <x v="1"/>
    <x v="0"/>
    <x v="2"/>
    <x v="1"/>
    <x v="1"/>
    <x v="1"/>
    <x v="0"/>
    <x v="0"/>
    <x v="0"/>
    <x v="0"/>
    <x v="3"/>
    <x v="0"/>
    <x v="0"/>
    <x v="0"/>
    <x v="1"/>
    <x v="0"/>
    <x v="1"/>
  </r>
  <r>
    <x v="6"/>
    <x v="0"/>
    <x v="0"/>
    <x v="0"/>
    <x v="1"/>
    <x v="2"/>
    <x v="2"/>
    <x v="2"/>
    <x v="0"/>
    <x v="0"/>
    <x v="0"/>
    <x v="0"/>
    <x v="4"/>
    <x v="0"/>
    <x v="0"/>
    <x v="0"/>
    <x v="2"/>
    <x v="0"/>
    <x v="1"/>
  </r>
  <r>
    <x v="7"/>
    <x v="0"/>
    <x v="1"/>
    <x v="0"/>
    <x v="1"/>
    <x v="1"/>
    <x v="1"/>
    <x v="1"/>
    <x v="0"/>
    <x v="0"/>
    <x v="0"/>
    <x v="0"/>
    <x v="3"/>
    <x v="0"/>
    <x v="0"/>
    <x v="0"/>
    <x v="1"/>
    <x v="0"/>
    <x v="1"/>
  </r>
  <r>
    <x v="8"/>
    <x v="0"/>
    <x v="1"/>
    <x v="0"/>
    <x v="1"/>
    <x v="1"/>
    <x v="1"/>
    <x v="1"/>
    <x v="0"/>
    <x v="0"/>
    <x v="0"/>
    <x v="0"/>
    <x v="5"/>
    <x v="0"/>
    <x v="0"/>
    <x v="0"/>
    <x v="1"/>
    <x v="0"/>
    <x v="1"/>
  </r>
  <r>
    <x v="9"/>
    <x v="0"/>
    <x v="1"/>
    <x v="0"/>
    <x v="2"/>
    <x v="3"/>
    <x v="3"/>
    <x v="3"/>
    <x v="0"/>
    <x v="0"/>
    <x v="0"/>
    <x v="0"/>
    <x v="6"/>
    <x v="0"/>
    <x v="0"/>
    <x v="0"/>
    <x v="3"/>
    <x v="0"/>
    <x v="1"/>
  </r>
  <r>
    <x v="10"/>
    <x v="0"/>
    <x v="0"/>
    <x v="0"/>
    <x v="3"/>
    <x v="4"/>
    <x v="4"/>
    <x v="4"/>
    <x v="0"/>
    <x v="0"/>
    <x v="0"/>
    <x v="1"/>
    <x v="7"/>
    <x v="0"/>
    <x v="1"/>
    <x v="0"/>
    <x v="4"/>
    <x v="0"/>
    <x v="2"/>
  </r>
  <r>
    <x v="11"/>
    <x v="0"/>
    <x v="0"/>
    <x v="0"/>
    <x v="4"/>
    <x v="5"/>
    <x v="3"/>
    <x v="5"/>
    <x v="0"/>
    <x v="0"/>
    <x v="0"/>
    <x v="2"/>
    <x v="8"/>
    <x v="0"/>
    <x v="1"/>
    <x v="0"/>
    <x v="5"/>
    <x v="0"/>
    <x v="2"/>
  </r>
  <r>
    <x v="12"/>
    <x v="0"/>
    <x v="0"/>
    <x v="0"/>
    <x v="3"/>
    <x v="4"/>
    <x v="4"/>
    <x v="4"/>
    <x v="0"/>
    <x v="0"/>
    <x v="0"/>
    <x v="1"/>
    <x v="7"/>
    <x v="0"/>
    <x v="1"/>
    <x v="0"/>
    <x v="4"/>
    <x v="0"/>
    <x v="2"/>
  </r>
  <r>
    <x v="13"/>
    <x v="0"/>
    <x v="0"/>
    <x v="0"/>
    <x v="4"/>
    <x v="5"/>
    <x v="3"/>
    <x v="5"/>
    <x v="0"/>
    <x v="0"/>
    <x v="0"/>
    <x v="3"/>
    <x v="9"/>
    <x v="0"/>
    <x v="1"/>
    <x v="0"/>
    <x v="5"/>
    <x v="0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1"/>
    <x v="0"/>
    <x v="0"/>
    <x v="1"/>
    <x v="1"/>
    <x v="1"/>
    <x v="0"/>
    <x v="0"/>
    <x v="0"/>
    <x v="1"/>
    <x v="0"/>
    <x v="0"/>
    <x v="1"/>
    <x v="1"/>
  </r>
  <r>
    <x v="0"/>
    <x v="0"/>
    <x v="0"/>
    <x v="2"/>
    <x v="2"/>
    <x v="2"/>
    <x v="0"/>
    <x v="0"/>
    <x v="0"/>
    <x v="0"/>
    <x v="1"/>
    <x v="0"/>
    <x v="0"/>
    <x v="0"/>
    <x v="0"/>
    <x v="0"/>
    <x v="0"/>
    <x v="2"/>
    <x v="2"/>
    <x v="2"/>
    <x v="0"/>
    <x v="0"/>
    <x v="0"/>
    <x v="2"/>
    <x v="0"/>
    <x v="0"/>
    <x v="2"/>
    <x v="2"/>
  </r>
  <r>
    <x v="0"/>
    <x v="1"/>
    <x v="1"/>
    <x v="0"/>
    <x v="3"/>
    <x v="3"/>
    <x v="0"/>
    <x v="0"/>
    <x v="0"/>
    <x v="0"/>
    <x v="2"/>
    <x v="0"/>
    <x v="0"/>
    <x v="0"/>
    <x v="0"/>
    <x v="0"/>
    <x v="0"/>
    <x v="0"/>
    <x v="0"/>
    <x v="0"/>
    <x v="1"/>
    <x v="0"/>
    <x v="0"/>
    <x v="3"/>
    <x v="1"/>
    <x v="0"/>
    <x v="3"/>
    <x v="3"/>
  </r>
  <r>
    <x v="0"/>
    <x v="1"/>
    <x v="1"/>
    <x v="0"/>
    <x v="3"/>
    <x v="4"/>
    <x v="0"/>
    <x v="0"/>
    <x v="0"/>
    <x v="0"/>
    <x v="2"/>
    <x v="0"/>
    <x v="0"/>
    <x v="0"/>
    <x v="0"/>
    <x v="0"/>
    <x v="0"/>
    <x v="0"/>
    <x v="0"/>
    <x v="0"/>
    <x v="1"/>
    <x v="0"/>
    <x v="0"/>
    <x v="4"/>
    <x v="1"/>
    <x v="0"/>
    <x v="4"/>
    <x v="4"/>
  </r>
  <r>
    <x v="1"/>
    <x v="0"/>
    <x v="0"/>
    <x v="2"/>
    <x v="2"/>
    <x v="5"/>
    <x v="0"/>
    <x v="0"/>
    <x v="0"/>
    <x v="1"/>
    <x v="1"/>
    <x v="0"/>
    <x v="0"/>
    <x v="0"/>
    <x v="2"/>
    <x v="0"/>
    <x v="0"/>
    <x v="2"/>
    <x v="2"/>
    <x v="2"/>
    <x v="0"/>
    <x v="0"/>
    <x v="0"/>
    <x v="5"/>
    <x v="0"/>
    <x v="0"/>
    <x v="5"/>
    <x v="5"/>
  </r>
  <r>
    <x v="1"/>
    <x v="0"/>
    <x v="0"/>
    <x v="2"/>
    <x v="2"/>
    <x v="6"/>
    <x v="0"/>
    <x v="0"/>
    <x v="0"/>
    <x v="1"/>
    <x v="1"/>
    <x v="0"/>
    <x v="0"/>
    <x v="0"/>
    <x v="2"/>
    <x v="0"/>
    <x v="0"/>
    <x v="2"/>
    <x v="2"/>
    <x v="2"/>
    <x v="0"/>
    <x v="0"/>
    <x v="0"/>
    <x v="6"/>
    <x v="1"/>
    <x v="0"/>
    <x v="6"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</r>
  <r>
    <x v="1"/>
    <x v="1"/>
    <x v="1"/>
    <x v="0"/>
    <x v="0"/>
    <x v="1"/>
    <x v="1"/>
    <x v="1"/>
    <x v="1"/>
    <x v="1"/>
    <x v="1"/>
    <x v="1"/>
    <x v="1"/>
    <x v="1"/>
    <x v="1"/>
    <x v="0"/>
    <x v="0"/>
    <x v="1"/>
    <x v="0"/>
    <x v="0"/>
    <x v="1"/>
    <x v="0"/>
    <x v="1"/>
    <x v="1"/>
    <x v="2"/>
  </r>
  <r>
    <x v="1"/>
    <x v="2"/>
    <x v="2"/>
    <x v="0"/>
    <x v="0"/>
    <x v="1"/>
    <x v="1"/>
    <x v="2"/>
    <x v="1"/>
    <x v="1"/>
    <x v="1"/>
    <x v="1"/>
    <x v="1"/>
    <x v="1"/>
    <x v="2"/>
    <x v="1"/>
    <x v="1"/>
    <x v="1"/>
    <x v="0"/>
    <x v="0"/>
    <x v="2"/>
    <x v="0"/>
    <x v="1"/>
    <x v="2"/>
    <x v="3"/>
  </r>
  <r>
    <x v="2"/>
    <x v="3"/>
    <x v="3"/>
    <x v="0"/>
    <x v="0"/>
    <x v="2"/>
    <x v="2"/>
    <x v="3"/>
    <x v="2"/>
    <x v="2"/>
    <x v="0"/>
    <x v="2"/>
    <x v="0"/>
    <x v="0"/>
    <x v="3"/>
    <x v="2"/>
    <x v="2"/>
    <x v="0"/>
    <x v="0"/>
    <x v="0"/>
    <x v="3"/>
    <x v="0"/>
    <x v="2"/>
    <x v="3"/>
    <x v="4"/>
  </r>
  <r>
    <x v="2"/>
    <x v="3"/>
    <x v="3"/>
    <x v="0"/>
    <x v="0"/>
    <x v="2"/>
    <x v="2"/>
    <x v="3"/>
    <x v="2"/>
    <x v="2"/>
    <x v="0"/>
    <x v="2"/>
    <x v="0"/>
    <x v="0"/>
    <x v="3"/>
    <x v="2"/>
    <x v="2"/>
    <x v="0"/>
    <x v="0"/>
    <x v="0"/>
    <x v="4"/>
    <x v="0"/>
    <x v="2"/>
    <x v="4"/>
    <x v="5"/>
  </r>
  <r>
    <x v="3"/>
    <x v="3"/>
    <x v="3"/>
    <x v="0"/>
    <x v="0"/>
    <x v="2"/>
    <x v="3"/>
    <x v="3"/>
    <x v="2"/>
    <x v="2"/>
    <x v="0"/>
    <x v="3"/>
    <x v="0"/>
    <x v="0"/>
    <x v="3"/>
    <x v="2"/>
    <x v="2"/>
    <x v="0"/>
    <x v="0"/>
    <x v="0"/>
    <x v="5"/>
    <x v="0"/>
    <x v="2"/>
    <x v="5"/>
    <x v="6"/>
  </r>
  <r>
    <x v="3"/>
    <x v="3"/>
    <x v="4"/>
    <x v="0"/>
    <x v="0"/>
    <x v="2"/>
    <x v="3"/>
    <x v="3"/>
    <x v="2"/>
    <x v="2"/>
    <x v="0"/>
    <x v="3"/>
    <x v="0"/>
    <x v="0"/>
    <x v="3"/>
    <x v="2"/>
    <x v="2"/>
    <x v="0"/>
    <x v="0"/>
    <x v="0"/>
    <x v="6"/>
    <x v="0"/>
    <x v="3"/>
    <x v="6"/>
    <x v="7"/>
  </r>
  <r>
    <x v="3"/>
    <x v="3"/>
    <x v="4"/>
    <x v="0"/>
    <x v="0"/>
    <x v="2"/>
    <x v="3"/>
    <x v="4"/>
    <x v="2"/>
    <x v="2"/>
    <x v="0"/>
    <x v="4"/>
    <x v="0"/>
    <x v="0"/>
    <x v="3"/>
    <x v="2"/>
    <x v="2"/>
    <x v="0"/>
    <x v="0"/>
    <x v="0"/>
    <x v="7"/>
    <x v="0"/>
    <x v="3"/>
    <x v="7"/>
    <x v="8"/>
  </r>
  <r>
    <x v="3"/>
    <x v="3"/>
    <x v="4"/>
    <x v="0"/>
    <x v="0"/>
    <x v="2"/>
    <x v="3"/>
    <x v="5"/>
    <x v="2"/>
    <x v="2"/>
    <x v="0"/>
    <x v="5"/>
    <x v="0"/>
    <x v="0"/>
    <x v="3"/>
    <x v="2"/>
    <x v="2"/>
    <x v="0"/>
    <x v="0"/>
    <x v="0"/>
    <x v="8"/>
    <x v="0"/>
    <x v="3"/>
    <x v="8"/>
    <x v="9"/>
  </r>
  <r>
    <x v="4"/>
    <x v="3"/>
    <x v="4"/>
    <x v="0"/>
    <x v="0"/>
    <x v="2"/>
    <x v="4"/>
    <x v="6"/>
    <x v="2"/>
    <x v="2"/>
    <x v="0"/>
    <x v="6"/>
    <x v="0"/>
    <x v="0"/>
    <x v="3"/>
    <x v="2"/>
    <x v="2"/>
    <x v="0"/>
    <x v="0"/>
    <x v="0"/>
    <x v="9"/>
    <x v="0"/>
    <x v="3"/>
    <x v="9"/>
    <x v="10"/>
  </r>
  <r>
    <x v="4"/>
    <x v="3"/>
    <x v="5"/>
    <x v="0"/>
    <x v="0"/>
    <x v="2"/>
    <x v="4"/>
    <x v="6"/>
    <x v="2"/>
    <x v="2"/>
    <x v="0"/>
    <x v="6"/>
    <x v="0"/>
    <x v="0"/>
    <x v="3"/>
    <x v="2"/>
    <x v="2"/>
    <x v="0"/>
    <x v="0"/>
    <x v="0"/>
    <x v="10"/>
    <x v="0"/>
    <x v="4"/>
    <x v="6"/>
    <x v="11"/>
  </r>
  <r>
    <x v="4"/>
    <x v="3"/>
    <x v="4"/>
    <x v="0"/>
    <x v="0"/>
    <x v="2"/>
    <x v="4"/>
    <x v="6"/>
    <x v="2"/>
    <x v="2"/>
    <x v="0"/>
    <x v="7"/>
    <x v="0"/>
    <x v="0"/>
    <x v="3"/>
    <x v="2"/>
    <x v="2"/>
    <x v="0"/>
    <x v="0"/>
    <x v="0"/>
    <x v="9"/>
    <x v="0"/>
    <x v="3"/>
    <x v="10"/>
    <x v="12"/>
  </r>
  <r>
    <x v="4"/>
    <x v="3"/>
    <x v="4"/>
    <x v="0"/>
    <x v="0"/>
    <x v="2"/>
    <x v="4"/>
    <x v="6"/>
    <x v="2"/>
    <x v="2"/>
    <x v="0"/>
    <x v="7"/>
    <x v="0"/>
    <x v="0"/>
    <x v="3"/>
    <x v="2"/>
    <x v="2"/>
    <x v="0"/>
    <x v="0"/>
    <x v="0"/>
    <x v="11"/>
    <x v="0"/>
    <x v="3"/>
    <x v="1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5">
        <item m="1" x="2"/>
        <item x="0"/>
        <item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4">
      <pivotArea grandRow="1" outline="0" fieldPosition="0"/>
    </format>
    <format dxfId="13">
      <pivotArea dataOnly="0" labelOnly="1" grandRow="1" outline="0" fieldPosition="0"/>
    </format>
    <format dxfId="12">
      <pivotArea outline="0" fieldPosition="0">
        <references count="1">
          <reference field="4294967294" count="1" selected="0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8">
      <pivotArea grandRow="1" outline="0" fieldPosition="0"/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8" count="1">
            <x v="0"/>
          </reference>
        </references>
      </pivotArea>
    </format>
    <format dxfId="5">
      <pivotArea field="8" type="button" dataOnly="0" labelOnly="1" outline="0" axis="axisRow" fieldPosition="0"/>
    </format>
    <format dxfId="4">
      <pivotArea field="0" type="button" dataOnly="0" labelOnly="1" outline="0" axis="axisRow" fieldPosition="1"/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9" firstHeaderRow="1" firstDataRow="2" firstDataCol="2"/>
  <pivotFields count="25">
    <pivotField axis="axisRow" dataField="1" compact="0" outline="0" subtotalTop="0" showAll="0" includeNewItemsInFilter="1" defaultSubtotal="0">
      <items count="11">
        <item x="2"/>
        <item x="3"/>
        <item m="1" x="5"/>
        <item x="4"/>
        <item x="1"/>
        <item m="1" x="6"/>
        <item m="1" x="7"/>
        <item m="1" x="8"/>
        <item m="1" x="9"/>
        <item m="1" x="10"/>
        <item x="0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9">
    <i>
      <x/>
      <x v="10"/>
    </i>
    <i t="default">
      <x/>
    </i>
    <i>
      <x v="1"/>
      <x v="4"/>
    </i>
    <i t="default">
      <x v="1"/>
    </i>
    <i>
      <x v="2"/>
      <x/>
    </i>
    <i r="1">
      <x v="1"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4">
      <pivotArea dataOnly="0" outline="0" fieldPosition="0">
        <references count="1">
          <reference field="4294967294" count="0"/>
        </references>
      </pivotArea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5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4" firstHeaderRow="1" firstDataRow="2" firstDataCol="2"/>
  <pivotFields count="25">
    <pivotField axis="axisRow" dataField="1" compact="0" outline="0" subtotalTop="0" showAll="0" includeNewItemsInFilter="1">
      <items count="3">
        <item x="0"/>
        <item x="1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4">
    <i>
      <x/>
      <x/>
    </i>
    <i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39">
      <pivotArea outline="0" fieldPosition="0"/>
    </format>
    <format dxfId="38">
      <pivotArea grandRow="1" outline="0" fieldPosition="0"/>
    </format>
    <format dxfId="37">
      <pivotArea dataOnly="0" labelOnly="1" grandRow="1" outline="0" fieldPosition="0"/>
    </format>
    <format dxfId="36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5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4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5" count="1">
            <x v="0"/>
          </reference>
        </references>
      </pivotArea>
    </format>
    <format dxfId="29">
      <pivotArea field="5" type="button" dataOnly="0" labelOnly="1" outline="0" axis="axisRow" fieldPosition="0"/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3" firstHeaderRow="1" firstDataRow="2" firstDataCol="3"/>
  <pivotFields count="19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5">
        <item x="0"/>
        <item x="1"/>
        <item m="1" x="3"/>
        <item m="1" x="4"/>
        <item x="2"/>
      </items>
    </pivotField>
  </pivotFields>
  <rowFields count="3">
    <field x="18"/>
    <field x="3"/>
    <field x="17"/>
  </rowFields>
  <rowItems count="4">
    <i>
      <x/>
      <x/>
      <x/>
    </i>
    <i>
      <x v="1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Volume" fld="16" baseField="0" baseItem="0" numFmtId="3"/>
  </dataFields>
  <formats count="1">
    <format dxfId="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666110161&amp;dt=Mar-27-01" TargetMode="External"/><Relationship Id="rId13" Type="http://schemas.openxmlformats.org/officeDocument/2006/relationships/hyperlink" Target="https://www.intcx.com/ReportServlet/any.class?operation=confirm&amp;dealID=430644658&amp;dt=Mar-27-01" TargetMode="External"/><Relationship Id="rId3" Type="http://schemas.openxmlformats.org/officeDocument/2006/relationships/hyperlink" Target="https://www.intcx.com/ReportServlet/any.class?operation=confirm&amp;dealID=925941330&amp;dt=Mar-27-01" TargetMode="External"/><Relationship Id="rId7" Type="http://schemas.openxmlformats.org/officeDocument/2006/relationships/hyperlink" Target="https://www.intcx.com/ReportServlet/any.class?operation=confirm&amp;dealID=168641198&amp;dt=Mar-27-01" TargetMode="External"/><Relationship Id="rId12" Type="http://schemas.openxmlformats.org/officeDocument/2006/relationships/hyperlink" Target="https://www.intcx.com/ReportServlet/any.class?operation=confirm&amp;dealID=143454787&amp;dt=Mar-27-01" TargetMode="External"/><Relationship Id="rId2" Type="http://schemas.openxmlformats.org/officeDocument/2006/relationships/hyperlink" Target="https://www.intcx.com/ReportServlet/any.class?operation=confirm&amp;dealID=129837443&amp;dt=Mar-27-01" TargetMode="External"/><Relationship Id="rId1" Type="http://schemas.openxmlformats.org/officeDocument/2006/relationships/hyperlink" Target="https://www.intcx.com/ReportServlet/any.class?operation=confirm&amp;dealID=204136002&amp;dt=Mar-27-01" TargetMode="External"/><Relationship Id="rId6" Type="http://schemas.openxmlformats.org/officeDocument/2006/relationships/hyperlink" Target="https://www.intcx.com/ReportServlet/any.class?operation=confirm&amp;dealID=429082198&amp;dt=Mar-27-01" TargetMode="External"/><Relationship Id="rId11" Type="http://schemas.openxmlformats.org/officeDocument/2006/relationships/hyperlink" Target="https://www.intcx.com/ReportServlet/any.class?operation=confirm&amp;dealID=106108089&amp;dt=Mar-27-01" TargetMode="External"/><Relationship Id="rId5" Type="http://schemas.openxmlformats.org/officeDocument/2006/relationships/hyperlink" Target="https://www.intcx.com/ReportServlet/any.class?operation=confirm&amp;dealID=301253307&amp;dt=Mar-27-01" TargetMode="External"/><Relationship Id="rId10" Type="http://schemas.openxmlformats.org/officeDocument/2006/relationships/hyperlink" Target="https://www.intcx.com/ReportServlet/any.class?operation=confirm&amp;dealID=775179476&amp;dt=Mar-27-01" TargetMode="External"/><Relationship Id="rId4" Type="http://schemas.openxmlformats.org/officeDocument/2006/relationships/hyperlink" Target="https://www.intcx.com/ReportServlet/any.class?operation=confirm&amp;dealID=970306560&amp;dt=Mar-27-01" TargetMode="External"/><Relationship Id="rId9" Type="http://schemas.openxmlformats.org/officeDocument/2006/relationships/hyperlink" Target="https://www.intcx.com/ReportServlet/any.class?operation=confirm&amp;dealID=378869570&amp;dt=Mar-27-01" TargetMode="External"/><Relationship Id="rId14" Type="http://schemas.openxmlformats.org/officeDocument/2006/relationships/hyperlink" Target="https://www.intcx.com/ReportServlet/any.class?operation=confirm&amp;dealID=851084538&amp;dt=Mar-27-0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A4" sqref="A4"/>
    </sheetView>
  </sheetViews>
  <sheetFormatPr defaultRowHeight="12.75" x14ac:dyDescent="0.2"/>
  <cols>
    <col min="2" max="2" width="17.28515625" customWidth="1"/>
    <col min="3" max="3" width="6.7109375" customWidth="1"/>
    <col min="4" max="4" width="15.85546875" customWidth="1"/>
    <col min="5" max="5" width="14.42578125" bestFit="1" customWidth="1"/>
    <col min="6" max="6" width="5.85546875" bestFit="1" customWidth="1"/>
    <col min="7" max="7" width="9.5703125" bestFit="1" customWidth="1"/>
  </cols>
  <sheetData>
    <row r="2" spans="2:7" ht="13.5" thickBot="1" x14ac:dyDescent="0.25"/>
    <row r="3" spans="2:7" ht="13.5" thickBot="1" x14ac:dyDescent="0.25">
      <c r="B3" s="154" t="s">
        <v>640</v>
      </c>
      <c r="C3" s="155"/>
      <c r="D3" s="156"/>
    </row>
    <row r="4" spans="2:7" ht="27.75" customHeight="1" x14ac:dyDescent="0.2">
      <c r="B4" s="140">
        <v>36977</v>
      </c>
      <c r="C4" s="141"/>
      <c r="D4" s="142"/>
    </row>
    <row r="5" spans="2:7" ht="16.5" customHeight="1" x14ac:dyDescent="0.2">
      <c r="B5" s="157" t="s">
        <v>638</v>
      </c>
      <c r="C5" s="158"/>
      <c r="D5" s="104">
        <f>'ICE-Power'!I1</f>
        <v>2496800</v>
      </c>
    </row>
    <row r="6" spans="2:7" ht="16.5" customHeight="1" thickBot="1" x14ac:dyDescent="0.25">
      <c r="B6" s="102" t="s">
        <v>639</v>
      </c>
      <c r="C6" s="103"/>
      <c r="D6" s="105">
        <f>SUM(D7:D8)</f>
        <v>60550000</v>
      </c>
    </row>
    <row r="7" spans="2:7" ht="16.5" customHeight="1" x14ac:dyDescent="0.2">
      <c r="B7" s="106" t="s">
        <v>636</v>
      </c>
      <c r="C7" s="101"/>
      <c r="D7" s="107">
        <f>'ICE-Physical Gas'!I1</f>
        <v>8745000</v>
      </c>
    </row>
    <row r="8" spans="2:7" ht="16.5" customHeight="1" thickBot="1" x14ac:dyDescent="0.25">
      <c r="B8" s="159" t="s">
        <v>637</v>
      </c>
      <c r="C8" s="160"/>
      <c r="D8" s="108">
        <f>'ICE-Financial Gas'!I1</f>
        <v>51805000</v>
      </c>
    </row>
    <row r="9" spans="2:7" ht="16.5" customHeight="1" x14ac:dyDescent="0.2"/>
    <row r="10" spans="2:7" ht="16.5" customHeight="1" x14ac:dyDescent="0.2">
      <c r="B10" s="2"/>
      <c r="C10" s="2"/>
      <c r="D10" s="3"/>
    </row>
    <row r="12" spans="2:7" ht="16.5" customHeight="1" x14ac:dyDescent="0.2"/>
    <row r="13" spans="2:7" ht="16.5" customHeight="1" x14ac:dyDescent="0.2"/>
    <row r="14" spans="2:7" ht="16.5" customHeight="1" x14ac:dyDescent="0.2"/>
    <row r="15" spans="2:7" ht="16.5" customHeight="1" x14ac:dyDescent="0.2"/>
    <row r="16" spans="2:7" x14ac:dyDescent="0.2">
      <c r="E16" s="9"/>
      <c r="F16" s="9"/>
      <c r="G16" s="9"/>
    </row>
    <row r="17" spans="5:7" x14ac:dyDescent="0.2">
      <c r="E17" s="9"/>
      <c r="F17" s="9"/>
      <c r="G17" s="9"/>
    </row>
    <row r="18" spans="5:7" x14ac:dyDescent="0.2">
      <c r="E18" s="9"/>
      <c r="F18" s="9"/>
      <c r="G18" s="9"/>
    </row>
  </sheetData>
  <mergeCells count="3">
    <mergeCell ref="B3:D3"/>
    <mergeCell ref="B5:C5"/>
    <mergeCell ref="B8:C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zoomScale="85" workbookViewId="0">
      <pane ySplit="9" topLeftCell="A10" activePane="bottomLeft" state="frozen"/>
      <selection pane="bottomLeft" activeCell="A2" sqref="A2"/>
    </sheetView>
  </sheetViews>
  <sheetFormatPr defaultRowHeight="12.75" x14ac:dyDescent="0.2"/>
  <cols>
    <col min="1" max="1" width="17.42578125" customWidth="1"/>
    <col min="2" max="2" width="12.42578125" bestFit="1" customWidth="1"/>
    <col min="3" max="3" width="14.140625" bestFit="1" customWidth="1"/>
    <col min="4" max="5" width="6.85546875" bestFit="1" customWidth="1"/>
    <col min="6" max="6" width="16.85546875" bestFit="1" customWidth="1"/>
    <col min="7" max="7" width="15.7109375" bestFit="1" customWidth="1"/>
    <col min="8" max="8" width="11.7109375" bestFit="1" customWidth="1"/>
    <col min="9" max="10" width="9.85546875" bestFit="1" customWidth="1"/>
    <col min="11" max="11" width="7.140625" bestFit="1" customWidth="1"/>
    <col min="12" max="12" width="6.7109375" bestFit="1" customWidth="1"/>
    <col min="13" max="13" width="5.7109375" bestFit="1" customWidth="1"/>
    <col min="14" max="14" width="30" bestFit="1" customWidth="1"/>
    <col min="15" max="15" width="5.85546875" bestFit="1" customWidth="1"/>
    <col min="16" max="16" width="12.5703125" bestFit="1" customWidth="1"/>
    <col min="17" max="17" width="7.85546875" bestFit="1" customWidth="1"/>
    <col min="18" max="18" width="8.42578125" bestFit="1" customWidth="1"/>
    <col min="19" max="19" width="9.28515625" bestFit="1" customWidth="1"/>
    <col min="20" max="20" width="9.42578125" bestFit="1" customWidth="1"/>
    <col min="21" max="21" width="8.7109375" bestFit="1" customWidth="1"/>
  </cols>
  <sheetData>
    <row r="1" spans="1:3" ht="15.75" x14ac:dyDescent="0.25">
      <c r="A1" s="20" t="s">
        <v>144</v>
      </c>
    </row>
    <row r="2" spans="1:3" ht="15.75" x14ac:dyDescent="0.25">
      <c r="A2" s="52" t="s">
        <v>649</v>
      </c>
    </row>
    <row r="3" spans="1:3" x14ac:dyDescent="0.2">
      <c r="A3" s="143">
        <f>'E-Mail'!$B$4</f>
        <v>36977</v>
      </c>
    </row>
    <row r="4" spans="1:3" ht="15.75" x14ac:dyDescent="0.25">
      <c r="A4" s="20"/>
    </row>
    <row r="5" spans="1:3" ht="13.5" thickBot="1" x14ac:dyDescent="0.25">
      <c r="A5" s="22" t="s">
        <v>168</v>
      </c>
      <c r="B5" s="22" t="s">
        <v>167</v>
      </c>
      <c r="C5" s="22" t="s">
        <v>8</v>
      </c>
    </row>
    <row r="6" spans="1:3" x14ac:dyDescent="0.2">
      <c r="A6" s="19" t="s">
        <v>20</v>
      </c>
      <c r="B6" s="23">
        <f>COUNTIF($T$19:$T$5001,A6)</f>
        <v>0</v>
      </c>
      <c r="C6" s="23">
        <f>SUMIF($T$19:$T$5002,A6,$S$19:$S$5002)</f>
        <v>0</v>
      </c>
    </row>
    <row r="7" spans="1:3" x14ac:dyDescent="0.2">
      <c r="A7" s="19" t="s">
        <v>139</v>
      </c>
      <c r="B7" s="23">
        <f>COUNTIF($T$19:$T$5001,A7)</f>
        <v>0</v>
      </c>
      <c r="C7" s="23">
        <f>SUMIF($T$19:$T$5002,A7,$S$19:$S$5002)</f>
        <v>0</v>
      </c>
    </row>
    <row r="10" spans="1:3" ht="10.5" customHeight="1" x14ac:dyDescent="0.2">
      <c r="A10" s="21" t="s">
        <v>166</v>
      </c>
    </row>
    <row r="11" spans="1:3" ht="10.5" customHeight="1" x14ac:dyDescent="0.2"/>
    <row r="14" spans="1:3" ht="10.5" customHeight="1" x14ac:dyDescent="0.2"/>
    <row r="15" spans="1:3" ht="10.5" customHeight="1" x14ac:dyDescent="0.2"/>
    <row r="16" spans="1:3" ht="10.5" customHeight="1" x14ac:dyDescent="0.2"/>
    <row r="17" ht="14.25" customHeight="1" x14ac:dyDescent="0.2"/>
    <row r="27" ht="14.25" customHeight="1" x14ac:dyDescent="0.2"/>
    <row r="30" ht="14.25" customHeight="1" x14ac:dyDescent="0.2"/>
    <row r="32" ht="14.25" customHeight="1" x14ac:dyDescent="0.2"/>
    <row r="34" ht="12.75" customHeight="1" x14ac:dyDescent="0.2"/>
    <row r="35" ht="10.5" customHeight="1" x14ac:dyDescent="0.2"/>
    <row r="38" ht="12.75" customHeight="1" x14ac:dyDescent="0.2"/>
    <row r="39" ht="10.5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0"/>
  <sheetViews>
    <sheetView zoomScale="85" workbookViewId="0">
      <pane ySplit="9" topLeftCell="A10" activePane="bottomLeft" state="frozen"/>
      <selection pane="bottomLeft" activeCell="A2" sqref="A2"/>
    </sheetView>
  </sheetViews>
  <sheetFormatPr defaultRowHeight="12.75" x14ac:dyDescent="0.2"/>
  <cols>
    <col min="1" max="1" width="17.28515625" customWidth="1"/>
    <col min="2" max="2" width="14.85546875" customWidth="1"/>
    <col min="3" max="3" width="10" bestFit="1" customWidth="1"/>
    <col min="5" max="5" width="26.5703125" customWidth="1"/>
    <col min="6" max="6" width="23.7109375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20" t="s">
        <v>164</v>
      </c>
    </row>
    <row r="2" spans="1:26" ht="15.75" x14ac:dyDescent="0.25">
      <c r="A2" s="52" t="s">
        <v>649</v>
      </c>
    </row>
    <row r="3" spans="1:26" x14ac:dyDescent="0.2">
      <c r="A3" s="143">
        <f>'E-Mail'!$B$4</f>
        <v>36977</v>
      </c>
    </row>
    <row r="5" spans="1:26" ht="13.5" thickBot="1" x14ac:dyDescent="0.25">
      <c r="A5" s="22" t="s">
        <v>168</v>
      </c>
      <c r="B5" s="22" t="s">
        <v>167</v>
      </c>
      <c r="C5" s="22" t="s">
        <v>8</v>
      </c>
    </row>
    <row r="6" spans="1:26" x14ac:dyDescent="0.2">
      <c r="A6" s="19" t="s">
        <v>13</v>
      </c>
      <c r="B6" s="23">
        <f>COUNTIF($S$15:$S$4998,A6)</f>
        <v>14</v>
      </c>
      <c r="C6" s="23">
        <f>SUMIF($S$15:$S$4999,A6,$R$15:$R$4999)</f>
        <v>157600</v>
      </c>
    </row>
    <row r="7" spans="1:26" x14ac:dyDescent="0.2">
      <c r="A7" s="19"/>
      <c r="B7" s="23"/>
      <c r="C7" s="23"/>
    </row>
    <row r="10" spans="1:26" ht="12.75" customHeight="1" x14ac:dyDescent="0.2">
      <c r="A10" s="82" t="s">
        <v>145</v>
      </c>
      <c r="U10" s="59"/>
      <c r="V10" s="59"/>
      <c r="W10" s="59"/>
      <c r="X10" s="59"/>
      <c r="Y10" s="59"/>
      <c r="Z10" s="59"/>
    </row>
    <row r="11" spans="1:26" ht="12.75" customHeight="1" x14ac:dyDescent="0.2">
      <c r="A11" s="83" t="s">
        <v>116</v>
      </c>
      <c r="U11" s="59"/>
      <c r="V11" s="59"/>
      <c r="W11" s="59"/>
      <c r="X11" s="59"/>
      <c r="Y11" s="59"/>
      <c r="Z11" s="59"/>
    </row>
    <row r="12" spans="1:26" x14ac:dyDescent="0.2">
      <c r="A12" s="83" t="s">
        <v>117</v>
      </c>
      <c r="U12" s="59"/>
      <c r="V12" s="59"/>
      <c r="W12" s="59"/>
      <c r="X12" s="59"/>
      <c r="Y12" s="59"/>
      <c r="Z12" s="59"/>
    </row>
    <row r="13" spans="1:26" x14ac:dyDescent="0.2">
      <c r="A13" s="83" t="s">
        <v>586</v>
      </c>
      <c r="U13" s="59"/>
      <c r="V13" s="59"/>
      <c r="W13" s="59"/>
      <c r="X13" s="59"/>
      <c r="Y13" s="59"/>
      <c r="Z13" s="59"/>
    </row>
    <row r="14" spans="1:26" ht="12.75" customHeight="1" thickBot="1" x14ac:dyDescent="0.25">
      <c r="U14" s="59"/>
      <c r="V14" s="59"/>
      <c r="W14" s="59"/>
      <c r="X14" s="59"/>
      <c r="Y14" s="59"/>
      <c r="Z14" s="59"/>
    </row>
    <row r="15" spans="1:26" ht="23.25" customHeight="1" thickTop="1" thickBot="1" x14ac:dyDescent="0.25">
      <c r="A15" s="84" t="s">
        <v>118</v>
      </c>
      <c r="B15" s="84" t="s">
        <v>119</v>
      </c>
      <c r="C15" s="84" t="s">
        <v>120</v>
      </c>
      <c r="D15" s="84" t="s">
        <v>121</v>
      </c>
      <c r="E15" s="84" t="s">
        <v>122</v>
      </c>
      <c r="F15" s="84" t="s">
        <v>123</v>
      </c>
      <c r="G15" s="84" t="s">
        <v>1</v>
      </c>
      <c r="H15" s="84" t="s">
        <v>634</v>
      </c>
      <c r="I15" s="84" t="s">
        <v>635</v>
      </c>
      <c r="J15" s="84" t="s">
        <v>124</v>
      </c>
      <c r="K15" s="84" t="s">
        <v>125</v>
      </c>
      <c r="L15" s="84" t="s">
        <v>126</v>
      </c>
      <c r="M15" s="84" t="s">
        <v>127</v>
      </c>
      <c r="N15" s="84" t="s">
        <v>128</v>
      </c>
      <c r="O15" s="84" t="s">
        <v>129</v>
      </c>
      <c r="P15" s="84" t="s">
        <v>130</v>
      </c>
      <c r="Q15" s="84" t="s">
        <v>131</v>
      </c>
      <c r="R15" s="84" t="s">
        <v>132</v>
      </c>
      <c r="S15" s="84" t="s">
        <v>133</v>
      </c>
      <c r="T15" s="84" t="s">
        <v>134</v>
      </c>
      <c r="U15" s="59"/>
      <c r="V15" s="59"/>
      <c r="W15" s="59"/>
      <c r="X15" s="59"/>
      <c r="Y15" s="59"/>
      <c r="Z15" s="59"/>
    </row>
    <row r="16" spans="1:26" ht="14.25" thickTop="1" thickBot="1" x14ac:dyDescent="0.25">
      <c r="A16" s="85" t="s">
        <v>146</v>
      </c>
      <c r="B16" s="87">
        <v>204136002</v>
      </c>
      <c r="C16" s="86"/>
      <c r="D16" s="86" t="s">
        <v>135</v>
      </c>
      <c r="E16" s="86" t="s">
        <v>10</v>
      </c>
      <c r="F16" s="86" t="s">
        <v>151</v>
      </c>
      <c r="G16" s="89">
        <v>36982</v>
      </c>
      <c r="H16" s="85" t="s">
        <v>136</v>
      </c>
      <c r="I16" s="85" t="s">
        <v>137</v>
      </c>
      <c r="J16" s="86"/>
      <c r="K16" s="88"/>
      <c r="L16" s="86"/>
      <c r="M16" s="86" t="s">
        <v>147</v>
      </c>
      <c r="N16" s="88">
        <v>47.25</v>
      </c>
      <c r="O16" s="86" t="s">
        <v>148</v>
      </c>
      <c r="P16" s="88">
        <v>50</v>
      </c>
      <c r="Q16" s="86" t="s">
        <v>149</v>
      </c>
      <c r="R16" s="90">
        <v>16800</v>
      </c>
      <c r="S16" s="86" t="s">
        <v>13</v>
      </c>
      <c r="T16" s="86" t="s">
        <v>150</v>
      </c>
      <c r="U16" s="59"/>
      <c r="V16" s="59"/>
      <c r="W16" s="59"/>
      <c r="X16" s="59"/>
      <c r="Y16" s="59"/>
      <c r="Z16" s="59"/>
    </row>
    <row r="17" spans="1:26" ht="14.25" thickTop="1" thickBot="1" x14ac:dyDescent="0.25">
      <c r="A17" s="85" t="s">
        <v>146</v>
      </c>
      <c r="B17" s="87">
        <v>129837443</v>
      </c>
      <c r="C17" s="86"/>
      <c r="D17" s="86" t="s">
        <v>138</v>
      </c>
      <c r="E17" s="86" t="s">
        <v>10</v>
      </c>
      <c r="F17" s="86" t="s">
        <v>156</v>
      </c>
      <c r="G17" s="86" t="s">
        <v>12</v>
      </c>
      <c r="H17" s="85" t="s">
        <v>152</v>
      </c>
      <c r="I17" s="85" t="s">
        <v>152</v>
      </c>
      <c r="J17" s="86"/>
      <c r="K17" s="88"/>
      <c r="L17" s="86"/>
      <c r="M17" s="86" t="s">
        <v>147</v>
      </c>
      <c r="N17" s="88">
        <v>48.5</v>
      </c>
      <c r="O17" s="86" t="s">
        <v>148</v>
      </c>
      <c r="P17" s="88">
        <v>50</v>
      </c>
      <c r="Q17" s="86" t="s">
        <v>149</v>
      </c>
      <c r="R17" s="88">
        <v>800</v>
      </c>
      <c r="S17" s="86" t="s">
        <v>13</v>
      </c>
      <c r="T17" s="86" t="s">
        <v>155</v>
      </c>
      <c r="U17" s="80"/>
      <c r="V17" s="59"/>
      <c r="W17" s="59"/>
      <c r="X17" s="59"/>
      <c r="Y17" s="59"/>
      <c r="Z17" s="59"/>
    </row>
    <row r="18" spans="1:26" ht="14.25" thickTop="1" thickBot="1" x14ac:dyDescent="0.25">
      <c r="A18" s="85" t="s">
        <v>146</v>
      </c>
      <c r="B18" s="87">
        <v>925941330</v>
      </c>
      <c r="C18" s="86"/>
      <c r="D18" s="86" t="s">
        <v>138</v>
      </c>
      <c r="E18" s="86" t="s">
        <v>10</v>
      </c>
      <c r="F18" s="86" t="s">
        <v>156</v>
      </c>
      <c r="G18" s="86" t="s">
        <v>12</v>
      </c>
      <c r="H18" s="85" t="s">
        <v>152</v>
      </c>
      <c r="I18" s="85" t="s">
        <v>152</v>
      </c>
      <c r="J18" s="86"/>
      <c r="K18" s="88"/>
      <c r="L18" s="86"/>
      <c r="M18" s="86" t="s">
        <v>147</v>
      </c>
      <c r="N18" s="88">
        <v>48.5</v>
      </c>
      <c r="O18" s="86" t="s">
        <v>148</v>
      </c>
      <c r="P18" s="88">
        <v>50</v>
      </c>
      <c r="Q18" s="86" t="s">
        <v>149</v>
      </c>
      <c r="R18" s="88">
        <v>800</v>
      </c>
      <c r="S18" s="86" t="s">
        <v>13</v>
      </c>
      <c r="T18" s="86" t="s">
        <v>155</v>
      </c>
      <c r="U18" s="10"/>
      <c r="V18" s="59"/>
      <c r="W18" s="59"/>
      <c r="X18" s="59"/>
      <c r="Y18" s="59"/>
      <c r="Z18" s="59"/>
    </row>
    <row r="19" spans="1:26" ht="14.25" thickTop="1" thickBot="1" x14ac:dyDescent="0.25">
      <c r="A19" s="85" t="s">
        <v>146</v>
      </c>
      <c r="B19" s="87">
        <v>970306560</v>
      </c>
      <c r="C19" s="86"/>
      <c r="D19" s="86" t="s">
        <v>138</v>
      </c>
      <c r="E19" s="86" t="s">
        <v>10</v>
      </c>
      <c r="F19" s="86" t="s">
        <v>154</v>
      </c>
      <c r="G19" s="86" t="s">
        <v>12</v>
      </c>
      <c r="H19" s="85" t="s">
        <v>152</v>
      </c>
      <c r="I19" s="85" t="s">
        <v>152</v>
      </c>
      <c r="J19" s="86"/>
      <c r="K19" s="88"/>
      <c r="L19" s="86"/>
      <c r="M19" s="86" t="s">
        <v>147</v>
      </c>
      <c r="N19" s="88">
        <v>45.5</v>
      </c>
      <c r="O19" s="86" t="s">
        <v>148</v>
      </c>
      <c r="P19" s="88">
        <v>50</v>
      </c>
      <c r="Q19" s="86" t="s">
        <v>149</v>
      </c>
      <c r="R19" s="88">
        <v>800</v>
      </c>
      <c r="S19" s="86" t="s">
        <v>13</v>
      </c>
      <c r="T19" s="86" t="s">
        <v>155</v>
      </c>
      <c r="U19" s="10"/>
      <c r="V19" s="59"/>
      <c r="W19" s="59"/>
      <c r="X19" s="59"/>
      <c r="Y19" s="59"/>
      <c r="Z19" s="59"/>
    </row>
    <row r="20" spans="1:26" ht="14.25" thickTop="1" thickBot="1" x14ac:dyDescent="0.25">
      <c r="A20" s="85" t="s">
        <v>146</v>
      </c>
      <c r="B20" s="87">
        <v>301253307</v>
      </c>
      <c r="C20" s="86"/>
      <c r="D20" s="86" t="s">
        <v>138</v>
      </c>
      <c r="E20" s="86" t="s">
        <v>10</v>
      </c>
      <c r="F20" s="86" t="s">
        <v>156</v>
      </c>
      <c r="G20" s="86" t="s">
        <v>12</v>
      </c>
      <c r="H20" s="85" t="s">
        <v>152</v>
      </c>
      <c r="I20" s="85" t="s">
        <v>152</v>
      </c>
      <c r="J20" s="86"/>
      <c r="K20" s="88"/>
      <c r="L20" s="86"/>
      <c r="M20" s="86" t="s">
        <v>147</v>
      </c>
      <c r="N20" s="88">
        <v>48.5</v>
      </c>
      <c r="O20" s="86" t="s">
        <v>148</v>
      </c>
      <c r="P20" s="88">
        <v>50</v>
      </c>
      <c r="Q20" s="86" t="s">
        <v>149</v>
      </c>
      <c r="R20" s="88">
        <v>800</v>
      </c>
      <c r="S20" s="86" t="s">
        <v>13</v>
      </c>
      <c r="T20" s="86" t="s">
        <v>155</v>
      </c>
      <c r="U20" s="10"/>
      <c r="V20" s="59"/>
      <c r="W20" s="59"/>
      <c r="X20" s="59"/>
      <c r="Y20" s="59"/>
      <c r="Z20" s="59"/>
    </row>
    <row r="21" spans="1:26" ht="14.25" thickTop="1" thickBot="1" x14ac:dyDescent="0.25">
      <c r="A21" s="85" t="s">
        <v>146</v>
      </c>
      <c r="B21" s="87">
        <v>429082198</v>
      </c>
      <c r="C21" s="86"/>
      <c r="D21" s="86" t="s">
        <v>138</v>
      </c>
      <c r="E21" s="86" t="s">
        <v>10</v>
      </c>
      <c r="F21" s="86" t="s">
        <v>154</v>
      </c>
      <c r="G21" s="86" t="s">
        <v>12</v>
      </c>
      <c r="H21" s="85" t="s">
        <v>152</v>
      </c>
      <c r="I21" s="85" t="s">
        <v>152</v>
      </c>
      <c r="J21" s="86"/>
      <c r="K21" s="88"/>
      <c r="L21" s="86"/>
      <c r="M21" s="86" t="s">
        <v>147</v>
      </c>
      <c r="N21" s="88">
        <v>45</v>
      </c>
      <c r="O21" s="86" t="s">
        <v>148</v>
      </c>
      <c r="P21" s="88">
        <v>50</v>
      </c>
      <c r="Q21" s="86" t="s">
        <v>149</v>
      </c>
      <c r="R21" s="88">
        <v>800</v>
      </c>
      <c r="S21" s="86" t="s">
        <v>13</v>
      </c>
      <c r="T21" s="86" t="s">
        <v>155</v>
      </c>
      <c r="U21" s="10"/>
      <c r="V21" s="59"/>
      <c r="W21" s="59"/>
      <c r="X21" s="59"/>
      <c r="Y21" s="59"/>
      <c r="Z21" s="59"/>
    </row>
    <row r="22" spans="1:26" ht="14.25" thickTop="1" thickBot="1" x14ac:dyDescent="0.25">
      <c r="A22" s="85" t="s">
        <v>146</v>
      </c>
      <c r="B22" s="87">
        <v>168641198</v>
      </c>
      <c r="C22" s="86"/>
      <c r="D22" s="86" t="s">
        <v>135</v>
      </c>
      <c r="E22" s="86" t="s">
        <v>10</v>
      </c>
      <c r="F22" s="86" t="s">
        <v>156</v>
      </c>
      <c r="G22" s="89">
        <v>37165</v>
      </c>
      <c r="H22" s="85" t="s">
        <v>159</v>
      </c>
      <c r="I22" s="85" t="s">
        <v>588</v>
      </c>
      <c r="J22" s="86"/>
      <c r="K22" s="88"/>
      <c r="L22" s="86"/>
      <c r="M22" s="86" t="s">
        <v>147</v>
      </c>
      <c r="N22" s="88">
        <v>43</v>
      </c>
      <c r="O22" s="86" t="s">
        <v>148</v>
      </c>
      <c r="P22" s="88">
        <v>50</v>
      </c>
      <c r="Q22" s="86" t="s">
        <v>149</v>
      </c>
      <c r="R22" s="90">
        <v>18400</v>
      </c>
      <c r="S22" s="86" t="s">
        <v>13</v>
      </c>
      <c r="T22" s="86" t="s">
        <v>155</v>
      </c>
      <c r="U22" s="10"/>
      <c r="V22" s="59"/>
      <c r="W22" s="59"/>
      <c r="X22" s="59"/>
      <c r="Y22" s="59"/>
      <c r="Z22" s="59"/>
    </row>
    <row r="23" spans="1:26" ht="14.25" thickTop="1" thickBot="1" x14ac:dyDescent="0.25">
      <c r="A23" s="85" t="s">
        <v>146</v>
      </c>
      <c r="B23" s="87">
        <v>666110161</v>
      </c>
      <c r="C23" s="86"/>
      <c r="D23" s="86" t="s">
        <v>138</v>
      </c>
      <c r="E23" s="86" t="s">
        <v>10</v>
      </c>
      <c r="F23" s="86" t="s">
        <v>156</v>
      </c>
      <c r="G23" s="86" t="s">
        <v>12</v>
      </c>
      <c r="H23" s="85" t="s">
        <v>152</v>
      </c>
      <c r="I23" s="85" t="s">
        <v>152</v>
      </c>
      <c r="J23" s="86"/>
      <c r="K23" s="88"/>
      <c r="L23" s="86"/>
      <c r="M23" s="86" t="s">
        <v>147</v>
      </c>
      <c r="N23" s="88">
        <v>45</v>
      </c>
      <c r="O23" s="86" t="s">
        <v>148</v>
      </c>
      <c r="P23" s="88">
        <v>50</v>
      </c>
      <c r="Q23" s="86" t="s">
        <v>149</v>
      </c>
      <c r="R23" s="88">
        <v>800</v>
      </c>
      <c r="S23" s="86" t="s">
        <v>13</v>
      </c>
      <c r="T23" s="86" t="s">
        <v>155</v>
      </c>
      <c r="U23" s="10"/>
      <c r="V23" s="59"/>
      <c r="W23" s="59"/>
      <c r="X23" s="59"/>
      <c r="Y23" s="59"/>
      <c r="Z23" s="59"/>
    </row>
    <row r="24" spans="1:26" ht="14.25" thickTop="1" thickBot="1" x14ac:dyDescent="0.25">
      <c r="A24" s="85" t="s">
        <v>146</v>
      </c>
      <c r="B24" s="87">
        <v>378869570</v>
      </c>
      <c r="C24" s="86"/>
      <c r="D24" s="86" t="s">
        <v>138</v>
      </c>
      <c r="E24" s="86" t="s">
        <v>10</v>
      </c>
      <c r="F24" s="86" t="s">
        <v>156</v>
      </c>
      <c r="G24" s="86" t="s">
        <v>12</v>
      </c>
      <c r="H24" s="85" t="s">
        <v>152</v>
      </c>
      <c r="I24" s="85" t="s">
        <v>152</v>
      </c>
      <c r="J24" s="86"/>
      <c r="K24" s="88"/>
      <c r="L24" s="86"/>
      <c r="M24" s="86" t="s">
        <v>147</v>
      </c>
      <c r="N24" s="88">
        <v>44</v>
      </c>
      <c r="O24" s="86" t="s">
        <v>148</v>
      </c>
      <c r="P24" s="88">
        <v>50</v>
      </c>
      <c r="Q24" s="86" t="s">
        <v>149</v>
      </c>
      <c r="R24" s="88">
        <v>800</v>
      </c>
      <c r="S24" s="86" t="s">
        <v>13</v>
      </c>
      <c r="T24" s="86" t="s">
        <v>155</v>
      </c>
      <c r="U24" s="10"/>
      <c r="V24" s="59"/>
      <c r="W24" s="59"/>
      <c r="X24" s="59"/>
      <c r="Y24" s="59"/>
      <c r="Z24" s="59"/>
    </row>
    <row r="25" spans="1:26" ht="24" thickTop="1" thickBot="1" x14ac:dyDescent="0.25">
      <c r="A25" s="85" t="s">
        <v>146</v>
      </c>
      <c r="B25" s="87">
        <v>775179476</v>
      </c>
      <c r="C25" s="86"/>
      <c r="D25" s="86" t="s">
        <v>138</v>
      </c>
      <c r="E25" s="86" t="s">
        <v>10</v>
      </c>
      <c r="F25" s="86" t="s">
        <v>154</v>
      </c>
      <c r="G25" s="86" t="s">
        <v>15</v>
      </c>
      <c r="H25" s="85" t="s">
        <v>160</v>
      </c>
      <c r="I25" s="85" t="s">
        <v>161</v>
      </c>
      <c r="J25" s="86"/>
      <c r="K25" s="88"/>
      <c r="L25" s="86"/>
      <c r="M25" s="86" t="s">
        <v>147</v>
      </c>
      <c r="N25" s="88">
        <v>115.25</v>
      </c>
      <c r="O25" s="86" t="s">
        <v>148</v>
      </c>
      <c r="P25" s="88">
        <v>50</v>
      </c>
      <c r="Q25" s="86" t="s">
        <v>149</v>
      </c>
      <c r="R25" s="90">
        <v>35200</v>
      </c>
      <c r="S25" s="86" t="s">
        <v>13</v>
      </c>
      <c r="T25" s="86" t="s">
        <v>155</v>
      </c>
      <c r="U25" s="10"/>
      <c r="V25" s="59"/>
      <c r="W25" s="59"/>
      <c r="X25" s="59"/>
      <c r="Y25" s="59"/>
      <c r="Z25" s="59"/>
    </row>
    <row r="26" spans="1:26" ht="14.25" thickTop="1" thickBot="1" x14ac:dyDescent="0.25">
      <c r="A26" s="85" t="s">
        <v>146</v>
      </c>
      <c r="B26" s="87">
        <v>106108089</v>
      </c>
      <c r="C26" s="86"/>
      <c r="D26" s="86" t="s">
        <v>135</v>
      </c>
      <c r="E26" s="86" t="s">
        <v>10</v>
      </c>
      <c r="F26" s="86" t="s">
        <v>158</v>
      </c>
      <c r="G26" s="89">
        <v>37043</v>
      </c>
      <c r="H26" s="85" t="s">
        <v>162</v>
      </c>
      <c r="I26" s="85" t="s">
        <v>163</v>
      </c>
      <c r="J26" s="86"/>
      <c r="K26" s="88"/>
      <c r="L26" s="86"/>
      <c r="M26" s="86" t="s">
        <v>140</v>
      </c>
      <c r="N26" s="88">
        <v>375</v>
      </c>
      <c r="O26" s="86" t="s">
        <v>148</v>
      </c>
      <c r="P26" s="88">
        <v>25</v>
      </c>
      <c r="Q26" s="86" t="s">
        <v>149</v>
      </c>
      <c r="R26" s="90">
        <v>10400</v>
      </c>
      <c r="S26" s="86" t="s">
        <v>13</v>
      </c>
      <c r="T26" s="86" t="s">
        <v>587</v>
      </c>
      <c r="U26" s="10"/>
      <c r="V26" s="59"/>
      <c r="W26" s="59"/>
      <c r="X26" s="59"/>
      <c r="Y26" s="59"/>
      <c r="Z26" s="59"/>
    </row>
    <row r="27" spans="1:26" ht="14.25" thickTop="1" thickBot="1" x14ac:dyDescent="0.25">
      <c r="A27" s="85" t="s">
        <v>146</v>
      </c>
      <c r="B27" s="87">
        <v>143454787</v>
      </c>
      <c r="C27" s="86"/>
      <c r="D27" s="86" t="s">
        <v>135</v>
      </c>
      <c r="E27" s="86" t="s">
        <v>10</v>
      </c>
      <c r="F27" s="86" t="s">
        <v>589</v>
      </c>
      <c r="G27" s="86" t="s">
        <v>99</v>
      </c>
      <c r="H27" s="85" t="s">
        <v>160</v>
      </c>
      <c r="I27" s="85" t="s">
        <v>590</v>
      </c>
      <c r="J27" s="86"/>
      <c r="K27" s="88"/>
      <c r="L27" s="86"/>
      <c r="M27" s="86" t="s">
        <v>157</v>
      </c>
      <c r="N27" s="88">
        <v>350</v>
      </c>
      <c r="O27" s="86" t="s">
        <v>148</v>
      </c>
      <c r="P27" s="88">
        <v>25</v>
      </c>
      <c r="Q27" s="86" t="s">
        <v>149</v>
      </c>
      <c r="R27" s="90">
        <v>30400</v>
      </c>
      <c r="S27" s="86" t="s">
        <v>13</v>
      </c>
      <c r="T27" s="86" t="s">
        <v>587</v>
      </c>
      <c r="U27" s="10"/>
      <c r="V27" s="59"/>
      <c r="W27" s="59"/>
      <c r="X27" s="59"/>
      <c r="Y27" s="59"/>
      <c r="Z27" s="59"/>
    </row>
    <row r="28" spans="1:26" ht="14.25" thickTop="1" thickBot="1" x14ac:dyDescent="0.25">
      <c r="A28" s="85" t="s">
        <v>146</v>
      </c>
      <c r="B28" s="87">
        <v>430644658</v>
      </c>
      <c r="C28" s="86"/>
      <c r="D28" s="86" t="s">
        <v>135</v>
      </c>
      <c r="E28" s="86" t="s">
        <v>10</v>
      </c>
      <c r="F28" s="86" t="s">
        <v>158</v>
      </c>
      <c r="G28" s="89">
        <v>37043</v>
      </c>
      <c r="H28" s="85" t="s">
        <v>162</v>
      </c>
      <c r="I28" s="85" t="s">
        <v>163</v>
      </c>
      <c r="J28" s="86"/>
      <c r="K28" s="88"/>
      <c r="L28" s="86"/>
      <c r="M28" s="86" t="s">
        <v>140</v>
      </c>
      <c r="N28" s="88">
        <v>375</v>
      </c>
      <c r="O28" s="86" t="s">
        <v>148</v>
      </c>
      <c r="P28" s="88">
        <v>25</v>
      </c>
      <c r="Q28" s="86" t="s">
        <v>149</v>
      </c>
      <c r="R28" s="90">
        <v>10400</v>
      </c>
      <c r="S28" s="86" t="s">
        <v>13</v>
      </c>
      <c r="T28" s="86" t="s">
        <v>587</v>
      </c>
      <c r="U28" s="10"/>
      <c r="V28" s="59"/>
      <c r="W28" s="59"/>
      <c r="X28" s="59"/>
      <c r="Y28" s="59"/>
      <c r="Z28" s="59"/>
    </row>
    <row r="29" spans="1:26" ht="14.25" thickTop="1" thickBot="1" x14ac:dyDescent="0.25">
      <c r="A29" s="85" t="s">
        <v>146</v>
      </c>
      <c r="B29" s="87">
        <v>851084538</v>
      </c>
      <c r="C29" s="86"/>
      <c r="D29" s="86" t="s">
        <v>135</v>
      </c>
      <c r="E29" s="86" t="s">
        <v>10</v>
      </c>
      <c r="F29" s="86" t="s">
        <v>589</v>
      </c>
      <c r="G29" s="86" t="s">
        <v>99</v>
      </c>
      <c r="H29" s="85" t="s">
        <v>160</v>
      </c>
      <c r="I29" s="85" t="s">
        <v>590</v>
      </c>
      <c r="J29" s="86"/>
      <c r="K29" s="88"/>
      <c r="L29" s="86"/>
      <c r="M29" s="86" t="s">
        <v>153</v>
      </c>
      <c r="N29" s="88">
        <v>355</v>
      </c>
      <c r="O29" s="86" t="s">
        <v>148</v>
      </c>
      <c r="P29" s="88">
        <v>25</v>
      </c>
      <c r="Q29" s="86" t="s">
        <v>149</v>
      </c>
      <c r="R29" s="90">
        <v>30400</v>
      </c>
      <c r="S29" s="86" t="s">
        <v>13</v>
      </c>
      <c r="T29" s="86" t="s">
        <v>587</v>
      </c>
      <c r="U29" s="10"/>
      <c r="V29" s="59"/>
      <c r="W29" s="59"/>
      <c r="X29" s="59"/>
      <c r="Y29" s="59"/>
      <c r="Z29" s="59"/>
    </row>
    <row r="30" spans="1:26" ht="13.5" thickTop="1" x14ac:dyDescent="0.2">
      <c r="A30" s="59"/>
      <c r="B30" s="10"/>
      <c r="C30" s="81"/>
      <c r="D30" s="10"/>
      <c r="E30" s="10"/>
      <c r="F30" s="10"/>
      <c r="G30" s="10"/>
      <c r="H30" s="10"/>
      <c r="I30" s="10"/>
      <c r="J30" s="10"/>
      <c r="K30" s="10"/>
      <c r="L30" s="60"/>
      <c r="M30" s="10"/>
      <c r="N30" s="10"/>
      <c r="O30" s="60"/>
      <c r="P30" s="10"/>
      <c r="Q30" s="60"/>
      <c r="R30" s="10"/>
      <c r="S30" s="61"/>
      <c r="T30" s="10"/>
      <c r="U30" s="10"/>
      <c r="V30" s="59"/>
      <c r="W30" s="59"/>
      <c r="X30" s="59"/>
      <c r="Y30" s="59"/>
      <c r="Z30" s="59"/>
    </row>
    <row r="31" spans="1:26" x14ac:dyDescent="0.2">
      <c r="A31" s="59"/>
      <c r="B31" s="10"/>
      <c r="C31" s="81"/>
      <c r="D31" s="10"/>
      <c r="E31" s="10"/>
      <c r="F31" s="10"/>
      <c r="G31" s="10"/>
      <c r="H31" s="10"/>
      <c r="I31" s="10"/>
      <c r="J31" s="10"/>
      <c r="K31" s="10"/>
      <c r="L31" s="60"/>
      <c r="M31" s="10"/>
      <c r="N31" s="10"/>
      <c r="O31" s="60"/>
      <c r="P31" s="10"/>
      <c r="Q31" s="60"/>
      <c r="R31" s="10"/>
      <c r="S31" s="61"/>
      <c r="T31" s="10"/>
      <c r="U31" s="10"/>
      <c r="V31" s="59"/>
      <c r="W31" s="59"/>
      <c r="X31" s="59"/>
      <c r="Y31" s="59"/>
      <c r="Z31" s="59"/>
    </row>
    <row r="32" spans="1:26" x14ac:dyDescent="0.2">
      <c r="A32" s="59"/>
      <c r="B32" s="10"/>
      <c r="C32" s="81"/>
      <c r="D32" s="10"/>
      <c r="E32" s="10"/>
      <c r="F32" s="10"/>
      <c r="G32" s="10"/>
      <c r="H32" s="10"/>
      <c r="I32" s="10"/>
      <c r="J32" s="10"/>
      <c r="K32" s="10"/>
      <c r="L32" s="60"/>
      <c r="M32" s="10"/>
      <c r="N32" s="10"/>
      <c r="O32" s="60"/>
      <c r="P32" s="10"/>
      <c r="Q32" s="60"/>
      <c r="R32" s="10"/>
      <c r="S32" s="61"/>
      <c r="T32" s="10"/>
      <c r="U32" s="10"/>
      <c r="V32" s="59"/>
      <c r="W32" s="59"/>
      <c r="X32" s="59"/>
      <c r="Y32" s="59"/>
      <c r="Z32" s="59"/>
    </row>
    <row r="33" spans="1:26" x14ac:dyDescent="0.2">
      <c r="A33" s="59"/>
      <c r="B33" s="10"/>
      <c r="C33" s="81"/>
      <c r="D33" s="10"/>
      <c r="E33" s="10"/>
      <c r="F33" s="10"/>
      <c r="G33" s="10"/>
      <c r="H33" s="10"/>
      <c r="I33" s="10"/>
      <c r="J33" s="10"/>
      <c r="K33" s="10"/>
      <c r="L33" s="60"/>
      <c r="M33" s="10"/>
      <c r="N33" s="10"/>
      <c r="O33" s="60"/>
      <c r="P33" s="10"/>
      <c r="Q33" s="60"/>
      <c r="R33" s="10"/>
      <c r="S33" s="61"/>
      <c r="T33" s="10"/>
      <c r="U33" s="10"/>
      <c r="V33" s="59"/>
      <c r="W33" s="59"/>
      <c r="X33" s="59"/>
      <c r="Y33" s="59"/>
      <c r="Z33" s="59"/>
    </row>
    <row r="34" spans="1:26" x14ac:dyDescent="0.2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x14ac:dyDescent="0.2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x14ac:dyDescent="0.2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x14ac:dyDescent="0.2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x14ac:dyDescent="0.2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x14ac:dyDescent="0.2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x14ac:dyDescent="0.2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x14ac:dyDescent="0.2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x14ac:dyDescent="0.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x14ac:dyDescent="0.2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x14ac:dyDescent="0.2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x14ac:dyDescent="0.2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x14ac:dyDescent="0.2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x14ac:dyDescent="0.2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x14ac:dyDescent="0.2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x14ac:dyDescent="0.2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x14ac:dyDescent="0.2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x14ac:dyDescent="0.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x14ac:dyDescent="0.2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x14ac:dyDescent="0.2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x14ac:dyDescent="0.2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x14ac:dyDescent="0.2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x14ac:dyDescent="0.2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x14ac:dyDescent="0.2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x14ac:dyDescent="0.2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x14ac:dyDescent="0.2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x14ac:dyDescent="0.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x14ac:dyDescent="0.2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x14ac:dyDescent="0.2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x14ac:dyDescent="0.2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x14ac:dyDescent="0.2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x14ac:dyDescent="0.2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x14ac:dyDescent="0.2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x14ac:dyDescent="0.2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x14ac:dyDescent="0.2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x14ac:dyDescent="0.2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x14ac:dyDescent="0.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x14ac:dyDescent="0.2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x14ac:dyDescent="0.2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x14ac:dyDescent="0.2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x14ac:dyDescent="0.2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x14ac:dyDescent="0.2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x14ac:dyDescent="0.2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x14ac:dyDescent="0.2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x14ac:dyDescent="0.2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x14ac:dyDescent="0.2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x14ac:dyDescent="0.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x14ac:dyDescent="0.2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x14ac:dyDescent="0.2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x14ac:dyDescent="0.2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x14ac:dyDescent="0.2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x14ac:dyDescent="0.2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x14ac:dyDescent="0.2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x14ac:dyDescent="0.2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x14ac:dyDescent="0.2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x14ac:dyDescent="0.2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x14ac:dyDescent="0.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x14ac:dyDescent="0.2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x14ac:dyDescent="0.2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x14ac:dyDescent="0.2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x14ac:dyDescent="0.2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x14ac:dyDescent="0.2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x14ac:dyDescent="0.2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x14ac:dyDescent="0.2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x14ac:dyDescent="0.2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x14ac:dyDescent="0.2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x14ac:dyDescent="0.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x14ac:dyDescent="0.2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x14ac:dyDescent="0.2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x14ac:dyDescent="0.2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x14ac:dyDescent="0.2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x14ac:dyDescent="0.2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x14ac:dyDescent="0.2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x14ac:dyDescent="0.2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x14ac:dyDescent="0.2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x14ac:dyDescent="0.2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x14ac:dyDescent="0.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x14ac:dyDescent="0.2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x14ac:dyDescent="0.2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x14ac:dyDescent="0.2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x14ac:dyDescent="0.2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x14ac:dyDescent="0.2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x14ac:dyDescent="0.2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x14ac:dyDescent="0.2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x14ac:dyDescent="0.2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x14ac:dyDescent="0.2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x14ac:dyDescent="0.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x14ac:dyDescent="0.2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x14ac:dyDescent="0.2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x14ac:dyDescent="0.2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x14ac:dyDescent="0.2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x14ac:dyDescent="0.2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x14ac:dyDescent="0.2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x14ac:dyDescent="0.2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x14ac:dyDescent="0.2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x14ac:dyDescent="0.2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x14ac:dyDescent="0.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x14ac:dyDescent="0.2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x14ac:dyDescent="0.2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x14ac:dyDescent="0.2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x14ac:dyDescent="0.2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x14ac:dyDescent="0.2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x14ac:dyDescent="0.2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x14ac:dyDescent="0.2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x14ac:dyDescent="0.2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x14ac:dyDescent="0.2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x14ac:dyDescent="0.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x14ac:dyDescent="0.2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x14ac:dyDescent="0.2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x14ac:dyDescent="0.2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x14ac:dyDescent="0.2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x14ac:dyDescent="0.2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x14ac:dyDescent="0.2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x14ac:dyDescent="0.2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x14ac:dyDescent="0.2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x14ac:dyDescent="0.2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x14ac:dyDescent="0.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x14ac:dyDescent="0.2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x14ac:dyDescent="0.2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x14ac:dyDescent="0.2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x14ac:dyDescent="0.2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x14ac:dyDescent="0.2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x14ac:dyDescent="0.2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x14ac:dyDescent="0.2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x14ac:dyDescent="0.2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x14ac:dyDescent="0.2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x14ac:dyDescent="0.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x14ac:dyDescent="0.2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x14ac:dyDescent="0.2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x14ac:dyDescent="0.2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x14ac:dyDescent="0.2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x14ac:dyDescent="0.2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x14ac:dyDescent="0.2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x14ac:dyDescent="0.2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x14ac:dyDescent="0.2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x14ac:dyDescent="0.2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x14ac:dyDescent="0.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x14ac:dyDescent="0.2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x14ac:dyDescent="0.2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x14ac:dyDescent="0.2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x14ac:dyDescent="0.2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x14ac:dyDescent="0.2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x14ac:dyDescent="0.2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x14ac:dyDescent="0.2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x14ac:dyDescent="0.2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x14ac:dyDescent="0.2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x14ac:dyDescent="0.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x14ac:dyDescent="0.2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x14ac:dyDescent="0.2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x14ac:dyDescent="0.2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x14ac:dyDescent="0.2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x14ac:dyDescent="0.2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x14ac:dyDescent="0.2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x14ac:dyDescent="0.2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x14ac:dyDescent="0.2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x14ac:dyDescent="0.2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x14ac:dyDescent="0.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x14ac:dyDescent="0.2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x14ac:dyDescent="0.2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x14ac:dyDescent="0.2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x14ac:dyDescent="0.2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x14ac:dyDescent="0.2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x14ac:dyDescent="0.2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x14ac:dyDescent="0.2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x14ac:dyDescent="0.2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x14ac:dyDescent="0.2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x14ac:dyDescent="0.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x14ac:dyDescent="0.2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x14ac:dyDescent="0.2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x14ac:dyDescent="0.2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x14ac:dyDescent="0.2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x14ac:dyDescent="0.2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x14ac:dyDescent="0.2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x14ac:dyDescent="0.2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x14ac:dyDescent="0.2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</sheetData>
  <phoneticPr fontId="0" type="noConversion"/>
  <hyperlinks>
    <hyperlink ref="B16" r:id="rId1" display="https://www.intcx.com/ReportServlet/any.class?operation=confirm&amp;dealID=204136002&amp;dt=Mar-27-01"/>
    <hyperlink ref="B17" r:id="rId2" display="https://www.intcx.com/ReportServlet/any.class?operation=confirm&amp;dealID=129837443&amp;dt=Mar-27-01"/>
    <hyperlink ref="B18" r:id="rId3" display="https://www.intcx.com/ReportServlet/any.class?operation=confirm&amp;dealID=925941330&amp;dt=Mar-27-01"/>
    <hyperlink ref="B19" r:id="rId4" display="https://www.intcx.com/ReportServlet/any.class?operation=confirm&amp;dealID=970306560&amp;dt=Mar-27-01"/>
    <hyperlink ref="B20" r:id="rId5" display="https://www.intcx.com/ReportServlet/any.class?operation=confirm&amp;dealID=301253307&amp;dt=Mar-27-01"/>
    <hyperlink ref="B21" r:id="rId6" display="https://www.intcx.com/ReportServlet/any.class?operation=confirm&amp;dealID=429082198&amp;dt=Mar-27-01"/>
    <hyperlink ref="B22" r:id="rId7" display="https://www.intcx.com/ReportServlet/any.class?operation=confirm&amp;dealID=168641198&amp;dt=Mar-27-01"/>
    <hyperlink ref="B23" r:id="rId8" display="https://www.intcx.com/ReportServlet/any.class?operation=confirm&amp;dealID=666110161&amp;dt=Mar-27-01"/>
    <hyperlink ref="B24" r:id="rId9" display="https://www.intcx.com/ReportServlet/any.class?operation=confirm&amp;dealID=378869570&amp;dt=Mar-27-01"/>
    <hyperlink ref="B25" r:id="rId10" display="https://www.intcx.com/ReportServlet/any.class?operation=confirm&amp;dealID=775179476&amp;dt=Mar-27-01"/>
    <hyperlink ref="B26" r:id="rId11" display="https://www.intcx.com/ReportServlet/any.class?operation=confirm&amp;dealID=106108089&amp;dt=Mar-27-01"/>
    <hyperlink ref="B27" r:id="rId12" display="https://www.intcx.com/ReportServlet/any.class?operation=confirm&amp;dealID=143454787&amp;dt=Mar-27-01"/>
    <hyperlink ref="B28" r:id="rId13" display="https://www.intcx.com/ReportServlet/any.class?operation=confirm&amp;dealID=430644658&amp;dt=Mar-27-01"/>
    <hyperlink ref="B29" r:id="rId14" display="https://www.intcx.com/ReportServlet/any.class?operation=confirm&amp;dealID=851084538&amp;dt=Mar-27-01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85" workbookViewId="0">
      <pane ySplit="9" topLeftCell="A10" activePane="bottomLeft" state="frozen"/>
      <selection pane="bottomLeft" activeCell="C3" sqref="C3"/>
    </sheetView>
  </sheetViews>
  <sheetFormatPr defaultRowHeight="12.75" x14ac:dyDescent="0.2"/>
  <cols>
    <col min="1" max="1" width="15.5703125" customWidth="1"/>
  </cols>
  <sheetData>
    <row r="1" spans="1:3" ht="15.75" x14ac:dyDescent="0.25">
      <c r="A1" s="20" t="s">
        <v>165</v>
      </c>
    </row>
    <row r="2" spans="1:3" ht="15.75" x14ac:dyDescent="0.25">
      <c r="A2" s="52" t="s">
        <v>649</v>
      </c>
    </row>
    <row r="3" spans="1:3" x14ac:dyDescent="0.2">
      <c r="A3" s="143">
        <f>'E-Mail'!$B$4</f>
        <v>36977</v>
      </c>
    </row>
    <row r="5" spans="1:3" ht="13.5" thickBot="1" x14ac:dyDescent="0.25">
      <c r="A5" s="22" t="s">
        <v>168</v>
      </c>
      <c r="B5" s="22" t="s">
        <v>167</v>
      </c>
      <c r="C5" s="22" t="s">
        <v>8</v>
      </c>
    </row>
    <row r="6" spans="1:3" x14ac:dyDescent="0.2">
      <c r="A6" s="19"/>
      <c r="B6" s="23">
        <f>COUNTIF($T$19:$T$5001,A6)</f>
        <v>0</v>
      </c>
      <c r="C6" s="23">
        <f>SUMIF($T$19:$T$5002,A6,$S$19:$S$5002)</f>
        <v>0</v>
      </c>
    </row>
    <row r="10" spans="1:3" x14ac:dyDescent="0.2">
      <c r="A10" s="21" t="s">
        <v>166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>
      <pane ySplit="5" topLeftCell="A6" activePane="bottomLeft" state="frozen"/>
      <selection pane="bottomLeft" activeCell="B2" sqref="B2"/>
    </sheetView>
  </sheetViews>
  <sheetFormatPr defaultRowHeight="12.75" x14ac:dyDescent="0.2"/>
  <cols>
    <col min="1" max="1" width="23" bestFit="1" customWidth="1"/>
    <col min="2" max="2" width="27.5703125" customWidth="1"/>
    <col min="3" max="3" width="1.7109375" style="51" customWidth="1"/>
    <col min="4" max="4" width="17.7109375" customWidth="1"/>
    <col min="5" max="5" width="38" customWidth="1"/>
    <col min="6" max="6" width="1.7109375" style="51" customWidth="1"/>
    <col min="7" max="7" width="17.7109375" bestFit="1" customWidth="1"/>
    <col min="8" max="8" width="23.140625" customWidth="1"/>
  </cols>
  <sheetData>
    <row r="1" spans="1:8" ht="18" x14ac:dyDescent="0.25">
      <c r="A1" s="53" t="s">
        <v>401</v>
      </c>
    </row>
    <row r="2" spans="1:8" ht="15.75" x14ac:dyDescent="0.25">
      <c r="A2" s="52" t="s">
        <v>402</v>
      </c>
    </row>
    <row r="4" spans="1:8" ht="15.75" x14ac:dyDescent="0.25">
      <c r="A4" s="20" t="s">
        <v>255</v>
      </c>
      <c r="D4" s="20" t="s">
        <v>256</v>
      </c>
      <c r="G4" s="20" t="s">
        <v>257</v>
      </c>
    </row>
    <row r="5" spans="1:8" x14ac:dyDescent="0.2">
      <c r="A5" s="25" t="s">
        <v>169</v>
      </c>
      <c r="B5" s="24" t="s">
        <v>258</v>
      </c>
      <c r="D5" s="25" t="s">
        <v>169</v>
      </c>
      <c r="E5" s="24" t="s">
        <v>258</v>
      </c>
      <c r="G5" s="25" t="s">
        <v>169</v>
      </c>
      <c r="H5" s="24" t="s">
        <v>258</v>
      </c>
    </row>
    <row r="6" spans="1:8" x14ac:dyDescent="0.2">
      <c r="A6" s="29" t="s">
        <v>259</v>
      </c>
      <c r="B6" s="28" t="s">
        <v>260</v>
      </c>
      <c r="D6" s="29" t="s">
        <v>221</v>
      </c>
      <c r="E6" s="28" t="s">
        <v>272</v>
      </c>
      <c r="G6" s="29" t="s">
        <v>238</v>
      </c>
      <c r="H6" s="28" t="s">
        <v>264</v>
      </c>
    </row>
    <row r="7" spans="1:8" x14ac:dyDescent="0.2">
      <c r="A7" s="35" t="s">
        <v>261</v>
      </c>
      <c r="B7" s="34" t="s">
        <v>262</v>
      </c>
      <c r="D7" s="35" t="s">
        <v>382</v>
      </c>
      <c r="E7" s="34" t="s">
        <v>276</v>
      </c>
      <c r="G7" s="35" t="s">
        <v>400</v>
      </c>
      <c r="H7" s="34" t="s">
        <v>312</v>
      </c>
    </row>
    <row r="8" spans="1:8" x14ac:dyDescent="0.2">
      <c r="A8" s="29" t="s">
        <v>263</v>
      </c>
      <c r="B8" s="28" t="s">
        <v>264</v>
      </c>
      <c r="D8" s="29" t="s">
        <v>383</v>
      </c>
      <c r="E8" s="28" t="s">
        <v>283</v>
      </c>
      <c r="G8" s="29" t="s">
        <v>248</v>
      </c>
      <c r="H8" s="28" t="s">
        <v>345</v>
      </c>
    </row>
    <row r="9" spans="1:8" x14ac:dyDescent="0.2">
      <c r="A9" s="35" t="s">
        <v>265</v>
      </c>
      <c r="B9" s="34" t="s">
        <v>266</v>
      </c>
      <c r="D9" s="35" t="s">
        <v>384</v>
      </c>
      <c r="E9" s="34" t="s">
        <v>385</v>
      </c>
      <c r="G9" s="35" t="s">
        <v>250</v>
      </c>
      <c r="H9" s="34" t="s">
        <v>381</v>
      </c>
    </row>
    <row r="10" spans="1:8" x14ac:dyDescent="0.2">
      <c r="A10" s="29" t="s">
        <v>267</v>
      </c>
      <c r="B10" s="28" t="s">
        <v>268</v>
      </c>
      <c r="D10" s="29" t="s">
        <v>386</v>
      </c>
      <c r="E10" s="28" t="s">
        <v>387</v>
      </c>
      <c r="G10" s="13"/>
      <c r="H10" s="50"/>
    </row>
    <row r="11" spans="1:8" x14ac:dyDescent="0.2">
      <c r="A11" s="35" t="s">
        <v>269</v>
      </c>
      <c r="B11" s="34" t="s">
        <v>270</v>
      </c>
      <c r="D11" s="35" t="s">
        <v>388</v>
      </c>
      <c r="E11" s="34" t="s">
        <v>306</v>
      </c>
    </row>
    <row r="12" spans="1:8" x14ac:dyDescent="0.2">
      <c r="A12" s="29" t="s">
        <v>271</v>
      </c>
      <c r="B12" s="28" t="s">
        <v>272</v>
      </c>
      <c r="D12" s="29" t="s">
        <v>389</v>
      </c>
      <c r="E12" s="28" t="s">
        <v>298</v>
      </c>
    </row>
    <row r="13" spans="1:8" x14ac:dyDescent="0.2">
      <c r="A13" s="35" t="s">
        <v>273</v>
      </c>
      <c r="B13" s="34" t="s">
        <v>274</v>
      </c>
      <c r="D13" s="35" t="s">
        <v>390</v>
      </c>
      <c r="E13" s="34" t="s">
        <v>312</v>
      </c>
    </row>
    <row r="14" spans="1:8" x14ac:dyDescent="0.2">
      <c r="A14" s="29" t="s">
        <v>275</v>
      </c>
      <c r="B14" s="28" t="s">
        <v>276</v>
      </c>
      <c r="D14" s="29" t="s">
        <v>391</v>
      </c>
      <c r="E14" s="28" t="s">
        <v>317</v>
      </c>
    </row>
    <row r="15" spans="1:8" x14ac:dyDescent="0.2">
      <c r="A15" s="35" t="s">
        <v>277</v>
      </c>
      <c r="B15" s="34" t="s">
        <v>276</v>
      </c>
      <c r="D15" s="35" t="s">
        <v>392</v>
      </c>
      <c r="E15" s="34" t="s">
        <v>319</v>
      </c>
    </row>
    <row r="16" spans="1:8" x14ac:dyDescent="0.2">
      <c r="A16" s="29" t="s">
        <v>278</v>
      </c>
      <c r="B16" s="28" t="s">
        <v>279</v>
      </c>
      <c r="D16" s="29" t="s">
        <v>226</v>
      </c>
      <c r="E16" s="28" t="s">
        <v>328</v>
      </c>
    </row>
    <row r="17" spans="1:5" x14ac:dyDescent="0.2">
      <c r="A17" s="35" t="s">
        <v>280</v>
      </c>
      <c r="B17" s="34" t="s">
        <v>281</v>
      </c>
      <c r="D17" s="35" t="s">
        <v>393</v>
      </c>
      <c r="E17" s="34" t="s">
        <v>335</v>
      </c>
    </row>
    <row r="18" spans="1:5" x14ac:dyDescent="0.2">
      <c r="A18" s="29" t="s">
        <v>282</v>
      </c>
      <c r="B18" s="28" t="s">
        <v>283</v>
      </c>
      <c r="D18" s="29" t="s">
        <v>394</v>
      </c>
      <c r="E18" s="28" t="s">
        <v>341</v>
      </c>
    </row>
    <row r="19" spans="1:5" x14ac:dyDescent="0.2">
      <c r="A19" s="35" t="s">
        <v>187</v>
      </c>
      <c r="B19" s="34" t="s">
        <v>284</v>
      </c>
      <c r="D19" s="35" t="s">
        <v>234</v>
      </c>
      <c r="E19" s="34" t="s">
        <v>351</v>
      </c>
    </row>
    <row r="20" spans="1:5" x14ac:dyDescent="0.2">
      <c r="A20" s="29" t="s">
        <v>285</v>
      </c>
      <c r="B20" s="28" t="s">
        <v>286</v>
      </c>
      <c r="D20" s="29" t="s">
        <v>395</v>
      </c>
      <c r="E20" s="28" t="s">
        <v>354</v>
      </c>
    </row>
    <row r="21" spans="1:5" x14ac:dyDescent="0.2">
      <c r="A21" s="35" t="s">
        <v>287</v>
      </c>
      <c r="B21" s="34" t="s">
        <v>288</v>
      </c>
      <c r="D21" s="35" t="s">
        <v>396</v>
      </c>
      <c r="E21" s="34" t="s">
        <v>356</v>
      </c>
    </row>
    <row r="22" spans="1:5" x14ac:dyDescent="0.2">
      <c r="A22" s="29" t="s">
        <v>289</v>
      </c>
      <c r="B22" s="28" t="s">
        <v>290</v>
      </c>
      <c r="D22" s="29" t="s">
        <v>397</v>
      </c>
      <c r="E22" s="28" t="s">
        <v>363</v>
      </c>
    </row>
    <row r="23" spans="1:5" x14ac:dyDescent="0.2">
      <c r="A23" s="35" t="s">
        <v>199</v>
      </c>
      <c r="B23" s="34" t="s">
        <v>291</v>
      </c>
      <c r="D23" s="35" t="s">
        <v>398</v>
      </c>
      <c r="E23" s="34" t="s">
        <v>367</v>
      </c>
    </row>
    <row r="24" spans="1:5" x14ac:dyDescent="0.2">
      <c r="A24" s="29" t="s">
        <v>200</v>
      </c>
      <c r="B24" s="28" t="s">
        <v>292</v>
      </c>
      <c r="D24" s="29" t="s">
        <v>399</v>
      </c>
      <c r="E24" s="28" t="s">
        <v>377</v>
      </c>
    </row>
    <row r="25" spans="1:5" x14ac:dyDescent="0.2">
      <c r="A25" s="35" t="s">
        <v>293</v>
      </c>
      <c r="B25" s="34" t="s">
        <v>294</v>
      </c>
    </row>
    <row r="26" spans="1:5" x14ac:dyDescent="0.2">
      <c r="A26" s="29" t="s">
        <v>295</v>
      </c>
      <c r="B26" s="28" t="s">
        <v>296</v>
      </c>
    </row>
    <row r="27" spans="1:5" x14ac:dyDescent="0.2">
      <c r="A27" s="35" t="s">
        <v>297</v>
      </c>
      <c r="B27" s="34" t="s">
        <v>298</v>
      </c>
    </row>
    <row r="28" spans="1:5" x14ac:dyDescent="0.2">
      <c r="A28" s="29" t="s">
        <v>299</v>
      </c>
      <c r="B28" s="28" t="s">
        <v>300</v>
      </c>
    </row>
    <row r="29" spans="1:5" x14ac:dyDescent="0.2">
      <c r="A29" s="35" t="s">
        <v>201</v>
      </c>
      <c r="B29" s="34" t="s">
        <v>301</v>
      </c>
    </row>
    <row r="30" spans="1:5" x14ac:dyDescent="0.2">
      <c r="A30" s="29" t="s">
        <v>302</v>
      </c>
      <c r="B30" s="28" t="s">
        <v>303</v>
      </c>
    </row>
    <row r="31" spans="1:5" x14ac:dyDescent="0.2">
      <c r="A31" s="35" t="s">
        <v>206</v>
      </c>
      <c r="B31" s="34" t="s">
        <v>304</v>
      </c>
    </row>
    <row r="32" spans="1:5" x14ac:dyDescent="0.2">
      <c r="A32" s="29" t="s">
        <v>305</v>
      </c>
      <c r="B32" s="28" t="s">
        <v>306</v>
      </c>
    </row>
    <row r="33" spans="1:2" x14ac:dyDescent="0.2">
      <c r="A33" s="35" t="s">
        <v>307</v>
      </c>
      <c r="B33" s="34" t="s">
        <v>308</v>
      </c>
    </row>
    <row r="34" spans="1:2" x14ac:dyDescent="0.2">
      <c r="A34" s="29" t="s">
        <v>309</v>
      </c>
      <c r="B34" s="28" t="s">
        <v>310</v>
      </c>
    </row>
    <row r="35" spans="1:2" x14ac:dyDescent="0.2">
      <c r="A35" s="35" t="s">
        <v>311</v>
      </c>
      <c r="B35" s="34" t="s">
        <v>312</v>
      </c>
    </row>
    <row r="36" spans="1:2" x14ac:dyDescent="0.2">
      <c r="A36" s="29" t="s">
        <v>207</v>
      </c>
      <c r="B36" s="28" t="s">
        <v>313</v>
      </c>
    </row>
    <row r="37" spans="1:2" x14ac:dyDescent="0.2">
      <c r="A37" s="35" t="s">
        <v>209</v>
      </c>
      <c r="B37" s="34" t="s">
        <v>314</v>
      </c>
    </row>
    <row r="38" spans="1:2" x14ac:dyDescent="0.2">
      <c r="A38" s="29" t="s">
        <v>211</v>
      </c>
      <c r="B38" s="28" t="s">
        <v>315</v>
      </c>
    </row>
    <row r="39" spans="1:2" x14ac:dyDescent="0.2">
      <c r="A39" s="35" t="s">
        <v>316</v>
      </c>
      <c r="B39" s="34" t="s">
        <v>317</v>
      </c>
    </row>
    <row r="40" spans="1:2" x14ac:dyDescent="0.2">
      <c r="A40" s="29" t="s">
        <v>318</v>
      </c>
      <c r="B40" s="28" t="s">
        <v>319</v>
      </c>
    </row>
    <row r="41" spans="1:2" x14ac:dyDescent="0.2">
      <c r="A41" s="35" t="s">
        <v>320</v>
      </c>
      <c r="B41" s="34" t="s">
        <v>321</v>
      </c>
    </row>
    <row r="42" spans="1:2" x14ac:dyDescent="0.2">
      <c r="A42" s="29" t="s">
        <v>322</v>
      </c>
      <c r="B42" s="28" t="s">
        <v>292</v>
      </c>
    </row>
    <row r="43" spans="1:2" x14ac:dyDescent="0.2">
      <c r="A43" s="35" t="s">
        <v>323</v>
      </c>
      <c r="B43" s="34" t="s">
        <v>324</v>
      </c>
    </row>
    <row r="44" spans="1:2" x14ac:dyDescent="0.2">
      <c r="A44" s="29" t="s">
        <v>325</v>
      </c>
      <c r="B44" s="28" t="s">
        <v>326</v>
      </c>
    </row>
    <row r="45" spans="1:2" x14ac:dyDescent="0.2">
      <c r="A45" s="35" t="s">
        <v>327</v>
      </c>
      <c r="B45" s="34" t="s">
        <v>328</v>
      </c>
    </row>
    <row r="46" spans="1:2" x14ac:dyDescent="0.2">
      <c r="A46" s="29" t="s">
        <v>329</v>
      </c>
      <c r="B46" s="28" t="s">
        <v>296</v>
      </c>
    </row>
    <row r="47" spans="1:2" x14ac:dyDescent="0.2">
      <c r="A47" s="35" t="s">
        <v>330</v>
      </c>
      <c r="B47" s="34" t="s">
        <v>331</v>
      </c>
    </row>
    <row r="48" spans="1:2" x14ac:dyDescent="0.2">
      <c r="A48" s="29" t="s">
        <v>332</v>
      </c>
      <c r="B48" s="28" t="s">
        <v>331</v>
      </c>
    </row>
    <row r="49" spans="1:2" x14ac:dyDescent="0.2">
      <c r="A49" s="35" t="s">
        <v>333</v>
      </c>
      <c r="B49" s="34" t="s">
        <v>298</v>
      </c>
    </row>
    <row r="50" spans="1:2" x14ac:dyDescent="0.2">
      <c r="A50" s="29" t="s">
        <v>334</v>
      </c>
      <c r="B50" s="28" t="s">
        <v>335</v>
      </c>
    </row>
    <row r="51" spans="1:2" x14ac:dyDescent="0.2">
      <c r="A51" s="35" t="s">
        <v>336</v>
      </c>
      <c r="B51" s="34" t="s">
        <v>337</v>
      </c>
    </row>
    <row r="52" spans="1:2" x14ac:dyDescent="0.2">
      <c r="A52" s="29" t="s">
        <v>338</v>
      </c>
      <c r="B52" s="28" t="s">
        <v>339</v>
      </c>
    </row>
    <row r="53" spans="1:2" x14ac:dyDescent="0.2">
      <c r="A53" s="35" t="s">
        <v>340</v>
      </c>
      <c r="B53" s="34" t="s">
        <v>341</v>
      </c>
    </row>
    <row r="54" spans="1:2" x14ac:dyDescent="0.2">
      <c r="A54" s="29" t="s">
        <v>342</v>
      </c>
      <c r="B54" s="28" t="s">
        <v>343</v>
      </c>
    </row>
    <row r="55" spans="1:2" x14ac:dyDescent="0.2">
      <c r="A55" s="35" t="s">
        <v>344</v>
      </c>
      <c r="B55" s="34" t="s">
        <v>345</v>
      </c>
    </row>
    <row r="56" spans="1:2" x14ac:dyDescent="0.2">
      <c r="A56" s="29" t="s">
        <v>346</v>
      </c>
      <c r="B56" s="28" t="s">
        <v>347</v>
      </c>
    </row>
    <row r="57" spans="1:2" x14ac:dyDescent="0.2">
      <c r="A57" s="35" t="s">
        <v>348</v>
      </c>
      <c r="B57" s="34" t="s">
        <v>349</v>
      </c>
    </row>
    <row r="58" spans="1:2" x14ac:dyDescent="0.2">
      <c r="A58" s="29" t="s">
        <v>350</v>
      </c>
      <c r="B58" s="28" t="s">
        <v>351</v>
      </c>
    </row>
    <row r="59" spans="1:2" x14ac:dyDescent="0.2">
      <c r="A59" s="35" t="s">
        <v>352</v>
      </c>
      <c r="B59" s="34" t="s">
        <v>353</v>
      </c>
    </row>
    <row r="60" spans="1:2" x14ac:dyDescent="0.2">
      <c r="A60" s="29" t="s">
        <v>174</v>
      </c>
      <c r="B60" s="28" t="s">
        <v>354</v>
      </c>
    </row>
    <row r="61" spans="1:2" x14ac:dyDescent="0.2">
      <c r="A61" s="35" t="s">
        <v>355</v>
      </c>
      <c r="B61" s="34" t="s">
        <v>356</v>
      </c>
    </row>
    <row r="62" spans="1:2" x14ac:dyDescent="0.2">
      <c r="A62" s="29" t="s">
        <v>357</v>
      </c>
      <c r="B62" s="28" t="s">
        <v>358</v>
      </c>
    </row>
    <row r="63" spans="1:2" x14ac:dyDescent="0.2">
      <c r="A63" s="35" t="s">
        <v>359</v>
      </c>
      <c r="B63" s="34" t="s">
        <v>306</v>
      </c>
    </row>
    <row r="64" spans="1:2" x14ac:dyDescent="0.2">
      <c r="A64" s="29" t="s">
        <v>360</v>
      </c>
      <c r="B64" s="28" t="s">
        <v>361</v>
      </c>
    </row>
    <row r="65" spans="1:2" x14ac:dyDescent="0.2">
      <c r="A65" s="35" t="s">
        <v>362</v>
      </c>
      <c r="B65" s="34" t="s">
        <v>363</v>
      </c>
    </row>
    <row r="66" spans="1:2" x14ac:dyDescent="0.2">
      <c r="A66" s="29" t="s">
        <v>364</v>
      </c>
      <c r="B66" s="28" t="s">
        <v>365</v>
      </c>
    </row>
    <row r="67" spans="1:2" x14ac:dyDescent="0.2">
      <c r="A67" s="35" t="s">
        <v>366</v>
      </c>
      <c r="B67" s="34" t="s">
        <v>367</v>
      </c>
    </row>
    <row r="68" spans="1:2" x14ac:dyDescent="0.2">
      <c r="A68" s="29" t="s">
        <v>368</v>
      </c>
      <c r="B68" s="28" t="s">
        <v>369</v>
      </c>
    </row>
    <row r="69" spans="1:2" x14ac:dyDescent="0.2">
      <c r="A69" s="35" t="s">
        <v>370</v>
      </c>
      <c r="B69" s="34" t="s">
        <v>371</v>
      </c>
    </row>
    <row r="70" spans="1:2" x14ac:dyDescent="0.2">
      <c r="A70" s="29" t="s">
        <v>372</v>
      </c>
      <c r="B70" s="28" t="s">
        <v>373</v>
      </c>
    </row>
    <row r="71" spans="1:2" x14ac:dyDescent="0.2">
      <c r="A71" s="35" t="s">
        <v>374</v>
      </c>
      <c r="B71" s="34" t="s">
        <v>375</v>
      </c>
    </row>
    <row r="72" spans="1:2" x14ac:dyDescent="0.2">
      <c r="A72" s="29" t="s">
        <v>376</v>
      </c>
      <c r="B72" s="28" t="s">
        <v>377</v>
      </c>
    </row>
    <row r="73" spans="1:2" x14ac:dyDescent="0.2">
      <c r="A73" s="35" t="s">
        <v>378</v>
      </c>
      <c r="B73" s="34" t="s">
        <v>379</v>
      </c>
    </row>
    <row r="74" spans="1:2" x14ac:dyDescent="0.2">
      <c r="A74" s="29" t="s">
        <v>380</v>
      </c>
      <c r="B74" s="28" t="s">
        <v>381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85" workbookViewId="0">
      <selection activeCell="D22" sqref="D22"/>
    </sheetView>
  </sheetViews>
  <sheetFormatPr defaultRowHeight="12.75" x14ac:dyDescent="0.2"/>
  <cols>
    <col min="1" max="1" width="15.5703125" customWidth="1"/>
    <col min="2" max="2" width="15.42578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6.5703125" customWidth="1"/>
    <col min="8" max="8" width="14" customWidth="1"/>
    <col min="9" max="9" width="17.42578125" customWidth="1"/>
    <col min="10" max="10" width="2.28515625" style="121" customWidth="1"/>
    <col min="11" max="11" width="19.7109375" customWidth="1"/>
    <col min="12" max="12" width="15.5703125" bestFit="1" customWidth="1"/>
    <col min="13" max="13" width="13.42578125" bestFit="1" customWidth="1"/>
    <col min="14" max="14" width="16.42578125" bestFit="1" customWidth="1"/>
  </cols>
  <sheetData>
    <row r="1" spans="1:14" ht="18" x14ac:dyDescent="0.25">
      <c r="A1" s="53" t="s">
        <v>414</v>
      </c>
    </row>
    <row r="2" spans="1:14" x14ac:dyDescent="0.2">
      <c r="A2" s="19" t="s">
        <v>643</v>
      </c>
    </row>
    <row r="3" spans="1:14" x14ac:dyDescent="0.2">
      <c r="A3" s="19" t="s">
        <v>644</v>
      </c>
    </row>
    <row r="4" spans="1:14" x14ac:dyDescent="0.2">
      <c r="A4" s="143">
        <f>'E-Mail'!B4</f>
        <v>36977</v>
      </c>
    </row>
    <row r="5" spans="1:14" x14ac:dyDescent="0.2">
      <c r="A5" s="19"/>
    </row>
    <row r="6" spans="1:14" ht="14.25" x14ac:dyDescent="0.2">
      <c r="A6" s="145" t="s">
        <v>648</v>
      </c>
    </row>
    <row r="7" spans="1:14" ht="13.5" thickBot="1" x14ac:dyDescent="0.25">
      <c r="A7" s="19"/>
    </row>
    <row r="8" spans="1:14" ht="16.5" thickBot="1" x14ac:dyDescent="0.3">
      <c r="A8" s="139" t="s">
        <v>411</v>
      </c>
      <c r="B8" s="136"/>
      <c r="C8" s="136"/>
      <c r="D8" s="137"/>
      <c r="F8" s="139" t="s">
        <v>412</v>
      </c>
      <c r="G8" s="136"/>
      <c r="H8" s="136"/>
      <c r="I8" s="137"/>
      <c r="K8" s="139" t="s">
        <v>641</v>
      </c>
      <c r="L8" s="136"/>
      <c r="M8" s="136"/>
      <c r="N8" s="137"/>
    </row>
    <row r="9" spans="1:14" x14ac:dyDescent="0.2">
      <c r="A9" s="11"/>
      <c r="B9" s="153"/>
      <c r="C9" s="100" t="s">
        <v>142</v>
      </c>
      <c r="D9" s="149"/>
      <c r="F9" s="49"/>
      <c r="G9" s="132"/>
      <c r="H9" s="138" t="s">
        <v>142</v>
      </c>
      <c r="I9" s="132"/>
      <c r="J9" s="123"/>
      <c r="K9" s="49"/>
      <c r="L9" s="132"/>
      <c r="M9" s="138" t="s">
        <v>142</v>
      </c>
      <c r="N9" s="134"/>
    </row>
    <row r="10" spans="1:14" x14ac:dyDescent="0.2">
      <c r="A10" s="100" t="s">
        <v>593</v>
      </c>
      <c r="B10" s="150" t="s">
        <v>403</v>
      </c>
      <c r="C10" s="151" t="s">
        <v>143</v>
      </c>
      <c r="D10" s="152" t="s">
        <v>410</v>
      </c>
      <c r="F10" s="127" t="s">
        <v>593</v>
      </c>
      <c r="G10" s="127" t="s">
        <v>403</v>
      </c>
      <c r="H10" s="126" t="s">
        <v>143</v>
      </c>
      <c r="I10" s="128" t="s">
        <v>410</v>
      </c>
      <c r="J10" s="124"/>
      <c r="K10" s="127" t="s">
        <v>593</v>
      </c>
      <c r="L10" s="127" t="s">
        <v>403</v>
      </c>
      <c r="M10" s="126" t="s">
        <v>143</v>
      </c>
      <c r="N10" s="129" t="s">
        <v>410</v>
      </c>
    </row>
    <row r="11" spans="1:14" x14ac:dyDescent="0.2">
      <c r="A11" s="11" t="s">
        <v>613</v>
      </c>
      <c r="B11" s="11" t="s">
        <v>274</v>
      </c>
      <c r="C11" s="15">
        <v>2</v>
      </c>
      <c r="D11" s="17">
        <v>184</v>
      </c>
      <c r="F11" s="130" t="s">
        <v>173</v>
      </c>
      <c r="G11" s="11" t="s">
        <v>328</v>
      </c>
      <c r="H11" s="55">
        <v>5</v>
      </c>
      <c r="I11" s="118">
        <v>27300</v>
      </c>
      <c r="J11" s="124"/>
      <c r="K11" s="130" t="s">
        <v>237</v>
      </c>
      <c r="L11" s="11" t="s">
        <v>264</v>
      </c>
      <c r="M11" s="15">
        <v>2</v>
      </c>
      <c r="N11" s="17">
        <v>100000</v>
      </c>
    </row>
    <row r="12" spans="1:14" x14ac:dyDescent="0.2">
      <c r="A12" s="109" t="s">
        <v>650</v>
      </c>
      <c r="B12" s="110"/>
      <c r="C12" s="111">
        <v>2</v>
      </c>
      <c r="D12" s="112">
        <v>184</v>
      </c>
      <c r="F12" s="12"/>
      <c r="G12" s="49" t="s">
        <v>351</v>
      </c>
      <c r="H12" s="56">
        <v>2</v>
      </c>
      <c r="I12" s="99">
        <v>48000</v>
      </c>
      <c r="J12" s="124"/>
      <c r="K12" s="12"/>
      <c r="L12" s="49" t="s">
        <v>381</v>
      </c>
      <c r="M12" s="57">
        <v>1</v>
      </c>
      <c r="N12" s="58">
        <v>25000</v>
      </c>
    </row>
    <row r="13" spans="1:14" x14ac:dyDescent="0.2">
      <c r="A13" s="11" t="s">
        <v>173</v>
      </c>
      <c r="B13" s="11" t="s">
        <v>354</v>
      </c>
      <c r="C13" s="15">
        <v>2</v>
      </c>
      <c r="D13" s="17">
        <v>97600</v>
      </c>
      <c r="F13" s="109" t="s">
        <v>408</v>
      </c>
      <c r="G13" s="110"/>
      <c r="H13" s="113">
        <v>7</v>
      </c>
      <c r="I13" s="119">
        <v>75300</v>
      </c>
      <c r="J13" s="124"/>
      <c r="K13" s="109" t="s">
        <v>642</v>
      </c>
      <c r="L13" s="110"/>
      <c r="M13" s="111">
        <v>3</v>
      </c>
      <c r="N13" s="112">
        <v>125000</v>
      </c>
    </row>
    <row r="14" spans="1:14" x14ac:dyDescent="0.2">
      <c r="A14" s="109" t="s">
        <v>408</v>
      </c>
      <c r="B14" s="110"/>
      <c r="C14" s="111">
        <v>2</v>
      </c>
      <c r="D14" s="112">
        <v>97600</v>
      </c>
      <c r="F14" s="114" t="s">
        <v>141</v>
      </c>
      <c r="G14" s="115"/>
      <c r="H14" s="116">
        <v>7</v>
      </c>
      <c r="I14" s="120">
        <v>75300</v>
      </c>
      <c r="J14" s="122"/>
      <c r="K14" s="114" t="s">
        <v>141</v>
      </c>
      <c r="L14" s="115"/>
      <c r="M14" s="125">
        <v>3</v>
      </c>
      <c r="N14" s="117">
        <v>125000</v>
      </c>
    </row>
    <row r="15" spans="1:14" x14ac:dyDescent="0.2">
      <c r="A15" s="11" t="s">
        <v>186</v>
      </c>
      <c r="B15" s="11" t="s">
        <v>284</v>
      </c>
      <c r="C15" s="15">
        <v>2</v>
      </c>
      <c r="D15" s="17">
        <v>20000</v>
      </c>
    </row>
    <row r="16" spans="1:14" x14ac:dyDescent="0.2">
      <c r="A16" s="12"/>
      <c r="B16" s="49" t="s">
        <v>301</v>
      </c>
      <c r="C16" s="57">
        <v>4</v>
      </c>
      <c r="D16" s="58">
        <v>25000</v>
      </c>
    </row>
    <row r="17" spans="1:4" x14ac:dyDescent="0.2">
      <c r="A17" s="12"/>
      <c r="B17" s="49" t="s">
        <v>315</v>
      </c>
      <c r="C17" s="57">
        <v>4</v>
      </c>
      <c r="D17" s="58">
        <v>17000</v>
      </c>
    </row>
    <row r="18" spans="1:4" x14ac:dyDescent="0.2">
      <c r="A18" s="109" t="s">
        <v>409</v>
      </c>
      <c r="B18" s="110"/>
      <c r="C18" s="111">
        <v>10</v>
      </c>
      <c r="D18" s="112">
        <v>62000</v>
      </c>
    </row>
    <row r="19" spans="1:4" x14ac:dyDescent="0.2">
      <c r="A19" s="13" t="s">
        <v>141</v>
      </c>
      <c r="B19" s="14"/>
      <c r="C19" s="16">
        <v>14</v>
      </c>
      <c r="D19" s="18">
        <v>159784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75" workbookViewId="0"/>
  </sheetViews>
  <sheetFormatPr defaultRowHeight="12.75" x14ac:dyDescent="0.2"/>
  <cols>
    <col min="1" max="1" width="20.42578125" customWidth="1"/>
    <col min="2" max="2" width="16.85546875" customWidth="1"/>
    <col min="3" max="3" width="11.140625" customWidth="1"/>
    <col min="4" max="4" width="11.7109375" customWidth="1"/>
    <col min="5" max="5" width="14.28515625" bestFit="1" customWidth="1"/>
    <col min="6" max="6" width="3.710937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10.7109375" bestFit="1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3" t="s">
        <v>413</v>
      </c>
    </row>
    <row r="2" spans="1:19" x14ac:dyDescent="0.2">
      <c r="A2" s="19" t="s">
        <v>643</v>
      </c>
    </row>
    <row r="3" spans="1:19" x14ac:dyDescent="0.2">
      <c r="A3" s="19" t="s">
        <v>644</v>
      </c>
    </row>
    <row r="4" spans="1:19" x14ac:dyDescent="0.2">
      <c r="A4" s="143">
        <f>'E-Mail'!B4</f>
        <v>36977</v>
      </c>
    </row>
    <row r="5" spans="1:19" ht="13.5" thickBot="1" x14ac:dyDescent="0.25">
      <c r="A5" s="19"/>
    </row>
    <row r="6" spans="1:19" ht="16.5" thickBot="1" x14ac:dyDescent="0.3">
      <c r="A6" s="135" t="s">
        <v>252</v>
      </c>
      <c r="B6" s="136"/>
      <c r="C6" s="136"/>
      <c r="D6" s="136"/>
      <c r="E6" s="137"/>
      <c r="G6" s="135" t="s">
        <v>253</v>
      </c>
      <c r="H6" s="136"/>
      <c r="I6" s="136"/>
      <c r="J6" s="136"/>
      <c r="K6" s="137"/>
      <c r="M6" s="135" t="s">
        <v>254</v>
      </c>
      <c r="N6" s="136"/>
      <c r="O6" s="136"/>
      <c r="P6" s="136"/>
      <c r="Q6" s="137"/>
      <c r="S6" s="20"/>
    </row>
    <row r="7" spans="1:19" ht="13.5" thickBot="1" x14ac:dyDescent="0.25">
      <c r="A7" s="146" t="s">
        <v>645</v>
      </c>
      <c r="B7" s="147">
        <f>'E-Mail'!D6</f>
        <v>60550000</v>
      </c>
      <c r="C7" s="37"/>
      <c r="D7" s="7" t="s">
        <v>646</v>
      </c>
      <c r="E7" s="148">
        <v>0</v>
      </c>
      <c r="G7" s="146" t="s">
        <v>647</v>
      </c>
      <c r="H7" s="147">
        <f>'E-Mail'!D5</f>
        <v>2496800</v>
      </c>
      <c r="I7" s="37"/>
      <c r="J7" s="7" t="s">
        <v>646</v>
      </c>
      <c r="K7" s="148">
        <f>VLOOKUP("Grand Total",$G$9:$K$23,5,FALSE)/H7</f>
        <v>6.3120794617109899E-2</v>
      </c>
      <c r="M7" s="146"/>
      <c r="N7" s="147"/>
      <c r="O7" s="37"/>
      <c r="P7" s="7"/>
      <c r="Q7" s="148"/>
    </row>
    <row r="8" spans="1:19" x14ac:dyDescent="0.2">
      <c r="A8" s="131" t="s">
        <v>166</v>
      </c>
      <c r="B8" s="98"/>
      <c r="C8" s="98"/>
      <c r="D8" s="98"/>
      <c r="E8" s="98"/>
      <c r="G8" s="49"/>
      <c r="H8" s="132"/>
      <c r="I8" s="132"/>
      <c r="J8" s="133" t="s">
        <v>142</v>
      </c>
      <c r="K8" s="134"/>
      <c r="M8" s="21" t="s">
        <v>166</v>
      </c>
    </row>
    <row r="9" spans="1:19" x14ac:dyDescent="0.2">
      <c r="A9" s="98"/>
      <c r="B9" s="98"/>
      <c r="C9" s="98"/>
      <c r="D9" s="99"/>
      <c r="E9" s="99"/>
      <c r="G9" s="100" t="s">
        <v>134</v>
      </c>
      <c r="H9" s="100" t="s">
        <v>122</v>
      </c>
      <c r="I9" s="100" t="s">
        <v>133</v>
      </c>
      <c r="J9" s="15" t="s">
        <v>143</v>
      </c>
      <c r="K9" s="17" t="s">
        <v>8</v>
      </c>
    </row>
    <row r="10" spans="1:19" x14ac:dyDescent="0.2">
      <c r="A10" s="98"/>
      <c r="B10" s="98"/>
      <c r="C10" s="98"/>
      <c r="D10" s="99"/>
      <c r="E10" s="99"/>
      <c r="G10" s="11" t="s">
        <v>150</v>
      </c>
      <c r="H10" s="11" t="s">
        <v>10</v>
      </c>
      <c r="I10" s="11" t="s">
        <v>13</v>
      </c>
      <c r="J10" s="15">
        <v>1</v>
      </c>
      <c r="K10" s="17">
        <v>16800</v>
      </c>
    </row>
    <row r="11" spans="1:19" x14ac:dyDescent="0.2">
      <c r="A11" s="98"/>
      <c r="B11" s="98"/>
      <c r="C11" s="98"/>
      <c r="D11" s="99"/>
      <c r="E11" s="99"/>
      <c r="G11" s="11" t="s">
        <v>155</v>
      </c>
      <c r="H11" s="11" t="s">
        <v>10</v>
      </c>
      <c r="I11" s="11" t="s">
        <v>13</v>
      </c>
      <c r="J11" s="15">
        <v>9</v>
      </c>
      <c r="K11" s="17">
        <v>59200</v>
      </c>
    </row>
    <row r="12" spans="1:19" x14ac:dyDescent="0.2">
      <c r="A12" s="98"/>
      <c r="B12" s="98"/>
      <c r="C12" s="98"/>
      <c r="D12" s="99"/>
      <c r="E12" s="99"/>
      <c r="G12" s="11" t="s">
        <v>587</v>
      </c>
      <c r="H12" s="11" t="s">
        <v>10</v>
      </c>
      <c r="I12" s="11" t="s">
        <v>13</v>
      </c>
      <c r="J12" s="15">
        <v>4</v>
      </c>
      <c r="K12" s="17">
        <v>81600</v>
      </c>
    </row>
    <row r="13" spans="1:19" x14ac:dyDescent="0.2">
      <c r="A13" s="98"/>
      <c r="B13" s="98"/>
      <c r="C13" s="98"/>
      <c r="D13" s="99"/>
      <c r="E13" s="99"/>
      <c r="G13" s="13" t="s">
        <v>141</v>
      </c>
      <c r="H13" s="14"/>
      <c r="I13" s="14"/>
      <c r="J13" s="16">
        <v>14</v>
      </c>
      <c r="K13" s="18">
        <v>157600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="7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RowHeight="12.75" x14ac:dyDescent="0.2"/>
  <cols>
    <col min="1" max="1" width="3.85546875" style="72" customWidth="1"/>
    <col min="2" max="2" width="34.42578125" customWidth="1"/>
    <col min="3" max="3" width="8.285156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.42578125" bestFit="1" customWidth="1"/>
    <col min="9" max="9" width="12.28515625" bestFit="1" customWidth="1"/>
    <col min="10" max="10" width="6.42578125" bestFit="1" customWidth="1"/>
  </cols>
  <sheetData>
    <row r="1" spans="1:10" ht="21" thickBot="1" x14ac:dyDescent="0.35">
      <c r="A1" s="73"/>
      <c r="B1" s="75" t="s">
        <v>585</v>
      </c>
      <c r="C1" s="4"/>
      <c r="G1" s="5"/>
      <c r="H1" s="6" t="s">
        <v>34</v>
      </c>
      <c r="I1" s="1">
        <f>SUM(I11:I1000)</f>
        <v>2496800</v>
      </c>
    </row>
    <row r="2" spans="1:10" ht="15.75" x14ac:dyDescent="0.25">
      <c r="A2" s="73"/>
      <c r="B2" s="20" t="s">
        <v>39</v>
      </c>
      <c r="C2" s="4"/>
      <c r="G2" s="5"/>
      <c r="H2" s="74"/>
      <c r="I2" s="76"/>
    </row>
    <row r="3" spans="1:10" x14ac:dyDescent="0.2">
      <c r="A3" s="73"/>
      <c r="B3" s="143">
        <f>'E-Mail'!$B$4</f>
        <v>36977</v>
      </c>
      <c r="C3" s="4"/>
      <c r="G3" s="5"/>
      <c r="H3" s="74"/>
      <c r="I3" s="76"/>
    </row>
    <row r="5" spans="1:10" s="59" customFormat="1" ht="9.75" customHeight="1" x14ac:dyDescent="0.2">
      <c r="A5" s="70"/>
      <c r="B5" s="62" t="s">
        <v>415</v>
      </c>
      <c r="C5"/>
      <c r="D5"/>
      <c r="E5"/>
      <c r="F5"/>
      <c r="G5"/>
      <c r="H5"/>
      <c r="I5"/>
      <c r="J5"/>
    </row>
    <row r="6" spans="1:10" s="59" customFormat="1" ht="9.75" customHeight="1" x14ac:dyDescent="0.2">
      <c r="A6" s="71"/>
      <c r="B6" s="62" t="s">
        <v>416</v>
      </c>
      <c r="C6"/>
      <c r="D6"/>
      <c r="E6"/>
      <c r="F6"/>
      <c r="G6"/>
      <c r="H6"/>
      <c r="I6"/>
      <c r="J6"/>
    </row>
    <row r="7" spans="1:10" s="59" customFormat="1" ht="9.75" customHeight="1" x14ac:dyDescent="0.2">
      <c r="A7" s="71"/>
      <c r="B7" s="62" t="s">
        <v>417</v>
      </c>
      <c r="C7"/>
      <c r="D7"/>
      <c r="E7"/>
      <c r="F7"/>
      <c r="G7"/>
      <c r="H7"/>
      <c r="I7"/>
      <c r="J7"/>
    </row>
    <row r="8" spans="1:10" s="59" customFormat="1" ht="13.5" customHeight="1" thickBot="1" x14ac:dyDescent="0.25">
      <c r="A8" s="71"/>
      <c r="B8"/>
      <c r="C8"/>
      <c r="D8"/>
      <c r="E8"/>
      <c r="F8"/>
      <c r="G8"/>
      <c r="H8"/>
      <c r="I8"/>
      <c r="J8"/>
    </row>
    <row r="9" spans="1:10" s="59" customFormat="1" ht="13.5" customHeight="1" thickTop="1" x14ac:dyDescent="0.2">
      <c r="A9" s="70"/>
      <c r="B9" s="166" t="s">
        <v>0</v>
      </c>
      <c r="C9" s="166" t="s">
        <v>1</v>
      </c>
      <c r="D9" s="164" t="s">
        <v>2</v>
      </c>
      <c r="E9" s="164" t="s">
        <v>3</v>
      </c>
      <c r="F9" s="63" t="s">
        <v>4</v>
      </c>
      <c r="G9" s="164" t="s">
        <v>6</v>
      </c>
      <c r="H9" s="164" t="s">
        <v>7</v>
      </c>
      <c r="I9" s="164" t="s">
        <v>8</v>
      </c>
      <c r="J9" s="166" t="s">
        <v>9</v>
      </c>
    </row>
    <row r="10" spans="1:10" s="59" customFormat="1" ht="25.5" customHeight="1" thickBot="1" x14ac:dyDescent="0.25">
      <c r="A10" s="70"/>
      <c r="B10" s="167"/>
      <c r="C10" s="167"/>
      <c r="D10" s="165"/>
      <c r="E10" s="165"/>
      <c r="F10" s="64" t="s">
        <v>5</v>
      </c>
      <c r="G10" s="165"/>
      <c r="H10" s="165"/>
      <c r="I10" s="165"/>
      <c r="J10" s="167"/>
    </row>
    <row r="11" spans="1:10" s="59" customFormat="1" ht="10.5" customHeight="1" thickTop="1" thickBot="1" x14ac:dyDescent="0.25">
      <c r="A11" s="70"/>
      <c r="B11" s="161" t="s">
        <v>418</v>
      </c>
      <c r="C11" s="162"/>
      <c r="D11" s="162"/>
      <c r="E11" s="162"/>
      <c r="F11" s="162"/>
      <c r="G11" s="162"/>
      <c r="H11" s="162"/>
      <c r="I11" s="162"/>
      <c r="J11" s="163"/>
    </row>
    <row r="12" spans="1:10" s="59" customFormat="1" ht="22.5" thickTop="1" thickBot="1" x14ac:dyDescent="0.25">
      <c r="A12" s="70"/>
      <c r="B12" s="65" t="s">
        <v>419</v>
      </c>
      <c r="C12" s="66">
        <v>37043</v>
      </c>
      <c r="D12" s="67">
        <v>57.25</v>
      </c>
      <c r="E12" s="67">
        <v>57.25</v>
      </c>
      <c r="F12" s="67">
        <v>57.25</v>
      </c>
      <c r="G12" s="67">
        <v>57.25</v>
      </c>
      <c r="H12" s="67" t="s">
        <v>420</v>
      </c>
      <c r="I12" s="68">
        <v>50400</v>
      </c>
      <c r="J12" s="65" t="s">
        <v>13</v>
      </c>
    </row>
    <row r="13" spans="1:10" s="59" customFormat="1" ht="14.25" thickTop="1" thickBot="1" x14ac:dyDescent="0.25">
      <c r="A13" s="70"/>
      <c r="B13" s="161" t="s">
        <v>10</v>
      </c>
      <c r="C13" s="162"/>
      <c r="D13" s="162"/>
      <c r="E13" s="162"/>
      <c r="F13" s="162"/>
      <c r="G13" s="162"/>
      <c r="H13" s="162"/>
      <c r="I13" s="162"/>
      <c r="J13" s="163"/>
    </row>
    <row r="14" spans="1:10" s="59" customFormat="1" ht="22.5" thickTop="1" thickBot="1" x14ac:dyDescent="0.25">
      <c r="A14" s="70"/>
      <c r="B14" s="65" t="s">
        <v>11</v>
      </c>
      <c r="C14" s="65" t="s">
        <v>12</v>
      </c>
      <c r="D14" s="67">
        <v>43</v>
      </c>
      <c r="E14" s="67">
        <v>48.75</v>
      </c>
      <c r="F14" s="67">
        <v>47.36</v>
      </c>
      <c r="G14" s="67">
        <v>43.25</v>
      </c>
      <c r="H14" s="67" t="s">
        <v>421</v>
      </c>
      <c r="I14" s="68">
        <v>58400</v>
      </c>
      <c r="J14" s="65" t="s">
        <v>13</v>
      </c>
    </row>
    <row r="15" spans="1:10" s="59" customFormat="1" ht="22.5" thickTop="1" thickBot="1" x14ac:dyDescent="0.25">
      <c r="A15" s="70"/>
      <c r="B15" s="65" t="s">
        <v>422</v>
      </c>
      <c r="C15" s="65" t="s">
        <v>423</v>
      </c>
      <c r="D15" s="67">
        <v>43.25</v>
      </c>
      <c r="E15" s="67">
        <v>44.25</v>
      </c>
      <c r="F15" s="67">
        <v>43.606999999999999</v>
      </c>
      <c r="G15" s="67">
        <v>43.25</v>
      </c>
      <c r="H15" s="67" t="s">
        <v>424</v>
      </c>
      <c r="I15" s="68">
        <v>28000</v>
      </c>
      <c r="J15" s="65" t="s">
        <v>13</v>
      </c>
    </row>
    <row r="16" spans="1:10" s="59" customFormat="1" ht="22.5" thickTop="1" thickBot="1" x14ac:dyDescent="0.25">
      <c r="A16" s="70"/>
      <c r="B16" s="65" t="s">
        <v>82</v>
      </c>
      <c r="C16" s="65" t="s">
        <v>83</v>
      </c>
      <c r="D16" s="67">
        <v>43</v>
      </c>
      <c r="E16" s="67">
        <v>43.5</v>
      </c>
      <c r="F16" s="67">
        <v>43.207999999999998</v>
      </c>
      <c r="G16" s="67">
        <v>43</v>
      </c>
      <c r="H16" s="67" t="s">
        <v>425</v>
      </c>
      <c r="I16" s="68">
        <v>9600</v>
      </c>
      <c r="J16" s="65" t="s">
        <v>13</v>
      </c>
    </row>
    <row r="17" spans="1:10" s="59" customFormat="1" ht="22.5" thickTop="1" thickBot="1" x14ac:dyDescent="0.25">
      <c r="A17" s="70"/>
      <c r="B17" s="65" t="s">
        <v>14</v>
      </c>
      <c r="C17" s="66">
        <v>36982</v>
      </c>
      <c r="D17" s="67">
        <v>42.75</v>
      </c>
      <c r="E17" s="67">
        <v>43.5</v>
      </c>
      <c r="F17" s="67">
        <v>43.244</v>
      </c>
      <c r="G17" s="67">
        <v>43.25</v>
      </c>
      <c r="H17" s="67" t="s">
        <v>426</v>
      </c>
      <c r="I17" s="68">
        <v>151200</v>
      </c>
      <c r="J17" s="65" t="s">
        <v>13</v>
      </c>
    </row>
    <row r="18" spans="1:10" s="59" customFormat="1" ht="22.5" thickTop="1" thickBot="1" x14ac:dyDescent="0.25">
      <c r="A18" s="70"/>
      <c r="B18" s="65" t="s">
        <v>32</v>
      </c>
      <c r="C18" s="66">
        <v>37012</v>
      </c>
      <c r="D18" s="67">
        <v>48.75</v>
      </c>
      <c r="E18" s="67">
        <v>49.6</v>
      </c>
      <c r="F18" s="67">
        <v>49.118000000000002</v>
      </c>
      <c r="G18" s="67">
        <v>48.75</v>
      </c>
      <c r="H18" s="67" t="s">
        <v>427</v>
      </c>
      <c r="I18" s="68">
        <v>246400</v>
      </c>
      <c r="J18" s="65" t="s">
        <v>13</v>
      </c>
    </row>
    <row r="19" spans="1:10" s="59" customFormat="1" ht="22.5" thickTop="1" thickBot="1" x14ac:dyDescent="0.25">
      <c r="A19" s="70"/>
      <c r="B19" s="65" t="s">
        <v>84</v>
      </c>
      <c r="C19" s="66">
        <v>37043</v>
      </c>
      <c r="D19" s="67">
        <v>76.5</v>
      </c>
      <c r="E19" s="67">
        <v>76.5</v>
      </c>
      <c r="F19" s="67">
        <v>76.5</v>
      </c>
      <c r="G19" s="67">
        <v>76.5</v>
      </c>
      <c r="H19" s="67" t="s">
        <v>428</v>
      </c>
      <c r="I19" s="68">
        <v>16800</v>
      </c>
      <c r="J19" s="65" t="s">
        <v>13</v>
      </c>
    </row>
    <row r="20" spans="1:10" s="59" customFormat="1" ht="22.5" thickTop="1" thickBot="1" x14ac:dyDescent="0.25">
      <c r="A20" s="70"/>
      <c r="B20" s="65" t="s">
        <v>51</v>
      </c>
      <c r="C20" s="65" t="s">
        <v>15</v>
      </c>
      <c r="D20" s="67">
        <v>120.5</v>
      </c>
      <c r="E20" s="67">
        <v>122.5</v>
      </c>
      <c r="F20" s="67">
        <v>121.75</v>
      </c>
      <c r="G20" s="67">
        <v>122</v>
      </c>
      <c r="H20" s="67" t="s">
        <v>429</v>
      </c>
      <c r="I20" s="68">
        <v>140800</v>
      </c>
      <c r="J20" s="65" t="s">
        <v>13</v>
      </c>
    </row>
    <row r="21" spans="1:10" s="59" customFormat="1" ht="22.5" thickTop="1" thickBot="1" x14ac:dyDescent="0.25">
      <c r="A21" s="70"/>
      <c r="B21" s="65" t="s">
        <v>430</v>
      </c>
      <c r="C21" s="66">
        <v>37135</v>
      </c>
      <c r="D21" s="67">
        <v>44.5</v>
      </c>
      <c r="E21" s="67">
        <v>45</v>
      </c>
      <c r="F21" s="67">
        <v>44.667000000000002</v>
      </c>
      <c r="G21" s="67">
        <v>44.5</v>
      </c>
      <c r="H21" s="67" t="s">
        <v>431</v>
      </c>
      <c r="I21" s="68">
        <v>91200</v>
      </c>
      <c r="J21" s="65" t="s">
        <v>13</v>
      </c>
    </row>
    <row r="22" spans="1:10" s="59" customFormat="1" ht="22.5" thickTop="1" thickBot="1" x14ac:dyDescent="0.25">
      <c r="A22" s="70"/>
      <c r="B22" s="65" t="s">
        <v>432</v>
      </c>
      <c r="C22" s="66">
        <v>37165</v>
      </c>
      <c r="D22" s="67">
        <v>43</v>
      </c>
      <c r="E22" s="67">
        <v>43</v>
      </c>
      <c r="F22" s="67">
        <v>43</v>
      </c>
      <c r="G22" s="67">
        <v>43</v>
      </c>
      <c r="H22" s="67" t="s">
        <v>433</v>
      </c>
      <c r="I22" s="68">
        <v>18400</v>
      </c>
      <c r="J22" s="65" t="s">
        <v>13</v>
      </c>
    </row>
    <row r="23" spans="1:10" s="59" customFormat="1" ht="22.5" thickTop="1" thickBot="1" x14ac:dyDescent="0.25">
      <c r="A23" s="70"/>
      <c r="B23" s="65" t="s">
        <v>58</v>
      </c>
      <c r="C23" s="65" t="s">
        <v>42</v>
      </c>
      <c r="D23" s="67">
        <v>42.35</v>
      </c>
      <c r="E23" s="67">
        <v>42.6</v>
      </c>
      <c r="F23" s="67">
        <v>42.524999999999999</v>
      </c>
      <c r="G23" s="67">
        <v>42.6</v>
      </c>
      <c r="H23" s="67" t="s">
        <v>434</v>
      </c>
      <c r="I23" s="68">
        <v>512000</v>
      </c>
      <c r="J23" s="65" t="s">
        <v>13</v>
      </c>
    </row>
    <row r="24" spans="1:10" s="59" customFormat="1" ht="22.5" thickTop="1" thickBot="1" x14ac:dyDescent="0.25">
      <c r="A24" s="70"/>
      <c r="B24" s="65" t="s">
        <v>435</v>
      </c>
      <c r="C24" s="65" t="s">
        <v>54</v>
      </c>
      <c r="D24" s="67">
        <v>48</v>
      </c>
      <c r="E24" s="67">
        <v>48.5</v>
      </c>
      <c r="F24" s="67">
        <v>48.25</v>
      </c>
      <c r="G24" s="67">
        <v>48.5</v>
      </c>
      <c r="H24" s="67" t="s">
        <v>436</v>
      </c>
      <c r="I24" s="68">
        <v>134400</v>
      </c>
      <c r="J24" s="65" t="s">
        <v>13</v>
      </c>
    </row>
    <row r="25" spans="1:10" s="59" customFormat="1" ht="22.5" thickTop="1" thickBot="1" x14ac:dyDescent="0.25">
      <c r="A25" s="70"/>
      <c r="B25" s="65" t="s">
        <v>437</v>
      </c>
      <c r="C25" s="65" t="s">
        <v>438</v>
      </c>
      <c r="D25" s="67">
        <v>38.75</v>
      </c>
      <c r="E25" s="67">
        <v>38.75</v>
      </c>
      <c r="F25" s="67">
        <v>38.75</v>
      </c>
      <c r="G25" s="67">
        <v>38.75</v>
      </c>
      <c r="H25" s="67" t="s">
        <v>439</v>
      </c>
      <c r="I25" s="68">
        <v>34400</v>
      </c>
      <c r="J25" s="65" t="s">
        <v>13</v>
      </c>
    </row>
    <row r="26" spans="1:10" s="59" customFormat="1" ht="22.5" thickTop="1" thickBot="1" x14ac:dyDescent="0.25">
      <c r="A26" s="70"/>
      <c r="B26" s="65" t="s">
        <v>440</v>
      </c>
      <c r="C26" s="66">
        <v>37044</v>
      </c>
      <c r="D26" s="67">
        <v>61.5</v>
      </c>
      <c r="E26" s="67">
        <v>61.5</v>
      </c>
      <c r="F26" s="67">
        <v>61.5</v>
      </c>
      <c r="G26" s="67">
        <v>61.5</v>
      </c>
      <c r="H26" s="67" t="s">
        <v>441</v>
      </c>
      <c r="I26" s="68">
        <v>16000</v>
      </c>
      <c r="J26" s="65" t="s">
        <v>13</v>
      </c>
    </row>
    <row r="27" spans="1:10" s="59" customFormat="1" ht="22.5" thickTop="1" thickBot="1" x14ac:dyDescent="0.25">
      <c r="A27" s="70"/>
      <c r="B27" s="65" t="s">
        <v>442</v>
      </c>
      <c r="C27" s="65" t="s">
        <v>443</v>
      </c>
      <c r="D27" s="67">
        <v>40.5</v>
      </c>
      <c r="E27" s="67">
        <v>40.5</v>
      </c>
      <c r="F27" s="67">
        <v>40.5</v>
      </c>
      <c r="G27" s="67">
        <v>40.5</v>
      </c>
      <c r="H27" s="67" t="s">
        <v>444</v>
      </c>
      <c r="I27" s="68">
        <v>33600</v>
      </c>
      <c r="J27" s="65" t="s">
        <v>13</v>
      </c>
    </row>
    <row r="28" spans="1:10" s="59" customFormat="1" ht="22.5" thickTop="1" thickBot="1" x14ac:dyDescent="0.25">
      <c r="A28" s="70"/>
      <c r="B28" s="65" t="s">
        <v>55</v>
      </c>
      <c r="C28" s="65" t="s">
        <v>12</v>
      </c>
      <c r="D28" s="67">
        <v>45</v>
      </c>
      <c r="E28" s="67">
        <v>45.5</v>
      </c>
      <c r="F28" s="67">
        <v>45.438000000000002</v>
      </c>
      <c r="G28" s="67">
        <v>45</v>
      </c>
      <c r="H28" s="67" t="s">
        <v>425</v>
      </c>
      <c r="I28" s="68">
        <v>6400</v>
      </c>
      <c r="J28" s="65" t="s">
        <v>13</v>
      </c>
    </row>
    <row r="29" spans="1:10" s="59" customFormat="1" ht="22.5" thickTop="1" thickBot="1" x14ac:dyDescent="0.25">
      <c r="A29" s="70"/>
      <c r="B29" s="65" t="s">
        <v>85</v>
      </c>
      <c r="C29" s="66">
        <v>36982</v>
      </c>
      <c r="D29" s="67">
        <v>41.5</v>
      </c>
      <c r="E29" s="67">
        <v>42</v>
      </c>
      <c r="F29" s="67">
        <v>41.832999999999998</v>
      </c>
      <c r="G29" s="67">
        <v>41.5</v>
      </c>
      <c r="H29" s="67" t="s">
        <v>445</v>
      </c>
      <c r="I29" s="68">
        <v>50400</v>
      </c>
      <c r="J29" s="65" t="s">
        <v>13</v>
      </c>
    </row>
    <row r="30" spans="1:10" s="59" customFormat="1" ht="22.5" thickTop="1" thickBot="1" x14ac:dyDescent="0.25">
      <c r="A30" s="70"/>
      <c r="B30" s="65" t="s">
        <v>96</v>
      </c>
      <c r="C30" s="66">
        <v>37043</v>
      </c>
      <c r="D30" s="67">
        <v>72.75</v>
      </c>
      <c r="E30" s="67">
        <v>72.75</v>
      </c>
      <c r="F30" s="67">
        <v>72.75</v>
      </c>
      <c r="G30" s="67">
        <v>72.75</v>
      </c>
      <c r="H30" s="67" t="s">
        <v>446</v>
      </c>
      <c r="I30" s="68">
        <v>16800</v>
      </c>
      <c r="J30" s="65" t="s">
        <v>13</v>
      </c>
    </row>
    <row r="31" spans="1:10" s="59" customFormat="1" ht="22.5" thickTop="1" thickBot="1" x14ac:dyDescent="0.25">
      <c r="A31" s="70"/>
      <c r="B31" s="65" t="s">
        <v>447</v>
      </c>
      <c r="C31" s="65" t="s">
        <v>15</v>
      </c>
      <c r="D31" s="67">
        <v>115.25</v>
      </c>
      <c r="E31" s="67">
        <v>115.25</v>
      </c>
      <c r="F31" s="67">
        <v>115.25</v>
      </c>
      <c r="G31" s="67">
        <v>115.25</v>
      </c>
      <c r="H31" s="67" t="s">
        <v>448</v>
      </c>
      <c r="I31" s="68">
        <v>35200</v>
      </c>
      <c r="J31" s="65" t="s">
        <v>13</v>
      </c>
    </row>
    <row r="32" spans="1:10" s="59" customFormat="1" ht="22.5" thickTop="1" thickBot="1" x14ac:dyDescent="0.25">
      <c r="A32" s="70"/>
      <c r="B32" s="65" t="s">
        <v>449</v>
      </c>
      <c r="C32" s="66">
        <v>37165</v>
      </c>
      <c r="D32" s="67">
        <v>42.25</v>
      </c>
      <c r="E32" s="67">
        <v>42.25</v>
      </c>
      <c r="F32" s="67">
        <v>42.25</v>
      </c>
      <c r="G32" s="67">
        <v>42.25</v>
      </c>
      <c r="H32" s="67" t="s">
        <v>450</v>
      </c>
      <c r="I32" s="68">
        <v>18400</v>
      </c>
      <c r="J32" s="65" t="s">
        <v>13</v>
      </c>
    </row>
    <row r="33" spans="1:10" s="59" customFormat="1" ht="22.5" thickTop="1" thickBot="1" x14ac:dyDescent="0.25">
      <c r="A33" s="70"/>
      <c r="B33" s="65" t="s">
        <v>451</v>
      </c>
      <c r="C33" s="65" t="s">
        <v>42</v>
      </c>
      <c r="D33" s="67">
        <v>41.75</v>
      </c>
      <c r="E33" s="67">
        <v>41.75</v>
      </c>
      <c r="F33" s="67">
        <v>41.75</v>
      </c>
      <c r="G33" s="67">
        <v>41.75</v>
      </c>
      <c r="H33" s="67" t="s">
        <v>420</v>
      </c>
      <c r="I33" s="68">
        <v>51200</v>
      </c>
      <c r="J33" s="65" t="s">
        <v>13</v>
      </c>
    </row>
    <row r="34" spans="1:10" s="59" customFormat="1" ht="22.5" thickTop="1" thickBot="1" x14ac:dyDescent="0.25">
      <c r="A34" s="70"/>
      <c r="B34" s="65" t="s">
        <v>452</v>
      </c>
      <c r="C34" s="66">
        <v>37044</v>
      </c>
      <c r="D34" s="67">
        <v>58</v>
      </c>
      <c r="E34" s="67">
        <v>58</v>
      </c>
      <c r="F34" s="67">
        <v>58</v>
      </c>
      <c r="G34" s="67">
        <v>58</v>
      </c>
      <c r="H34" s="67" t="s">
        <v>441</v>
      </c>
      <c r="I34" s="68">
        <v>16000</v>
      </c>
      <c r="J34" s="65" t="s">
        <v>13</v>
      </c>
    </row>
    <row r="35" spans="1:10" s="59" customFormat="1" ht="22.5" thickTop="1" thickBot="1" x14ac:dyDescent="0.25">
      <c r="A35" s="70"/>
      <c r="B35" s="65" t="s">
        <v>16</v>
      </c>
      <c r="C35" s="65" t="s">
        <v>12</v>
      </c>
      <c r="D35" s="67">
        <v>46.5</v>
      </c>
      <c r="E35" s="67">
        <v>48.5</v>
      </c>
      <c r="F35" s="67">
        <v>47.671999999999997</v>
      </c>
      <c r="G35" s="67">
        <v>46.75</v>
      </c>
      <c r="H35" s="67" t="s">
        <v>453</v>
      </c>
      <c r="I35" s="68">
        <v>12800</v>
      </c>
      <c r="J35" s="65" t="s">
        <v>13</v>
      </c>
    </row>
    <row r="36" spans="1:10" s="59" customFormat="1" ht="22.5" thickTop="1" thickBot="1" x14ac:dyDescent="0.25">
      <c r="A36" s="70"/>
      <c r="B36" s="65" t="s">
        <v>86</v>
      </c>
      <c r="C36" s="65" t="s">
        <v>83</v>
      </c>
      <c r="D36" s="67">
        <v>44.75</v>
      </c>
      <c r="E36" s="67">
        <v>45.5</v>
      </c>
      <c r="F36" s="67">
        <v>45.292000000000002</v>
      </c>
      <c r="G36" s="67">
        <v>45.5</v>
      </c>
      <c r="H36" s="67" t="s">
        <v>454</v>
      </c>
      <c r="I36" s="68">
        <v>9600</v>
      </c>
      <c r="J36" s="65" t="s">
        <v>13</v>
      </c>
    </row>
    <row r="37" spans="1:10" s="59" customFormat="1" ht="22.5" thickTop="1" thickBot="1" x14ac:dyDescent="0.25">
      <c r="A37" s="70"/>
      <c r="B37" s="65" t="s">
        <v>74</v>
      </c>
      <c r="C37" s="66">
        <v>36982</v>
      </c>
      <c r="D37" s="67">
        <v>47</v>
      </c>
      <c r="E37" s="67">
        <v>47.25</v>
      </c>
      <c r="F37" s="67">
        <v>47.137999999999998</v>
      </c>
      <c r="G37" s="67">
        <v>47.25</v>
      </c>
      <c r="H37" s="67" t="s">
        <v>455</v>
      </c>
      <c r="I37" s="68">
        <v>67200</v>
      </c>
      <c r="J37" s="65" t="s">
        <v>13</v>
      </c>
    </row>
    <row r="38" spans="1:10" s="59" customFormat="1" ht="22.5" thickTop="1" thickBot="1" x14ac:dyDescent="0.25">
      <c r="A38" s="70"/>
      <c r="B38" s="65" t="s">
        <v>97</v>
      </c>
      <c r="C38" s="66">
        <v>37012</v>
      </c>
      <c r="D38" s="67">
        <v>56.75</v>
      </c>
      <c r="E38" s="67">
        <v>57</v>
      </c>
      <c r="F38" s="67">
        <v>56.875</v>
      </c>
      <c r="G38" s="67">
        <v>56.75</v>
      </c>
      <c r="H38" s="67" t="s">
        <v>456</v>
      </c>
      <c r="I38" s="68">
        <v>35200</v>
      </c>
      <c r="J38" s="65" t="s">
        <v>13</v>
      </c>
    </row>
    <row r="39" spans="1:10" s="59" customFormat="1" ht="22.5" thickTop="1" thickBot="1" x14ac:dyDescent="0.25">
      <c r="A39" s="70"/>
      <c r="B39" s="65" t="s">
        <v>87</v>
      </c>
      <c r="C39" s="66">
        <v>37043</v>
      </c>
      <c r="D39" s="67">
        <v>83.75</v>
      </c>
      <c r="E39" s="67">
        <v>83.75</v>
      </c>
      <c r="F39" s="67">
        <v>83.75</v>
      </c>
      <c r="G39" s="67">
        <v>83.75</v>
      </c>
      <c r="H39" s="67" t="s">
        <v>457</v>
      </c>
      <c r="I39" s="68">
        <v>16800</v>
      </c>
      <c r="J39" s="65" t="s">
        <v>13</v>
      </c>
    </row>
    <row r="40" spans="1:10" s="59" customFormat="1" ht="22.5" thickTop="1" thickBot="1" x14ac:dyDescent="0.25">
      <c r="A40" s="70"/>
      <c r="B40" s="65" t="s">
        <v>98</v>
      </c>
      <c r="C40" s="66">
        <v>37135</v>
      </c>
      <c r="D40" s="67">
        <v>50.5</v>
      </c>
      <c r="E40" s="67">
        <v>50.5</v>
      </c>
      <c r="F40" s="67">
        <v>50.5</v>
      </c>
      <c r="G40" s="67">
        <v>50.5</v>
      </c>
      <c r="H40" s="67" t="s">
        <v>445</v>
      </c>
      <c r="I40" s="68">
        <v>15200</v>
      </c>
      <c r="J40" s="65" t="s">
        <v>13</v>
      </c>
    </row>
    <row r="41" spans="1:10" s="59" customFormat="1" ht="22.5" thickTop="1" thickBot="1" x14ac:dyDescent="0.25">
      <c r="A41" s="70"/>
      <c r="B41" s="65" t="s">
        <v>88</v>
      </c>
      <c r="C41" s="65" t="s">
        <v>54</v>
      </c>
      <c r="D41" s="67">
        <v>50.25</v>
      </c>
      <c r="E41" s="67">
        <v>50.25</v>
      </c>
      <c r="F41" s="67">
        <v>50.25</v>
      </c>
      <c r="G41" s="67">
        <v>50.25</v>
      </c>
      <c r="H41" s="67" t="s">
        <v>458</v>
      </c>
      <c r="I41" s="68">
        <v>33600</v>
      </c>
      <c r="J41" s="65" t="s">
        <v>13</v>
      </c>
    </row>
    <row r="42" spans="1:10" s="59" customFormat="1" ht="22.5" thickTop="1" thickBot="1" x14ac:dyDescent="0.25">
      <c r="A42" s="70"/>
      <c r="B42" s="65" t="s">
        <v>459</v>
      </c>
      <c r="C42" s="65" t="s">
        <v>460</v>
      </c>
      <c r="D42" s="67">
        <v>78</v>
      </c>
      <c r="E42" s="67">
        <v>78</v>
      </c>
      <c r="F42" s="67">
        <v>78</v>
      </c>
      <c r="G42" s="67">
        <v>78</v>
      </c>
      <c r="H42" s="67" t="s">
        <v>461</v>
      </c>
      <c r="I42" s="68">
        <v>34400</v>
      </c>
      <c r="J42" s="65" t="s">
        <v>13</v>
      </c>
    </row>
    <row r="43" spans="1:10" s="59" customFormat="1" ht="22.5" thickTop="1" thickBot="1" x14ac:dyDescent="0.25">
      <c r="A43" s="70"/>
      <c r="B43" s="65" t="s">
        <v>67</v>
      </c>
      <c r="C43" s="65" t="s">
        <v>12</v>
      </c>
      <c r="D43" s="67">
        <v>52.25</v>
      </c>
      <c r="E43" s="67">
        <v>53</v>
      </c>
      <c r="F43" s="67">
        <v>52.582999999999998</v>
      </c>
      <c r="G43" s="67">
        <v>52.25</v>
      </c>
      <c r="H43" s="67" t="s">
        <v>462</v>
      </c>
      <c r="I43" s="68">
        <v>2400</v>
      </c>
      <c r="J43" s="65" t="s">
        <v>13</v>
      </c>
    </row>
    <row r="44" spans="1:10" s="59" customFormat="1" ht="22.5" thickTop="1" thickBot="1" x14ac:dyDescent="0.25">
      <c r="A44" s="70"/>
      <c r="B44" s="65" t="s">
        <v>463</v>
      </c>
      <c r="C44" s="66">
        <v>37135</v>
      </c>
      <c r="D44" s="67">
        <v>57</v>
      </c>
      <c r="E44" s="67">
        <v>57</v>
      </c>
      <c r="F44" s="67">
        <v>57</v>
      </c>
      <c r="G44" s="67">
        <v>57</v>
      </c>
      <c r="H44" s="67" t="s">
        <v>464</v>
      </c>
      <c r="I44" s="68">
        <v>15200</v>
      </c>
      <c r="J44" s="65" t="s">
        <v>13</v>
      </c>
    </row>
    <row r="45" spans="1:10" s="59" customFormat="1" ht="22.5" thickTop="1" thickBot="1" x14ac:dyDescent="0.25">
      <c r="A45" s="70"/>
      <c r="B45" s="65" t="s">
        <v>17</v>
      </c>
      <c r="C45" s="65" t="s">
        <v>12</v>
      </c>
      <c r="D45" s="67">
        <v>48</v>
      </c>
      <c r="E45" s="67">
        <v>49</v>
      </c>
      <c r="F45" s="67">
        <v>48.438000000000002</v>
      </c>
      <c r="G45" s="67">
        <v>48.5</v>
      </c>
      <c r="H45" s="67" t="s">
        <v>465</v>
      </c>
      <c r="I45" s="68">
        <v>12800</v>
      </c>
      <c r="J45" s="65" t="s">
        <v>13</v>
      </c>
    </row>
    <row r="46" spans="1:10" s="59" customFormat="1" ht="22.5" thickTop="1" thickBot="1" x14ac:dyDescent="0.25">
      <c r="A46" s="70"/>
      <c r="B46" s="65" t="s">
        <v>466</v>
      </c>
      <c r="C46" s="65" t="s">
        <v>467</v>
      </c>
      <c r="D46" s="67">
        <v>45.75</v>
      </c>
      <c r="E46" s="67">
        <v>45.75</v>
      </c>
      <c r="F46" s="67">
        <v>45.75</v>
      </c>
      <c r="G46" s="67">
        <v>45.75</v>
      </c>
      <c r="H46" s="67" t="s">
        <v>468</v>
      </c>
      <c r="I46" s="68">
        <v>1600</v>
      </c>
      <c r="J46" s="65" t="s">
        <v>13</v>
      </c>
    </row>
    <row r="47" spans="1:10" s="59" customFormat="1" ht="22.5" thickTop="1" thickBot="1" x14ac:dyDescent="0.25">
      <c r="A47" s="70"/>
      <c r="B47" s="65" t="s">
        <v>35</v>
      </c>
      <c r="C47" s="66">
        <v>36982</v>
      </c>
      <c r="D47" s="67">
        <v>44</v>
      </c>
      <c r="E47" s="67">
        <v>44.75</v>
      </c>
      <c r="F47" s="67">
        <v>44.375</v>
      </c>
      <c r="G47" s="67">
        <v>44</v>
      </c>
      <c r="H47" s="67" t="s">
        <v>469</v>
      </c>
      <c r="I47" s="68">
        <v>67200</v>
      </c>
      <c r="J47" s="65" t="s">
        <v>13</v>
      </c>
    </row>
    <row r="48" spans="1:10" s="59" customFormat="1" ht="22.5" thickTop="1" thickBot="1" x14ac:dyDescent="0.25">
      <c r="A48" s="70"/>
      <c r="B48" s="65" t="s">
        <v>60</v>
      </c>
      <c r="C48" s="66">
        <v>37012</v>
      </c>
      <c r="D48" s="67">
        <v>49.25</v>
      </c>
      <c r="E48" s="67">
        <v>50.25</v>
      </c>
      <c r="F48" s="67">
        <v>49.75</v>
      </c>
      <c r="G48" s="67">
        <v>49.75</v>
      </c>
      <c r="H48" s="67" t="s">
        <v>470</v>
      </c>
      <c r="I48" s="68">
        <v>176000</v>
      </c>
      <c r="J48" s="65" t="s">
        <v>13</v>
      </c>
    </row>
    <row r="49" spans="1:10" s="59" customFormat="1" ht="22.5" thickTop="1" thickBot="1" x14ac:dyDescent="0.25">
      <c r="A49" s="70"/>
      <c r="B49" s="65" t="s">
        <v>70</v>
      </c>
      <c r="C49" s="66">
        <v>37043</v>
      </c>
      <c r="D49" s="67">
        <v>75.5</v>
      </c>
      <c r="E49" s="67">
        <v>75.5</v>
      </c>
      <c r="F49" s="67">
        <v>75.5</v>
      </c>
      <c r="G49" s="67">
        <v>75.5</v>
      </c>
      <c r="H49" s="67" t="s">
        <v>471</v>
      </c>
      <c r="I49" s="68">
        <v>16800</v>
      </c>
      <c r="J49" s="65" t="s">
        <v>13</v>
      </c>
    </row>
    <row r="50" spans="1:10" s="59" customFormat="1" ht="22.5" thickTop="1" thickBot="1" x14ac:dyDescent="0.25">
      <c r="A50" s="70"/>
      <c r="B50" s="65" t="s">
        <v>472</v>
      </c>
      <c r="C50" s="65" t="s">
        <v>15</v>
      </c>
      <c r="D50" s="67">
        <v>115</v>
      </c>
      <c r="E50" s="67">
        <v>115</v>
      </c>
      <c r="F50" s="67">
        <v>115</v>
      </c>
      <c r="G50" s="67">
        <v>115</v>
      </c>
      <c r="H50" s="67" t="s">
        <v>473</v>
      </c>
      <c r="I50" s="68">
        <v>35200</v>
      </c>
      <c r="J50" s="65" t="s">
        <v>13</v>
      </c>
    </row>
    <row r="51" spans="1:10" s="59" customFormat="1" ht="22.5" thickTop="1" thickBot="1" x14ac:dyDescent="0.25">
      <c r="A51" s="70"/>
      <c r="B51" s="65" t="s">
        <v>75</v>
      </c>
      <c r="C51" s="66">
        <v>37135</v>
      </c>
      <c r="D51" s="67">
        <v>46.5</v>
      </c>
      <c r="E51" s="67">
        <v>46.5</v>
      </c>
      <c r="F51" s="67">
        <v>46.5</v>
      </c>
      <c r="G51" s="67">
        <v>46.5</v>
      </c>
      <c r="H51" s="67" t="s">
        <v>474</v>
      </c>
      <c r="I51" s="68">
        <v>15200</v>
      </c>
      <c r="J51" s="65" t="s">
        <v>13</v>
      </c>
    </row>
    <row r="52" spans="1:10" s="59" customFormat="1" ht="22.5" thickTop="1" thickBot="1" x14ac:dyDescent="0.25">
      <c r="A52" s="70"/>
      <c r="B52" s="65" t="s">
        <v>89</v>
      </c>
      <c r="C52" s="65" t="s">
        <v>54</v>
      </c>
      <c r="D52" s="67">
        <v>48.75</v>
      </c>
      <c r="E52" s="67">
        <v>48.75</v>
      </c>
      <c r="F52" s="67">
        <v>48.75</v>
      </c>
      <c r="G52" s="67">
        <v>48.75</v>
      </c>
      <c r="H52" s="67" t="s">
        <v>474</v>
      </c>
      <c r="I52" s="68">
        <v>33600</v>
      </c>
      <c r="J52" s="65" t="s">
        <v>13</v>
      </c>
    </row>
    <row r="53" spans="1:10" s="59" customFormat="1" ht="22.5" thickTop="1" thickBot="1" x14ac:dyDescent="0.25">
      <c r="A53" s="70"/>
      <c r="B53" s="65" t="s">
        <v>475</v>
      </c>
      <c r="C53" s="66">
        <v>37043</v>
      </c>
      <c r="D53" s="67">
        <v>375</v>
      </c>
      <c r="E53" s="67">
        <v>385</v>
      </c>
      <c r="F53" s="67">
        <v>378.33300000000003</v>
      </c>
      <c r="G53" s="67">
        <v>385</v>
      </c>
      <c r="H53" s="67" t="s">
        <v>476</v>
      </c>
      <c r="I53" s="68">
        <v>31200</v>
      </c>
      <c r="J53" s="65" t="s">
        <v>13</v>
      </c>
    </row>
    <row r="54" spans="1:10" s="59" customFormat="1" ht="22.5" thickTop="1" thickBot="1" x14ac:dyDescent="0.25">
      <c r="A54" s="70"/>
      <c r="B54" s="65" t="s">
        <v>100</v>
      </c>
      <c r="C54" s="65" t="s">
        <v>99</v>
      </c>
      <c r="D54" s="67">
        <v>350</v>
      </c>
      <c r="E54" s="67">
        <v>360</v>
      </c>
      <c r="F54" s="67">
        <v>355</v>
      </c>
      <c r="G54" s="67">
        <v>360</v>
      </c>
      <c r="H54" s="67" t="s">
        <v>477</v>
      </c>
      <c r="I54" s="68">
        <v>91200</v>
      </c>
      <c r="J54" s="65" t="s">
        <v>13</v>
      </c>
    </row>
    <row r="55" spans="1:10" s="59" customFormat="1" ht="22.5" thickTop="1" thickBot="1" x14ac:dyDescent="0.25">
      <c r="A55" s="70"/>
      <c r="B55" s="65" t="s">
        <v>65</v>
      </c>
      <c r="C55" s="65" t="s">
        <v>12</v>
      </c>
      <c r="D55" s="67">
        <v>45.5</v>
      </c>
      <c r="E55" s="67">
        <v>46.5</v>
      </c>
      <c r="F55" s="67">
        <v>46.2</v>
      </c>
      <c r="G55" s="67">
        <v>45.5</v>
      </c>
      <c r="H55" s="67" t="s">
        <v>478</v>
      </c>
      <c r="I55" s="68">
        <v>4000</v>
      </c>
      <c r="J55" s="65" t="s">
        <v>13</v>
      </c>
    </row>
    <row r="56" spans="1:10" s="59" customFormat="1" ht="22.5" thickTop="1" thickBot="1" x14ac:dyDescent="0.25">
      <c r="A56" s="70"/>
      <c r="B56" s="65" t="s">
        <v>79</v>
      </c>
      <c r="C56" s="66">
        <v>36982</v>
      </c>
      <c r="D56" s="67">
        <v>49.75</v>
      </c>
      <c r="E56" s="67">
        <v>49.75</v>
      </c>
      <c r="F56" s="67">
        <v>49.75</v>
      </c>
      <c r="G56" s="67">
        <v>49.75</v>
      </c>
      <c r="H56" s="67" t="s">
        <v>479</v>
      </c>
      <c r="I56" s="68">
        <v>33600</v>
      </c>
      <c r="J56" s="65" t="s">
        <v>13</v>
      </c>
    </row>
    <row r="57" spans="1:10" s="59" customFormat="1" ht="13.5" thickTop="1" x14ac:dyDescent="0.2">
      <c r="A57" s="70"/>
    </row>
    <row r="58" spans="1:10" s="59" customFormat="1" x14ac:dyDescent="0.2">
      <c r="A58" s="70"/>
    </row>
    <row r="59" spans="1:10" s="59" customFormat="1" x14ac:dyDescent="0.2">
      <c r="A59" s="70"/>
    </row>
  </sheetData>
  <mergeCells count="10">
    <mergeCell ref="B13:J13"/>
    <mergeCell ref="B11:J11"/>
    <mergeCell ref="H9:H10"/>
    <mergeCell ref="I9:I10"/>
    <mergeCell ref="J9:J10"/>
    <mergeCell ref="G9:G10"/>
    <mergeCell ref="B9:B10"/>
    <mergeCell ref="C9:C10"/>
    <mergeCell ref="D9:D10"/>
    <mergeCell ref="E9:E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zoomScale="75" workbookViewId="0">
      <selection activeCell="B3" sqref="B3"/>
    </sheetView>
  </sheetViews>
  <sheetFormatPr defaultRowHeight="12.75" x14ac:dyDescent="0.2"/>
  <cols>
    <col min="1" max="1" width="4.140625" style="72" customWidth="1"/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21" thickBot="1" x14ac:dyDescent="0.35">
      <c r="A1" s="69"/>
      <c r="B1" s="75" t="s">
        <v>585</v>
      </c>
      <c r="G1" s="6"/>
      <c r="H1" s="7" t="s">
        <v>49</v>
      </c>
      <c r="I1" s="1">
        <f>SUM(I11:I1002)</f>
        <v>8745000</v>
      </c>
    </row>
    <row r="2" spans="1:13" ht="15.75" x14ac:dyDescent="0.25">
      <c r="A2" s="69"/>
      <c r="B2" s="20" t="s">
        <v>40</v>
      </c>
      <c r="G2" s="74"/>
      <c r="H2" s="78"/>
      <c r="I2" s="76"/>
    </row>
    <row r="3" spans="1:13" x14ac:dyDescent="0.2">
      <c r="A3" s="69"/>
      <c r="B3" s="143">
        <f>'E-Mail'!$B$4</f>
        <v>36977</v>
      </c>
      <c r="G3" s="74"/>
      <c r="H3" s="78"/>
      <c r="I3" s="76"/>
    </row>
    <row r="5" spans="1:13" ht="9.75" customHeight="1" x14ac:dyDescent="0.2">
      <c r="A5" s="70"/>
      <c r="B5" s="62" t="s">
        <v>480</v>
      </c>
      <c r="K5" s="59"/>
      <c r="L5" s="59"/>
      <c r="M5" s="59"/>
    </row>
    <row r="6" spans="1:13" ht="9.75" customHeight="1" x14ac:dyDescent="0.2">
      <c r="A6" s="71"/>
      <c r="B6" s="62" t="s">
        <v>416</v>
      </c>
      <c r="K6" s="59"/>
      <c r="L6" s="59"/>
      <c r="M6" s="59"/>
    </row>
    <row r="7" spans="1:13" ht="9.75" customHeight="1" x14ac:dyDescent="0.2">
      <c r="A7" s="71"/>
      <c r="B7" s="62" t="s">
        <v>417</v>
      </c>
      <c r="K7" s="59"/>
      <c r="L7" s="59"/>
      <c r="M7" s="59"/>
    </row>
    <row r="8" spans="1:13" ht="9.75" customHeight="1" thickBot="1" x14ac:dyDescent="0.25">
      <c r="A8" s="71"/>
      <c r="K8" s="59"/>
      <c r="L8" s="59"/>
      <c r="M8" s="59"/>
    </row>
    <row r="9" spans="1:13" ht="13.5" thickTop="1" x14ac:dyDescent="0.2">
      <c r="A9" s="70"/>
      <c r="B9" s="166" t="s">
        <v>0</v>
      </c>
      <c r="C9" s="166" t="s">
        <v>1</v>
      </c>
      <c r="D9" s="164" t="s">
        <v>2</v>
      </c>
      <c r="E9" s="164" t="s">
        <v>3</v>
      </c>
      <c r="F9" s="63" t="s">
        <v>4</v>
      </c>
      <c r="G9" s="164" t="s">
        <v>6</v>
      </c>
      <c r="H9" s="164" t="s">
        <v>7</v>
      </c>
      <c r="I9" s="164" t="s">
        <v>8</v>
      </c>
      <c r="J9" s="166" t="s">
        <v>9</v>
      </c>
      <c r="K9" s="59"/>
      <c r="L9" s="59"/>
      <c r="M9" s="59"/>
    </row>
    <row r="10" spans="1:13" ht="25.5" customHeight="1" thickBot="1" x14ac:dyDescent="0.25">
      <c r="A10" s="70"/>
      <c r="B10" s="167"/>
      <c r="C10" s="167"/>
      <c r="D10" s="165"/>
      <c r="E10" s="165"/>
      <c r="F10" s="64" t="s">
        <v>5</v>
      </c>
      <c r="G10" s="165"/>
      <c r="H10" s="165"/>
      <c r="I10" s="165"/>
      <c r="J10" s="167"/>
      <c r="K10" s="59"/>
      <c r="L10" s="59"/>
      <c r="M10" s="59"/>
    </row>
    <row r="11" spans="1:13" ht="10.5" customHeight="1" thickTop="1" thickBot="1" x14ac:dyDescent="0.25">
      <c r="A11" s="70"/>
      <c r="B11" s="161" t="s">
        <v>481</v>
      </c>
      <c r="C11" s="162"/>
      <c r="D11" s="162"/>
      <c r="E11" s="162"/>
      <c r="F11" s="162"/>
      <c r="G11" s="162"/>
      <c r="H11" s="162"/>
      <c r="I11" s="162"/>
      <c r="J11" s="163"/>
      <c r="K11" s="59"/>
      <c r="L11" s="59"/>
      <c r="M11" s="59"/>
    </row>
    <row r="12" spans="1:13" ht="22.5" thickTop="1" thickBot="1" x14ac:dyDescent="0.25">
      <c r="A12" s="70"/>
      <c r="B12" s="65" t="s">
        <v>482</v>
      </c>
      <c r="C12" s="65" t="s">
        <v>64</v>
      </c>
      <c r="D12" s="67">
        <v>-0.17</v>
      </c>
      <c r="E12" s="67">
        <v>-0.17</v>
      </c>
      <c r="F12" s="67">
        <v>-0.17</v>
      </c>
      <c r="G12" s="67">
        <v>-0.17</v>
      </c>
      <c r="H12" s="67" t="s">
        <v>483</v>
      </c>
      <c r="I12" s="68">
        <v>755000</v>
      </c>
      <c r="J12" s="65" t="s">
        <v>20</v>
      </c>
      <c r="K12" s="59"/>
      <c r="L12" s="59"/>
      <c r="M12" s="59"/>
    </row>
    <row r="13" spans="1:13" ht="10.5" customHeight="1" thickTop="1" thickBot="1" x14ac:dyDescent="0.25">
      <c r="A13" s="70"/>
      <c r="B13" s="161" t="s">
        <v>18</v>
      </c>
      <c r="C13" s="162"/>
      <c r="D13" s="162"/>
      <c r="E13" s="162"/>
      <c r="F13" s="162"/>
      <c r="G13" s="162"/>
      <c r="H13" s="162"/>
      <c r="I13" s="162"/>
      <c r="J13" s="163"/>
      <c r="K13" s="59"/>
      <c r="L13" s="59"/>
      <c r="M13" s="59"/>
    </row>
    <row r="14" spans="1:13" ht="22.5" thickTop="1" thickBot="1" x14ac:dyDescent="0.25">
      <c r="A14" s="70"/>
      <c r="B14" s="65" t="s">
        <v>43</v>
      </c>
      <c r="C14" s="65" t="s">
        <v>19</v>
      </c>
      <c r="D14" s="67">
        <v>5.3550000000000004</v>
      </c>
      <c r="E14" s="67">
        <v>5.4</v>
      </c>
      <c r="F14" s="67">
        <v>5.3890000000000002</v>
      </c>
      <c r="G14" s="67">
        <v>5.4</v>
      </c>
      <c r="H14" s="67" t="s">
        <v>484</v>
      </c>
      <c r="I14" s="68">
        <v>10000</v>
      </c>
      <c r="J14" s="65" t="s">
        <v>20</v>
      </c>
      <c r="K14" s="59"/>
      <c r="L14" s="59"/>
      <c r="M14" s="59"/>
    </row>
    <row r="15" spans="1:13" ht="22.5" thickTop="1" thickBot="1" x14ac:dyDescent="0.25">
      <c r="A15" s="70"/>
      <c r="B15" s="65" t="s">
        <v>485</v>
      </c>
      <c r="C15" s="66">
        <v>36982</v>
      </c>
      <c r="D15" s="67">
        <v>5.42</v>
      </c>
      <c r="E15" s="67">
        <v>5.42</v>
      </c>
      <c r="F15" s="67">
        <v>5.42</v>
      </c>
      <c r="G15" s="67">
        <v>5.42</v>
      </c>
      <c r="H15" s="67" t="s">
        <v>486</v>
      </c>
      <c r="I15" s="68">
        <v>150000</v>
      </c>
      <c r="J15" s="65" t="s">
        <v>20</v>
      </c>
      <c r="K15" s="59"/>
      <c r="L15" s="59"/>
      <c r="M15" s="59"/>
    </row>
    <row r="16" spans="1:13" ht="22.5" thickTop="1" thickBot="1" x14ac:dyDescent="0.25">
      <c r="A16" s="70"/>
      <c r="B16" s="65" t="s">
        <v>56</v>
      </c>
      <c r="C16" s="65" t="s">
        <v>19</v>
      </c>
      <c r="D16" s="67">
        <v>5.29</v>
      </c>
      <c r="E16" s="67">
        <v>5.33</v>
      </c>
      <c r="F16" s="67">
        <v>5.31</v>
      </c>
      <c r="G16" s="67">
        <v>5.33</v>
      </c>
      <c r="H16" s="67" t="s">
        <v>426</v>
      </c>
      <c r="I16" s="68">
        <v>45000</v>
      </c>
      <c r="J16" s="65" t="s">
        <v>20</v>
      </c>
      <c r="K16" s="59"/>
      <c r="L16" s="59"/>
      <c r="M16" s="59"/>
    </row>
    <row r="17" spans="1:13" ht="22.5" thickTop="1" thickBot="1" x14ac:dyDescent="0.25">
      <c r="A17" s="70"/>
      <c r="B17" s="65" t="s">
        <v>487</v>
      </c>
      <c r="C17" s="65" t="s">
        <v>19</v>
      </c>
      <c r="D17" s="67">
        <v>5.65</v>
      </c>
      <c r="E17" s="67">
        <v>5.65</v>
      </c>
      <c r="F17" s="67">
        <v>5.65</v>
      </c>
      <c r="G17" s="67">
        <v>5.65</v>
      </c>
      <c r="H17" s="67" t="s">
        <v>488</v>
      </c>
      <c r="I17" s="68">
        <v>5000</v>
      </c>
      <c r="J17" s="65" t="s">
        <v>20</v>
      </c>
      <c r="K17" s="59"/>
      <c r="L17" s="59"/>
      <c r="M17" s="59"/>
    </row>
    <row r="18" spans="1:13" ht="22.5" thickTop="1" thickBot="1" x14ac:dyDescent="0.25">
      <c r="A18" s="70"/>
      <c r="B18" s="65" t="s">
        <v>21</v>
      </c>
      <c r="C18" s="65" t="s">
        <v>19</v>
      </c>
      <c r="D18" s="67">
        <v>5.585</v>
      </c>
      <c r="E18" s="67">
        <v>5.68</v>
      </c>
      <c r="F18" s="67">
        <v>5.6059999999999999</v>
      </c>
      <c r="G18" s="67">
        <v>5.68</v>
      </c>
      <c r="H18" s="67" t="s">
        <v>489</v>
      </c>
      <c r="I18" s="68">
        <v>145000</v>
      </c>
      <c r="J18" s="65" t="s">
        <v>20</v>
      </c>
      <c r="K18" s="59"/>
      <c r="L18" s="59"/>
      <c r="M18" s="59"/>
    </row>
    <row r="19" spans="1:13" ht="22.5" thickTop="1" thickBot="1" x14ac:dyDescent="0.25">
      <c r="A19" s="70"/>
      <c r="B19" s="65" t="s">
        <v>22</v>
      </c>
      <c r="C19" s="65" t="s">
        <v>19</v>
      </c>
      <c r="D19" s="67">
        <v>5.39</v>
      </c>
      <c r="E19" s="67">
        <v>5.39</v>
      </c>
      <c r="F19" s="67">
        <v>5.39</v>
      </c>
      <c r="G19" s="67">
        <v>5.39</v>
      </c>
      <c r="H19" s="67" t="s">
        <v>490</v>
      </c>
      <c r="I19" s="68">
        <v>20000</v>
      </c>
      <c r="J19" s="65" t="s">
        <v>20</v>
      </c>
      <c r="K19" s="59"/>
      <c r="L19" s="59"/>
      <c r="M19" s="59"/>
    </row>
    <row r="20" spans="1:13" ht="22.5" thickTop="1" thickBot="1" x14ac:dyDescent="0.25">
      <c r="A20" s="70"/>
      <c r="B20" s="65" t="s">
        <v>23</v>
      </c>
      <c r="C20" s="65" t="s">
        <v>19</v>
      </c>
      <c r="D20" s="67">
        <v>5.33</v>
      </c>
      <c r="E20" s="67">
        <v>5.46</v>
      </c>
      <c r="F20" s="67">
        <v>5.3760000000000003</v>
      </c>
      <c r="G20" s="67">
        <v>5.45</v>
      </c>
      <c r="H20" s="67" t="s">
        <v>491</v>
      </c>
      <c r="I20" s="68">
        <v>97500</v>
      </c>
      <c r="J20" s="65" t="s">
        <v>20</v>
      </c>
      <c r="K20" s="59"/>
      <c r="L20" s="59"/>
      <c r="M20" s="59"/>
    </row>
    <row r="21" spans="1:13" ht="22.5" thickTop="1" thickBot="1" x14ac:dyDescent="0.25">
      <c r="A21" s="70"/>
      <c r="B21" s="65" t="s">
        <v>24</v>
      </c>
      <c r="C21" s="65" t="s">
        <v>19</v>
      </c>
      <c r="D21" s="67">
        <v>5.7750000000000004</v>
      </c>
      <c r="E21" s="67">
        <v>5.94</v>
      </c>
      <c r="F21" s="67">
        <v>5.859</v>
      </c>
      <c r="G21" s="67">
        <v>5.9249999999999998</v>
      </c>
      <c r="H21" s="67" t="s">
        <v>489</v>
      </c>
      <c r="I21" s="68">
        <v>110000</v>
      </c>
      <c r="J21" s="65" t="s">
        <v>20</v>
      </c>
      <c r="K21" s="59"/>
      <c r="L21" s="59"/>
      <c r="M21" s="59"/>
    </row>
    <row r="22" spans="1:13" ht="22.5" thickTop="1" thickBot="1" x14ac:dyDescent="0.25">
      <c r="A22" s="70"/>
      <c r="B22" s="65" t="s">
        <v>66</v>
      </c>
      <c r="C22" s="65" t="s">
        <v>19</v>
      </c>
      <c r="D22" s="67">
        <v>5.6550000000000002</v>
      </c>
      <c r="E22" s="67">
        <v>5.72</v>
      </c>
      <c r="F22" s="67">
        <v>5.6859999999999999</v>
      </c>
      <c r="G22" s="67">
        <v>5.72</v>
      </c>
      <c r="H22" s="67" t="s">
        <v>492</v>
      </c>
      <c r="I22" s="68">
        <v>25000</v>
      </c>
      <c r="J22" s="65" t="s">
        <v>20</v>
      </c>
      <c r="K22" s="59"/>
      <c r="L22" s="59"/>
      <c r="M22" s="59"/>
    </row>
    <row r="23" spans="1:13" ht="22.5" thickTop="1" thickBot="1" x14ac:dyDescent="0.25">
      <c r="A23" s="70"/>
      <c r="B23" s="65" t="s">
        <v>25</v>
      </c>
      <c r="C23" s="65" t="s">
        <v>19</v>
      </c>
      <c r="D23" s="67">
        <v>5.13</v>
      </c>
      <c r="E23" s="67">
        <v>5.25</v>
      </c>
      <c r="F23" s="67">
        <v>5.1769999999999996</v>
      </c>
      <c r="G23" s="67">
        <v>5.25</v>
      </c>
      <c r="H23" s="67" t="s">
        <v>493</v>
      </c>
      <c r="I23" s="68">
        <v>55000</v>
      </c>
      <c r="J23" s="65" t="s">
        <v>20</v>
      </c>
      <c r="K23" s="59"/>
      <c r="L23" s="59"/>
      <c r="M23" s="59"/>
    </row>
    <row r="24" spans="1:13" ht="22.5" thickTop="1" thickBot="1" x14ac:dyDescent="0.25">
      <c r="A24" s="70"/>
      <c r="B24" s="65" t="s">
        <v>57</v>
      </c>
      <c r="C24" s="65" t="s">
        <v>19</v>
      </c>
      <c r="D24" s="67">
        <v>4.47</v>
      </c>
      <c r="E24" s="67">
        <v>4.51</v>
      </c>
      <c r="F24" s="67">
        <v>4.5010000000000003</v>
      </c>
      <c r="G24" s="67">
        <v>4.47</v>
      </c>
      <c r="H24" s="67" t="s">
        <v>494</v>
      </c>
      <c r="I24" s="68">
        <v>57500</v>
      </c>
      <c r="J24" s="65" t="s">
        <v>20</v>
      </c>
      <c r="K24" s="59"/>
      <c r="L24" s="59"/>
      <c r="M24" s="59"/>
    </row>
    <row r="25" spans="1:13" ht="22.5" thickTop="1" thickBot="1" x14ac:dyDescent="0.25">
      <c r="A25" s="70"/>
      <c r="B25" s="65" t="s">
        <v>26</v>
      </c>
      <c r="C25" s="65" t="s">
        <v>19</v>
      </c>
      <c r="D25" s="67">
        <v>5.34</v>
      </c>
      <c r="E25" s="67">
        <v>5.48</v>
      </c>
      <c r="F25" s="67">
        <v>5.4</v>
      </c>
      <c r="G25" s="67">
        <v>5.46</v>
      </c>
      <c r="H25" s="67" t="s">
        <v>495</v>
      </c>
      <c r="I25" s="68">
        <v>165000</v>
      </c>
      <c r="J25" s="65" t="s">
        <v>20</v>
      </c>
      <c r="K25" s="59"/>
      <c r="L25" s="59"/>
      <c r="M25" s="59"/>
    </row>
    <row r="26" spans="1:13" ht="22.5" thickTop="1" thickBot="1" x14ac:dyDescent="0.25">
      <c r="A26" s="70"/>
      <c r="B26" s="65" t="s">
        <v>496</v>
      </c>
      <c r="C26" s="65" t="s">
        <v>19</v>
      </c>
      <c r="D26" s="67">
        <v>4.5999999999999996</v>
      </c>
      <c r="E26" s="67">
        <v>4.5999999999999996</v>
      </c>
      <c r="F26" s="67">
        <v>4.5999999999999996</v>
      </c>
      <c r="G26" s="67">
        <v>4.5999999999999996</v>
      </c>
      <c r="H26" s="67" t="s">
        <v>468</v>
      </c>
      <c r="I26" s="68">
        <v>5000</v>
      </c>
      <c r="J26" s="65" t="s">
        <v>20</v>
      </c>
      <c r="K26" s="59"/>
      <c r="L26" s="59"/>
      <c r="M26" s="59"/>
    </row>
    <row r="27" spans="1:13" ht="22.5" thickTop="1" thickBot="1" x14ac:dyDescent="0.25">
      <c r="A27" s="70"/>
      <c r="B27" s="65" t="s">
        <v>27</v>
      </c>
      <c r="C27" s="65" t="s">
        <v>19</v>
      </c>
      <c r="D27" s="67">
        <v>5.6550000000000002</v>
      </c>
      <c r="E27" s="67">
        <v>5.69</v>
      </c>
      <c r="F27" s="67">
        <v>5.6719999999999997</v>
      </c>
      <c r="G27" s="67">
        <v>5.6749999999999998</v>
      </c>
      <c r="H27" s="67" t="s">
        <v>465</v>
      </c>
      <c r="I27" s="68">
        <v>25000</v>
      </c>
      <c r="J27" s="65" t="s">
        <v>20</v>
      </c>
      <c r="K27" s="59"/>
      <c r="L27" s="59"/>
      <c r="M27" s="59"/>
    </row>
    <row r="28" spans="1:13" ht="22.5" thickTop="1" thickBot="1" x14ac:dyDescent="0.25">
      <c r="A28" s="70"/>
      <c r="B28" s="65" t="s">
        <v>44</v>
      </c>
      <c r="C28" s="65" t="s">
        <v>19</v>
      </c>
      <c r="D28" s="67">
        <v>5.29</v>
      </c>
      <c r="E28" s="67">
        <v>5.49</v>
      </c>
      <c r="F28" s="67">
        <v>5.3259999999999996</v>
      </c>
      <c r="G28" s="67">
        <v>5.49</v>
      </c>
      <c r="H28" s="67" t="s">
        <v>497</v>
      </c>
      <c r="I28" s="68">
        <v>117500</v>
      </c>
      <c r="J28" s="65" t="s">
        <v>20</v>
      </c>
      <c r="K28" s="59"/>
      <c r="L28" s="59"/>
      <c r="M28" s="59"/>
    </row>
    <row r="29" spans="1:13" ht="22.5" thickTop="1" thickBot="1" x14ac:dyDescent="0.25">
      <c r="A29" s="70"/>
      <c r="B29" s="65" t="s">
        <v>28</v>
      </c>
      <c r="C29" s="65" t="s">
        <v>19</v>
      </c>
      <c r="D29" s="67">
        <v>5.31</v>
      </c>
      <c r="E29" s="67">
        <v>5.31</v>
      </c>
      <c r="F29" s="67">
        <v>5.31</v>
      </c>
      <c r="G29" s="67">
        <v>5.31</v>
      </c>
      <c r="H29" s="67" t="s">
        <v>498</v>
      </c>
      <c r="I29" s="68">
        <v>20000</v>
      </c>
      <c r="J29" s="65" t="s">
        <v>20</v>
      </c>
      <c r="K29" s="59"/>
      <c r="L29" s="59"/>
      <c r="M29" s="59"/>
    </row>
    <row r="30" spans="1:13" ht="22.5" thickTop="1" thickBot="1" x14ac:dyDescent="0.25">
      <c r="A30" s="70"/>
      <c r="B30" s="65" t="s">
        <v>29</v>
      </c>
      <c r="C30" s="65" t="s">
        <v>19</v>
      </c>
      <c r="D30" s="67">
        <v>5.55</v>
      </c>
      <c r="E30" s="67">
        <v>5.63</v>
      </c>
      <c r="F30" s="67">
        <v>5.5839999999999996</v>
      </c>
      <c r="G30" s="67">
        <v>5.63</v>
      </c>
      <c r="H30" s="67" t="s">
        <v>436</v>
      </c>
      <c r="I30" s="68">
        <v>115000</v>
      </c>
      <c r="J30" s="65" t="s">
        <v>20</v>
      </c>
      <c r="K30" s="59"/>
      <c r="L30" s="59"/>
      <c r="M30" s="59"/>
    </row>
    <row r="31" spans="1:13" ht="22.5" thickTop="1" thickBot="1" x14ac:dyDescent="0.25">
      <c r="A31" s="70"/>
      <c r="B31" s="65" t="s">
        <v>73</v>
      </c>
      <c r="C31" s="65" t="s">
        <v>19</v>
      </c>
      <c r="D31" s="67">
        <v>5.56</v>
      </c>
      <c r="E31" s="67">
        <v>5.6529999999999996</v>
      </c>
      <c r="F31" s="67">
        <v>5.5880000000000001</v>
      </c>
      <c r="G31" s="67">
        <v>5.6529999999999996</v>
      </c>
      <c r="H31" s="67" t="s">
        <v>476</v>
      </c>
      <c r="I31" s="68">
        <v>30000</v>
      </c>
      <c r="J31" s="65" t="s">
        <v>20</v>
      </c>
      <c r="K31" s="59"/>
      <c r="L31" s="59"/>
      <c r="M31" s="59"/>
    </row>
    <row r="32" spans="1:13" ht="22.5" thickTop="1" thickBot="1" x14ac:dyDescent="0.25">
      <c r="A32" s="70"/>
      <c r="B32" s="65" t="s">
        <v>45</v>
      </c>
      <c r="C32" s="65" t="s">
        <v>19</v>
      </c>
      <c r="D32" s="67">
        <v>5.31</v>
      </c>
      <c r="E32" s="67">
        <v>5.31</v>
      </c>
      <c r="F32" s="67">
        <v>5.31</v>
      </c>
      <c r="G32" s="67">
        <v>5.31</v>
      </c>
      <c r="H32" s="67" t="s">
        <v>499</v>
      </c>
      <c r="I32" s="68">
        <v>2500</v>
      </c>
      <c r="J32" s="65" t="s">
        <v>20</v>
      </c>
      <c r="K32" s="59"/>
      <c r="L32" s="59"/>
      <c r="M32" s="59"/>
    </row>
    <row r="33" spans="1:13" ht="22.5" thickTop="1" thickBot="1" x14ac:dyDescent="0.25">
      <c r="A33" s="70"/>
      <c r="B33" s="65" t="s">
        <v>90</v>
      </c>
      <c r="C33" s="65" t="s">
        <v>19</v>
      </c>
      <c r="D33" s="67">
        <v>5.4349999999999996</v>
      </c>
      <c r="E33" s="67">
        <v>5.4349999999999996</v>
      </c>
      <c r="F33" s="67">
        <v>5.4349999999999996</v>
      </c>
      <c r="G33" s="67">
        <v>5.4349999999999996</v>
      </c>
      <c r="H33" s="67" t="s">
        <v>500</v>
      </c>
      <c r="I33" s="68">
        <v>5000</v>
      </c>
      <c r="J33" s="65" t="s">
        <v>20</v>
      </c>
      <c r="K33" s="59"/>
      <c r="L33" s="59"/>
      <c r="M33" s="59"/>
    </row>
    <row r="34" spans="1:13" ht="22.5" thickTop="1" thickBot="1" x14ac:dyDescent="0.25">
      <c r="A34" s="70"/>
      <c r="B34" s="65" t="s">
        <v>61</v>
      </c>
      <c r="C34" s="65" t="s">
        <v>19</v>
      </c>
      <c r="D34" s="67">
        <v>8.8000000000000007</v>
      </c>
      <c r="E34" s="67">
        <v>9</v>
      </c>
      <c r="F34" s="67">
        <v>8.9329999999999998</v>
      </c>
      <c r="G34" s="67">
        <v>8.8000000000000007</v>
      </c>
      <c r="H34" s="67" t="s">
        <v>501</v>
      </c>
      <c r="I34" s="68">
        <v>15000</v>
      </c>
      <c r="J34" s="65" t="s">
        <v>20</v>
      </c>
      <c r="K34" s="59"/>
      <c r="L34" s="59"/>
      <c r="M34" s="59"/>
    </row>
    <row r="35" spans="1:13" ht="22.5" thickTop="1" thickBot="1" x14ac:dyDescent="0.25">
      <c r="A35" s="70"/>
      <c r="B35" s="65" t="s">
        <v>101</v>
      </c>
      <c r="C35" s="65" t="s">
        <v>19</v>
      </c>
      <c r="D35" s="67">
        <v>5.5449999999999999</v>
      </c>
      <c r="E35" s="67">
        <v>5.58</v>
      </c>
      <c r="F35" s="67">
        <v>5.5629999999999997</v>
      </c>
      <c r="G35" s="67">
        <v>5.58</v>
      </c>
      <c r="H35" s="67" t="s">
        <v>502</v>
      </c>
      <c r="I35" s="68">
        <v>10000</v>
      </c>
      <c r="J35" s="65" t="s">
        <v>20</v>
      </c>
      <c r="K35" s="59"/>
      <c r="L35" s="59"/>
      <c r="M35" s="59"/>
    </row>
    <row r="36" spans="1:13" ht="22.5" thickTop="1" thickBot="1" x14ac:dyDescent="0.25">
      <c r="A36" s="70"/>
      <c r="B36" s="65" t="s">
        <v>71</v>
      </c>
      <c r="C36" s="65" t="s">
        <v>19</v>
      </c>
      <c r="D36" s="67">
        <v>10.5</v>
      </c>
      <c r="E36" s="67">
        <v>11.25</v>
      </c>
      <c r="F36" s="67">
        <v>10.917</v>
      </c>
      <c r="G36" s="67">
        <v>11.25</v>
      </c>
      <c r="H36" s="67" t="s">
        <v>493</v>
      </c>
      <c r="I36" s="68">
        <v>30000</v>
      </c>
      <c r="J36" s="65" t="s">
        <v>20</v>
      </c>
      <c r="K36" s="59"/>
      <c r="L36" s="59"/>
      <c r="M36" s="59"/>
    </row>
    <row r="37" spans="1:13" ht="22.5" thickTop="1" thickBot="1" x14ac:dyDescent="0.25">
      <c r="A37" s="70"/>
      <c r="B37" s="65" t="s">
        <v>68</v>
      </c>
      <c r="C37" s="65" t="s">
        <v>19</v>
      </c>
      <c r="D37" s="67">
        <v>5.2949999999999999</v>
      </c>
      <c r="E37" s="67">
        <v>5.32</v>
      </c>
      <c r="F37" s="67">
        <v>5.3019999999999996</v>
      </c>
      <c r="G37" s="67">
        <v>5.32</v>
      </c>
      <c r="H37" s="67" t="s">
        <v>503</v>
      </c>
      <c r="I37" s="68">
        <v>30000</v>
      </c>
      <c r="J37" s="65" t="s">
        <v>20</v>
      </c>
      <c r="K37" s="59"/>
      <c r="L37" s="59"/>
      <c r="M37" s="59"/>
    </row>
    <row r="38" spans="1:13" ht="22.5" thickTop="1" thickBot="1" x14ac:dyDescent="0.25">
      <c r="A38" s="70"/>
      <c r="B38" s="65" t="s">
        <v>62</v>
      </c>
      <c r="C38" s="65" t="s">
        <v>19</v>
      </c>
      <c r="D38" s="67">
        <v>5.27</v>
      </c>
      <c r="E38" s="67">
        <v>5.5</v>
      </c>
      <c r="F38" s="67">
        <v>5.3209999999999997</v>
      </c>
      <c r="G38" s="67">
        <v>5.5</v>
      </c>
      <c r="H38" s="67" t="s">
        <v>504</v>
      </c>
      <c r="I38" s="68">
        <v>80000</v>
      </c>
      <c r="J38" s="65" t="s">
        <v>20</v>
      </c>
      <c r="K38" s="59"/>
      <c r="L38" s="59"/>
      <c r="M38" s="59"/>
    </row>
    <row r="39" spans="1:13" ht="22.5" thickTop="1" thickBot="1" x14ac:dyDescent="0.25">
      <c r="A39" s="70"/>
      <c r="B39" s="65" t="s">
        <v>53</v>
      </c>
      <c r="C39" s="65" t="s">
        <v>19</v>
      </c>
      <c r="D39" s="67">
        <v>5.8949999999999996</v>
      </c>
      <c r="E39" s="67">
        <v>6.05</v>
      </c>
      <c r="F39" s="67">
        <v>5.9530000000000003</v>
      </c>
      <c r="G39" s="67">
        <v>6.05</v>
      </c>
      <c r="H39" s="67" t="s">
        <v>453</v>
      </c>
      <c r="I39" s="68">
        <v>30000</v>
      </c>
      <c r="J39" s="65" t="s">
        <v>20</v>
      </c>
      <c r="K39" s="59"/>
      <c r="L39" s="59"/>
      <c r="M39" s="59"/>
    </row>
    <row r="40" spans="1:13" ht="9.75" customHeight="1" thickTop="1" thickBot="1" x14ac:dyDescent="0.25">
      <c r="A40" s="70"/>
      <c r="B40" s="65" t="s">
        <v>102</v>
      </c>
      <c r="C40" s="65" t="s">
        <v>19</v>
      </c>
      <c r="D40" s="67">
        <v>5.22</v>
      </c>
      <c r="E40" s="67">
        <v>5.41</v>
      </c>
      <c r="F40" s="67">
        <v>5.3470000000000004</v>
      </c>
      <c r="G40" s="67">
        <v>5.41</v>
      </c>
      <c r="H40" s="67" t="s">
        <v>505</v>
      </c>
      <c r="I40" s="68">
        <v>7500</v>
      </c>
      <c r="J40" s="65" t="s">
        <v>20</v>
      </c>
      <c r="K40" s="59"/>
      <c r="L40" s="59"/>
      <c r="M40" s="59"/>
    </row>
    <row r="41" spans="1:13" ht="22.5" thickTop="1" thickBot="1" x14ac:dyDescent="0.25">
      <c r="A41" s="70"/>
      <c r="B41" s="65" t="s">
        <v>46</v>
      </c>
      <c r="C41" s="65" t="s">
        <v>19</v>
      </c>
      <c r="D41" s="67">
        <v>5.3049999999999997</v>
      </c>
      <c r="E41" s="67">
        <v>5.37</v>
      </c>
      <c r="F41" s="67">
        <v>5.33</v>
      </c>
      <c r="G41" s="67">
        <v>5.37</v>
      </c>
      <c r="H41" s="67" t="s">
        <v>500</v>
      </c>
      <c r="I41" s="68">
        <v>20000</v>
      </c>
      <c r="J41" s="65" t="s">
        <v>20</v>
      </c>
      <c r="K41" s="59"/>
      <c r="L41" s="59"/>
      <c r="M41" s="59"/>
    </row>
    <row r="42" spans="1:13" ht="22.5" thickTop="1" thickBot="1" x14ac:dyDescent="0.25">
      <c r="A42" s="70"/>
      <c r="B42" s="65" t="s">
        <v>30</v>
      </c>
      <c r="C42" s="65" t="s">
        <v>19</v>
      </c>
      <c r="D42" s="67">
        <v>5.28</v>
      </c>
      <c r="E42" s="67">
        <v>5.38</v>
      </c>
      <c r="F42" s="67">
        <v>5.3179999999999996</v>
      </c>
      <c r="G42" s="67">
        <v>5.38</v>
      </c>
      <c r="H42" s="67" t="s">
        <v>506</v>
      </c>
      <c r="I42" s="68">
        <v>55000</v>
      </c>
      <c r="J42" s="65" t="s">
        <v>20</v>
      </c>
      <c r="K42" s="59"/>
      <c r="L42" s="59"/>
      <c r="M42" s="59"/>
    </row>
    <row r="43" spans="1:13" ht="9.75" customHeight="1" thickTop="1" thickBot="1" x14ac:dyDescent="0.25">
      <c r="A43" s="70"/>
      <c r="B43" s="65" t="s">
        <v>103</v>
      </c>
      <c r="C43" s="65" t="s">
        <v>19</v>
      </c>
      <c r="D43" s="67">
        <v>5.93</v>
      </c>
      <c r="E43" s="67">
        <v>5.93</v>
      </c>
      <c r="F43" s="67">
        <v>5.93</v>
      </c>
      <c r="G43" s="67">
        <v>5.93</v>
      </c>
      <c r="H43" s="67" t="s">
        <v>507</v>
      </c>
      <c r="I43" s="68">
        <v>10000</v>
      </c>
      <c r="J43" s="65" t="s">
        <v>20</v>
      </c>
      <c r="K43" s="59"/>
      <c r="L43" s="59"/>
      <c r="M43" s="59"/>
    </row>
    <row r="44" spans="1:13" ht="22.5" thickTop="1" thickBot="1" x14ac:dyDescent="0.25">
      <c r="A44" s="70"/>
      <c r="B44" s="65" t="s">
        <v>47</v>
      </c>
      <c r="C44" s="65" t="s">
        <v>19</v>
      </c>
      <c r="D44" s="67">
        <v>5.33</v>
      </c>
      <c r="E44" s="67">
        <v>5.37</v>
      </c>
      <c r="F44" s="67">
        <v>5.3470000000000004</v>
      </c>
      <c r="G44" s="67">
        <v>5.37</v>
      </c>
      <c r="H44" s="67" t="s">
        <v>508</v>
      </c>
      <c r="I44" s="68">
        <v>50000</v>
      </c>
      <c r="J44" s="65" t="s">
        <v>20</v>
      </c>
      <c r="K44" s="59"/>
      <c r="L44" s="59"/>
      <c r="M44" s="59"/>
    </row>
    <row r="45" spans="1:13" ht="10.5" customHeight="1" thickTop="1" thickBot="1" x14ac:dyDescent="0.25">
      <c r="A45" s="70"/>
      <c r="B45" s="161" t="s">
        <v>31</v>
      </c>
      <c r="C45" s="162"/>
      <c r="D45" s="162"/>
      <c r="E45" s="162"/>
      <c r="F45" s="162"/>
      <c r="G45" s="162"/>
      <c r="H45" s="162"/>
      <c r="I45" s="162"/>
      <c r="J45" s="163"/>
      <c r="K45" s="59"/>
      <c r="L45" s="59"/>
      <c r="M45" s="59"/>
    </row>
    <row r="46" spans="1:13" ht="22.5" thickTop="1" thickBot="1" x14ac:dyDescent="0.25">
      <c r="A46" s="70"/>
      <c r="B46" s="65" t="s">
        <v>80</v>
      </c>
      <c r="C46" s="65" t="s">
        <v>19</v>
      </c>
      <c r="D46" s="67">
        <v>0</v>
      </c>
      <c r="E46" s="67">
        <v>0</v>
      </c>
      <c r="F46" s="67">
        <v>0</v>
      </c>
      <c r="G46" s="67">
        <v>0</v>
      </c>
      <c r="H46" s="67" t="s">
        <v>509</v>
      </c>
      <c r="I46" s="68">
        <v>35000</v>
      </c>
      <c r="J46" s="65" t="s">
        <v>20</v>
      </c>
      <c r="K46" s="59"/>
      <c r="L46" s="59"/>
      <c r="M46" s="59"/>
    </row>
    <row r="47" spans="1:13" ht="22.5" thickTop="1" thickBot="1" x14ac:dyDescent="0.25">
      <c r="A47" s="70"/>
      <c r="B47" s="65" t="s">
        <v>76</v>
      </c>
      <c r="C47" s="65" t="s">
        <v>19</v>
      </c>
      <c r="D47" s="67">
        <v>0</v>
      </c>
      <c r="E47" s="67">
        <v>0</v>
      </c>
      <c r="F47" s="67">
        <v>0</v>
      </c>
      <c r="G47" s="67">
        <v>0</v>
      </c>
      <c r="H47" s="67" t="s">
        <v>445</v>
      </c>
      <c r="I47" s="68">
        <v>10000</v>
      </c>
      <c r="J47" s="65" t="s">
        <v>20</v>
      </c>
      <c r="K47" s="59"/>
      <c r="L47" s="59"/>
      <c r="M47" s="59"/>
    </row>
    <row r="48" spans="1:13" ht="22.5" thickTop="1" thickBot="1" x14ac:dyDescent="0.25">
      <c r="A48" s="70"/>
      <c r="B48" s="65" t="s">
        <v>91</v>
      </c>
      <c r="C48" s="65" t="s">
        <v>19</v>
      </c>
      <c r="D48" s="67">
        <v>0</v>
      </c>
      <c r="E48" s="67">
        <v>5.0000000000000001E-3</v>
      </c>
      <c r="F48" s="67">
        <v>1E-3</v>
      </c>
      <c r="G48" s="67">
        <v>5.0000000000000001E-3</v>
      </c>
      <c r="H48" s="67" t="s">
        <v>510</v>
      </c>
      <c r="I48" s="68">
        <v>190000</v>
      </c>
      <c r="J48" s="65" t="s">
        <v>20</v>
      </c>
      <c r="K48" s="59"/>
      <c r="L48" s="59"/>
      <c r="M48" s="59"/>
    </row>
    <row r="49" spans="1:13" ht="22.5" thickTop="1" thickBot="1" x14ac:dyDescent="0.25">
      <c r="A49" s="70"/>
      <c r="B49" s="65" t="s">
        <v>511</v>
      </c>
      <c r="C49" s="65" t="s">
        <v>19</v>
      </c>
      <c r="D49" s="67">
        <v>0.01</v>
      </c>
      <c r="E49" s="67">
        <v>0.01</v>
      </c>
      <c r="F49" s="67">
        <v>0.01</v>
      </c>
      <c r="G49" s="67">
        <v>0.01</v>
      </c>
      <c r="H49" s="67" t="s">
        <v>512</v>
      </c>
      <c r="I49" s="68">
        <v>10000</v>
      </c>
      <c r="J49" s="65" t="s">
        <v>20</v>
      </c>
      <c r="K49" s="59"/>
      <c r="L49" s="59"/>
      <c r="M49" s="59"/>
    </row>
    <row r="50" spans="1:13" ht="22.5" thickTop="1" thickBot="1" x14ac:dyDescent="0.25">
      <c r="A50" s="70"/>
      <c r="B50" s="65" t="s">
        <v>77</v>
      </c>
      <c r="C50" s="65" t="s">
        <v>19</v>
      </c>
      <c r="D50" s="67">
        <v>0</v>
      </c>
      <c r="E50" s="67">
        <v>0</v>
      </c>
      <c r="F50" s="67">
        <v>0</v>
      </c>
      <c r="G50" s="67">
        <v>0</v>
      </c>
      <c r="H50" s="67" t="s">
        <v>513</v>
      </c>
      <c r="I50" s="68">
        <v>10000</v>
      </c>
      <c r="J50" s="65" t="s">
        <v>20</v>
      </c>
      <c r="K50" s="59"/>
      <c r="L50" s="59"/>
      <c r="M50" s="59"/>
    </row>
    <row r="51" spans="1:13" ht="9.75" customHeight="1" thickTop="1" thickBot="1" x14ac:dyDescent="0.25">
      <c r="A51" s="70"/>
      <c r="B51" s="65" t="s">
        <v>514</v>
      </c>
      <c r="C51" s="66">
        <v>36982</v>
      </c>
      <c r="D51" s="67">
        <v>0</v>
      </c>
      <c r="E51" s="67">
        <v>0</v>
      </c>
      <c r="F51" s="67">
        <v>0</v>
      </c>
      <c r="G51" s="67">
        <v>0</v>
      </c>
      <c r="H51" s="67" t="s">
        <v>515</v>
      </c>
      <c r="I51" s="68">
        <v>300000</v>
      </c>
      <c r="J51" s="65" t="s">
        <v>20</v>
      </c>
      <c r="K51" s="59"/>
      <c r="L51" s="59"/>
      <c r="M51" s="59"/>
    </row>
    <row r="52" spans="1:13" ht="22.5" thickTop="1" thickBot="1" x14ac:dyDescent="0.25">
      <c r="A52" s="70"/>
      <c r="B52" s="65" t="s">
        <v>516</v>
      </c>
      <c r="C52" s="65" t="s">
        <v>19</v>
      </c>
      <c r="D52" s="67">
        <v>0.01</v>
      </c>
      <c r="E52" s="67">
        <v>0.01</v>
      </c>
      <c r="F52" s="67">
        <v>0.01</v>
      </c>
      <c r="G52" s="67">
        <v>0.01</v>
      </c>
      <c r="H52" s="67" t="s">
        <v>512</v>
      </c>
      <c r="I52" s="68">
        <v>7500</v>
      </c>
      <c r="J52" s="65" t="s">
        <v>20</v>
      </c>
      <c r="K52" s="59"/>
      <c r="L52" s="59"/>
      <c r="M52" s="59"/>
    </row>
    <row r="53" spans="1:13" ht="9.75" customHeight="1" thickTop="1" thickBot="1" x14ac:dyDescent="0.25">
      <c r="A53" s="70"/>
      <c r="B53" s="65" t="s">
        <v>69</v>
      </c>
      <c r="C53" s="65" t="s">
        <v>19</v>
      </c>
      <c r="D53" s="67">
        <v>0</v>
      </c>
      <c r="E53" s="67">
        <v>0.01</v>
      </c>
      <c r="F53" s="67">
        <v>3.0000000000000001E-3</v>
      </c>
      <c r="G53" s="67">
        <v>0.01</v>
      </c>
      <c r="H53" s="67" t="s">
        <v>503</v>
      </c>
      <c r="I53" s="68">
        <v>40000</v>
      </c>
      <c r="J53" s="65" t="s">
        <v>20</v>
      </c>
      <c r="K53" s="59"/>
      <c r="L53" s="59"/>
      <c r="M53" s="59"/>
    </row>
    <row r="54" spans="1:13" ht="9.75" customHeight="1" thickTop="1" thickBot="1" x14ac:dyDescent="0.25">
      <c r="A54" s="70"/>
      <c r="B54" s="65" t="s">
        <v>81</v>
      </c>
      <c r="C54" s="65" t="s">
        <v>19</v>
      </c>
      <c r="D54" s="67">
        <v>0</v>
      </c>
      <c r="E54" s="67">
        <v>0</v>
      </c>
      <c r="F54" s="67">
        <v>0</v>
      </c>
      <c r="G54" s="67">
        <v>0</v>
      </c>
      <c r="H54" s="67" t="s">
        <v>517</v>
      </c>
      <c r="I54" s="68">
        <v>10000</v>
      </c>
      <c r="J54" s="65" t="s">
        <v>20</v>
      </c>
      <c r="K54" s="59"/>
      <c r="L54" s="59"/>
      <c r="M54" s="59"/>
    </row>
    <row r="55" spans="1:13" ht="9.75" customHeight="1" thickTop="1" thickBot="1" x14ac:dyDescent="0.25">
      <c r="A55" s="70"/>
      <c r="B55" s="65" t="s">
        <v>48</v>
      </c>
      <c r="C55" s="65" t="s">
        <v>19</v>
      </c>
      <c r="D55" s="67">
        <v>0</v>
      </c>
      <c r="E55" s="67">
        <v>0</v>
      </c>
      <c r="F55" s="67">
        <v>0</v>
      </c>
      <c r="G55" s="67">
        <v>0</v>
      </c>
      <c r="H55" s="67" t="s">
        <v>518</v>
      </c>
      <c r="I55" s="68">
        <v>50000</v>
      </c>
      <c r="J55" s="65" t="s">
        <v>20</v>
      </c>
      <c r="K55" s="59"/>
      <c r="L55" s="59"/>
      <c r="M55" s="59"/>
    </row>
    <row r="56" spans="1:13" ht="22.5" thickTop="1" thickBot="1" x14ac:dyDescent="0.25">
      <c r="A56" s="70"/>
      <c r="B56" s="65" t="s">
        <v>63</v>
      </c>
      <c r="C56" s="65" t="s">
        <v>19</v>
      </c>
      <c r="D56" s="67">
        <v>0</v>
      </c>
      <c r="E56" s="67">
        <v>0</v>
      </c>
      <c r="F56" s="67">
        <v>0</v>
      </c>
      <c r="G56" s="67">
        <v>0</v>
      </c>
      <c r="H56" s="67" t="s">
        <v>517</v>
      </c>
      <c r="I56" s="68">
        <v>10000</v>
      </c>
      <c r="J56" s="65" t="s">
        <v>20</v>
      </c>
      <c r="K56" s="59"/>
      <c r="L56" s="59"/>
      <c r="M56" s="59"/>
    </row>
    <row r="57" spans="1:13" ht="22.5" thickTop="1" thickBot="1" x14ac:dyDescent="0.25">
      <c r="A57" s="70"/>
      <c r="B57" s="65" t="s">
        <v>519</v>
      </c>
      <c r="C57" s="65" t="s">
        <v>19</v>
      </c>
      <c r="D57" s="67">
        <v>0</v>
      </c>
      <c r="E57" s="67">
        <v>0</v>
      </c>
      <c r="F57" s="67">
        <v>0</v>
      </c>
      <c r="G57" s="67">
        <v>0</v>
      </c>
      <c r="H57" s="67" t="s">
        <v>520</v>
      </c>
      <c r="I57" s="68">
        <v>25000</v>
      </c>
      <c r="J57" s="65" t="s">
        <v>20</v>
      </c>
      <c r="K57" s="59"/>
      <c r="L57" s="59"/>
      <c r="M57" s="59"/>
    </row>
    <row r="58" spans="1:13" ht="22.5" thickTop="1" thickBot="1" x14ac:dyDescent="0.25">
      <c r="A58" s="70"/>
      <c r="B58" s="65" t="s">
        <v>104</v>
      </c>
      <c r="C58" s="65" t="s">
        <v>19</v>
      </c>
      <c r="D58" s="67">
        <v>0</v>
      </c>
      <c r="E58" s="67">
        <v>0</v>
      </c>
      <c r="F58" s="67">
        <v>0</v>
      </c>
      <c r="G58" s="67">
        <v>0</v>
      </c>
      <c r="H58" s="67" t="s">
        <v>521</v>
      </c>
      <c r="I58" s="68">
        <v>10000</v>
      </c>
      <c r="J58" s="65" t="s">
        <v>20</v>
      </c>
      <c r="K58" s="59"/>
      <c r="L58" s="59"/>
      <c r="M58" s="59"/>
    </row>
    <row r="59" spans="1:13" ht="10.5" customHeight="1" thickTop="1" thickBot="1" x14ac:dyDescent="0.25">
      <c r="A59" s="70"/>
      <c r="B59" s="161" t="s">
        <v>72</v>
      </c>
      <c r="C59" s="162"/>
      <c r="D59" s="162"/>
      <c r="E59" s="162"/>
      <c r="F59" s="162"/>
      <c r="G59" s="162"/>
      <c r="H59" s="162"/>
      <c r="I59" s="162"/>
      <c r="J59" s="163"/>
      <c r="K59" s="59"/>
      <c r="L59" s="59"/>
      <c r="M59" s="59"/>
    </row>
    <row r="60" spans="1:13" ht="22.5" thickTop="1" thickBot="1" x14ac:dyDescent="0.25">
      <c r="A60" s="70"/>
      <c r="B60" s="65" t="s">
        <v>105</v>
      </c>
      <c r="C60" s="66">
        <v>36982</v>
      </c>
      <c r="D60" s="67">
        <v>-0.01</v>
      </c>
      <c r="E60" s="67">
        <v>-5.0000000000000001E-3</v>
      </c>
      <c r="F60" s="67">
        <v>-7.0000000000000001E-3</v>
      </c>
      <c r="G60" s="67">
        <v>-5.0000000000000001E-3</v>
      </c>
      <c r="H60" s="67" t="s">
        <v>522</v>
      </c>
      <c r="I60" s="68">
        <v>375000</v>
      </c>
      <c r="J60" s="65" t="s">
        <v>20</v>
      </c>
      <c r="K60" s="59"/>
      <c r="L60" s="59"/>
      <c r="M60" s="59"/>
    </row>
    <row r="61" spans="1:13" ht="22.5" thickTop="1" thickBot="1" x14ac:dyDescent="0.25">
      <c r="A61" s="70"/>
      <c r="B61" s="65" t="s">
        <v>523</v>
      </c>
      <c r="C61" s="66">
        <v>36982</v>
      </c>
      <c r="D61" s="67">
        <v>6.5000000000000002E-2</v>
      </c>
      <c r="E61" s="67">
        <v>6.5000000000000002E-2</v>
      </c>
      <c r="F61" s="67">
        <v>6.5000000000000002E-2</v>
      </c>
      <c r="G61" s="67">
        <v>6.5000000000000002E-2</v>
      </c>
      <c r="H61" s="67" t="s">
        <v>524</v>
      </c>
      <c r="I61" s="68">
        <v>300000</v>
      </c>
      <c r="J61" s="65" t="s">
        <v>20</v>
      </c>
      <c r="K61" s="59"/>
      <c r="L61" s="59"/>
      <c r="M61" s="59"/>
    </row>
    <row r="62" spans="1:13" ht="22.5" thickTop="1" thickBot="1" x14ac:dyDescent="0.25">
      <c r="A62" s="70"/>
      <c r="B62" s="65" t="s">
        <v>525</v>
      </c>
      <c r="C62" s="66">
        <v>36982</v>
      </c>
      <c r="D62" s="67">
        <v>0.02</v>
      </c>
      <c r="E62" s="67">
        <v>2.5000000000000001E-2</v>
      </c>
      <c r="F62" s="67">
        <v>2.3E-2</v>
      </c>
      <c r="G62" s="67">
        <v>2.5000000000000001E-2</v>
      </c>
      <c r="H62" s="67" t="s">
        <v>526</v>
      </c>
      <c r="I62" s="68">
        <v>600000</v>
      </c>
      <c r="J62" s="65" t="s">
        <v>20</v>
      </c>
      <c r="K62" s="59"/>
      <c r="L62" s="59"/>
      <c r="M62" s="59"/>
    </row>
    <row r="63" spans="1:13" ht="9.75" customHeight="1" thickTop="1" thickBot="1" x14ac:dyDescent="0.25">
      <c r="A63" s="70"/>
      <c r="B63" s="65" t="s">
        <v>527</v>
      </c>
      <c r="C63" s="66">
        <v>36982</v>
      </c>
      <c r="D63" s="67">
        <v>0</v>
      </c>
      <c r="E63" s="67">
        <v>0</v>
      </c>
      <c r="F63" s="67">
        <v>0</v>
      </c>
      <c r="G63" s="67">
        <v>0</v>
      </c>
      <c r="H63" s="67" t="s">
        <v>528</v>
      </c>
      <c r="I63" s="68">
        <v>300000</v>
      </c>
      <c r="J63" s="65" t="s">
        <v>20</v>
      </c>
      <c r="K63" s="59"/>
      <c r="L63" s="59"/>
      <c r="M63" s="59"/>
    </row>
    <row r="64" spans="1:13" ht="22.5" thickTop="1" thickBot="1" x14ac:dyDescent="0.25">
      <c r="A64" s="70"/>
      <c r="B64" s="65" t="s">
        <v>529</v>
      </c>
      <c r="C64" s="66">
        <v>36982</v>
      </c>
      <c r="D64" s="67">
        <v>0</v>
      </c>
      <c r="E64" s="67">
        <v>0</v>
      </c>
      <c r="F64" s="67">
        <v>0</v>
      </c>
      <c r="G64" s="67">
        <v>0</v>
      </c>
      <c r="H64" s="67" t="s">
        <v>530</v>
      </c>
      <c r="I64" s="68">
        <v>225000</v>
      </c>
      <c r="J64" s="65" t="s">
        <v>20</v>
      </c>
      <c r="K64" s="59"/>
      <c r="L64" s="59"/>
      <c r="M64" s="59"/>
    </row>
    <row r="65" spans="1:13" ht="9.75" customHeight="1" thickTop="1" thickBot="1" x14ac:dyDescent="0.25">
      <c r="A65" s="70"/>
      <c r="B65" s="65" t="s">
        <v>531</v>
      </c>
      <c r="C65" s="66">
        <v>36982</v>
      </c>
      <c r="D65" s="67">
        <v>-1.7999999999999999E-2</v>
      </c>
      <c r="E65" s="67">
        <v>-1.7999999999999999E-2</v>
      </c>
      <c r="F65" s="67">
        <v>-1.7999999999999999E-2</v>
      </c>
      <c r="G65" s="67">
        <v>-1.7999999999999999E-2</v>
      </c>
      <c r="H65" s="67" t="s">
        <v>532</v>
      </c>
      <c r="I65" s="68">
        <v>300000</v>
      </c>
      <c r="J65" s="65" t="s">
        <v>20</v>
      </c>
      <c r="K65" s="59"/>
      <c r="L65" s="59"/>
      <c r="M65" s="59"/>
    </row>
    <row r="66" spans="1:13" ht="22.5" thickTop="1" thickBot="1" x14ac:dyDescent="0.25">
      <c r="A66" s="70"/>
      <c r="B66" s="65" t="s">
        <v>533</v>
      </c>
      <c r="C66" s="66">
        <v>36982</v>
      </c>
      <c r="D66" s="67">
        <v>0</v>
      </c>
      <c r="E66" s="67">
        <v>0</v>
      </c>
      <c r="F66" s="67">
        <v>0</v>
      </c>
      <c r="G66" s="67">
        <v>0</v>
      </c>
      <c r="H66" s="67" t="s">
        <v>534</v>
      </c>
      <c r="I66" s="68">
        <v>300000</v>
      </c>
      <c r="J66" s="65" t="s">
        <v>20</v>
      </c>
      <c r="K66" s="59"/>
      <c r="L66" s="59"/>
      <c r="M66" s="59"/>
    </row>
    <row r="67" spans="1:13" ht="9.75" customHeight="1" thickTop="1" thickBot="1" x14ac:dyDescent="0.25">
      <c r="A67" s="70"/>
      <c r="B67" s="65" t="s">
        <v>535</v>
      </c>
      <c r="C67" s="66">
        <v>36982</v>
      </c>
      <c r="D67" s="67">
        <v>5.0000000000000001E-3</v>
      </c>
      <c r="E67" s="67">
        <v>5.0000000000000001E-3</v>
      </c>
      <c r="F67" s="67">
        <v>5.0000000000000001E-3</v>
      </c>
      <c r="G67" s="67">
        <v>5.0000000000000001E-3</v>
      </c>
      <c r="H67" s="67" t="s">
        <v>536</v>
      </c>
      <c r="I67" s="68">
        <v>600000</v>
      </c>
      <c r="J67" s="65" t="s">
        <v>20</v>
      </c>
      <c r="K67" s="59"/>
      <c r="L67" s="59"/>
      <c r="M67" s="59"/>
    </row>
    <row r="68" spans="1:13" ht="22.5" thickTop="1" thickBot="1" x14ac:dyDescent="0.25">
      <c r="A68" s="70"/>
      <c r="B68" s="65" t="s">
        <v>537</v>
      </c>
      <c r="C68" s="65" t="s">
        <v>36</v>
      </c>
      <c r="D68" s="67">
        <v>5.0000000000000001E-3</v>
      </c>
      <c r="E68" s="67">
        <v>5.0000000000000001E-3</v>
      </c>
      <c r="F68" s="67">
        <v>5.0000000000000001E-3</v>
      </c>
      <c r="G68" s="67">
        <v>5.0000000000000001E-3</v>
      </c>
      <c r="H68" s="67" t="s">
        <v>538</v>
      </c>
      <c r="I68" s="68">
        <v>2140000</v>
      </c>
      <c r="J68" s="65" t="s">
        <v>20</v>
      </c>
      <c r="K68" s="59"/>
      <c r="L68" s="59"/>
      <c r="M68" s="59"/>
    </row>
    <row r="69" spans="1:13" ht="22.5" thickTop="1" thickBot="1" x14ac:dyDescent="0.25">
      <c r="A69" s="70"/>
      <c r="B69" s="65" t="s">
        <v>106</v>
      </c>
      <c r="C69" s="66">
        <v>36982</v>
      </c>
      <c r="D69" s="67">
        <v>-0.01</v>
      </c>
      <c r="E69" s="67">
        <v>-0.01</v>
      </c>
      <c r="F69" s="67">
        <v>-0.01</v>
      </c>
      <c r="G69" s="67">
        <v>-0.01</v>
      </c>
      <c r="H69" s="67" t="s">
        <v>539</v>
      </c>
      <c r="I69" s="68">
        <v>300000</v>
      </c>
      <c r="J69" s="65" t="s">
        <v>20</v>
      </c>
      <c r="K69" s="59"/>
      <c r="L69" s="59"/>
      <c r="M69" s="59"/>
    </row>
    <row r="70" spans="1:13" ht="14.25" thickTop="1" thickBot="1" x14ac:dyDescent="0.25">
      <c r="A70" s="70"/>
      <c r="B70" s="161" t="s">
        <v>92</v>
      </c>
      <c r="C70" s="162"/>
      <c r="D70" s="162"/>
      <c r="E70" s="162"/>
      <c r="F70" s="162"/>
      <c r="G70" s="162"/>
      <c r="H70" s="162"/>
      <c r="I70" s="162"/>
      <c r="J70" s="163"/>
      <c r="K70" s="59"/>
      <c r="L70" s="59"/>
      <c r="M70" s="59"/>
    </row>
    <row r="71" spans="1:13" ht="22.5" thickTop="1" thickBot="1" x14ac:dyDescent="0.25">
      <c r="A71" s="70"/>
      <c r="B71" s="65" t="s">
        <v>540</v>
      </c>
      <c r="C71" s="66">
        <v>36982</v>
      </c>
      <c r="D71" s="67">
        <v>0.03</v>
      </c>
      <c r="E71" s="67">
        <v>0.03</v>
      </c>
      <c r="F71" s="67">
        <v>0.03</v>
      </c>
      <c r="G71" s="67">
        <v>0.03</v>
      </c>
      <c r="H71" s="67" t="s">
        <v>541</v>
      </c>
      <c r="I71" s="68">
        <v>300000</v>
      </c>
      <c r="J71" s="65" t="s">
        <v>20</v>
      </c>
      <c r="K71" s="59"/>
      <c r="L71" s="59"/>
      <c r="M71" s="59"/>
    </row>
    <row r="72" spans="1:13" ht="13.5" thickTop="1" x14ac:dyDescent="0.2">
      <c r="A72" s="7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</row>
    <row r="73" spans="1:13" x14ac:dyDescent="0.2">
      <c r="A73" s="7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</row>
    <row r="74" spans="1:13" x14ac:dyDescent="0.2">
      <c r="A74" s="7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</row>
    <row r="75" spans="1:13" x14ac:dyDescent="0.2">
      <c r="A75" s="7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</row>
    <row r="76" spans="1:13" x14ac:dyDescent="0.2">
      <c r="A76" s="7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</row>
    <row r="77" spans="1:13" x14ac:dyDescent="0.2">
      <c r="A77" s="7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</row>
    <row r="78" spans="1:13" x14ac:dyDescent="0.2">
      <c r="A78" s="7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</row>
    <row r="79" spans="1:13" x14ac:dyDescent="0.2">
      <c r="A79" s="7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</row>
    <row r="80" spans="1:13" x14ac:dyDescent="0.2">
      <c r="A80" s="7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</row>
    <row r="81" spans="1:13" x14ac:dyDescent="0.2">
      <c r="A81" s="7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</row>
    <row r="82" spans="1:13" x14ac:dyDescent="0.2">
      <c r="A82" s="7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</row>
    <row r="83" spans="1:13" x14ac:dyDescent="0.2">
      <c r="A83" s="7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</row>
    <row r="84" spans="1:13" x14ac:dyDescent="0.2">
      <c r="A84" s="7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</row>
    <row r="85" spans="1:13" x14ac:dyDescent="0.2">
      <c r="A85" s="7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</row>
    <row r="86" spans="1:13" x14ac:dyDescent="0.2">
      <c r="A86" s="7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</row>
  </sheetData>
  <mergeCells count="13">
    <mergeCell ref="E9:E10"/>
    <mergeCell ref="G9:G10"/>
    <mergeCell ref="H9:H10"/>
    <mergeCell ref="B13:J13"/>
    <mergeCell ref="B70:J70"/>
    <mergeCell ref="B45:J45"/>
    <mergeCell ref="B59:J59"/>
    <mergeCell ref="B11:J11"/>
    <mergeCell ref="B9:B10"/>
    <mergeCell ref="C9:C10"/>
    <mergeCell ref="I9:I10"/>
    <mergeCell ref="J9:J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zoomScale="75" workbookViewId="0">
      <pane xSplit="1" ySplit="4" topLeftCell="B5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2.75" x14ac:dyDescent="0.2"/>
  <cols>
    <col min="1" max="1" width="4.140625" style="72" customWidth="1"/>
    <col min="2" max="2" width="55.7109375" bestFit="1" customWidth="1"/>
    <col min="3" max="3" width="11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21.42578125" bestFit="1" customWidth="1"/>
    <col min="9" max="9" width="13.42578125" bestFit="1" customWidth="1"/>
    <col min="10" max="10" width="10" bestFit="1" customWidth="1"/>
    <col min="12" max="12" width="12.85546875" bestFit="1" customWidth="1"/>
    <col min="13" max="13" width="13.42578125" bestFit="1" customWidth="1"/>
  </cols>
  <sheetData>
    <row r="1" spans="1:12" ht="21" thickBot="1" x14ac:dyDescent="0.35">
      <c r="A1" s="79"/>
      <c r="B1" s="75" t="s">
        <v>585</v>
      </c>
      <c r="G1" s="8"/>
      <c r="H1" s="7" t="s">
        <v>50</v>
      </c>
      <c r="I1" s="1">
        <f>SUM(I11:I1002)</f>
        <v>51805000</v>
      </c>
    </row>
    <row r="2" spans="1:12" ht="15.75" x14ac:dyDescent="0.25">
      <c r="A2" s="79"/>
      <c r="B2" s="20" t="s">
        <v>41</v>
      </c>
      <c r="G2" s="77"/>
      <c r="H2" s="78"/>
      <c r="I2" s="76"/>
    </row>
    <row r="3" spans="1:12" x14ac:dyDescent="0.2">
      <c r="A3" s="79"/>
      <c r="B3" s="143">
        <f>'E-Mail'!$B$4</f>
        <v>36977</v>
      </c>
      <c r="G3" s="77"/>
      <c r="H3" s="78"/>
      <c r="I3" s="76"/>
    </row>
    <row r="5" spans="1:12" ht="9.75" customHeight="1" x14ac:dyDescent="0.2">
      <c r="A5" s="70"/>
      <c r="B5" s="62" t="s">
        <v>542</v>
      </c>
      <c r="K5" s="59"/>
      <c r="L5" s="59"/>
    </row>
    <row r="6" spans="1:12" ht="9.75" customHeight="1" x14ac:dyDescent="0.2">
      <c r="A6" s="71"/>
      <c r="B6" s="62" t="s">
        <v>416</v>
      </c>
      <c r="K6" s="59"/>
      <c r="L6" s="59"/>
    </row>
    <row r="7" spans="1:12" ht="9.75" customHeight="1" x14ac:dyDescent="0.2">
      <c r="A7" s="71"/>
      <c r="B7" s="62" t="s">
        <v>417</v>
      </c>
      <c r="K7" s="59"/>
      <c r="L7" s="59"/>
    </row>
    <row r="8" spans="1:12" ht="9.75" customHeight="1" thickBot="1" x14ac:dyDescent="0.25">
      <c r="A8" s="71"/>
      <c r="K8" s="59"/>
      <c r="L8" s="59"/>
    </row>
    <row r="9" spans="1:12" ht="13.5" thickTop="1" x14ac:dyDescent="0.2">
      <c r="A9" s="70"/>
      <c r="B9" s="166" t="s">
        <v>0</v>
      </c>
      <c r="C9" s="166" t="s">
        <v>1</v>
      </c>
      <c r="D9" s="164" t="s">
        <v>2</v>
      </c>
      <c r="E9" s="164" t="s">
        <v>3</v>
      </c>
      <c r="F9" s="63" t="s">
        <v>4</v>
      </c>
      <c r="G9" s="164" t="s">
        <v>6</v>
      </c>
      <c r="H9" s="164" t="s">
        <v>7</v>
      </c>
      <c r="I9" s="164" t="s">
        <v>8</v>
      </c>
      <c r="J9" s="166" t="s">
        <v>9</v>
      </c>
      <c r="K9" s="59"/>
      <c r="L9" s="59"/>
    </row>
    <row r="10" spans="1:12" ht="21.75" thickBot="1" x14ac:dyDescent="0.25">
      <c r="A10" s="70"/>
      <c r="B10" s="167"/>
      <c r="C10" s="167"/>
      <c r="D10" s="165"/>
      <c r="E10" s="165"/>
      <c r="F10" s="64" t="s">
        <v>5</v>
      </c>
      <c r="G10" s="165"/>
      <c r="H10" s="165"/>
      <c r="I10" s="165"/>
      <c r="J10" s="167"/>
      <c r="K10" s="59"/>
      <c r="L10" s="59"/>
    </row>
    <row r="11" spans="1:12" ht="10.5" customHeight="1" thickTop="1" thickBot="1" x14ac:dyDescent="0.25">
      <c r="A11" s="70"/>
      <c r="B11" s="161" t="s">
        <v>543</v>
      </c>
      <c r="C11" s="162"/>
      <c r="D11" s="162"/>
      <c r="E11" s="162"/>
      <c r="F11" s="162"/>
      <c r="G11" s="162"/>
      <c r="H11" s="162"/>
      <c r="I11" s="162"/>
      <c r="J11" s="163"/>
      <c r="K11" s="59"/>
      <c r="L11" s="59"/>
    </row>
    <row r="12" spans="1:12" ht="22.5" thickTop="1" thickBot="1" x14ac:dyDescent="0.25">
      <c r="A12" s="70"/>
      <c r="B12" s="65" t="s">
        <v>544</v>
      </c>
      <c r="C12" s="65" t="s">
        <v>64</v>
      </c>
      <c r="D12" s="67">
        <v>0.32500000000000001</v>
      </c>
      <c r="E12" s="67">
        <v>0.32500000000000001</v>
      </c>
      <c r="F12" s="67">
        <v>0.32500000000000001</v>
      </c>
      <c r="G12" s="67">
        <v>0.32500000000000001</v>
      </c>
      <c r="H12" s="67" t="s">
        <v>545</v>
      </c>
      <c r="I12" s="68">
        <v>755000</v>
      </c>
      <c r="J12" s="65" t="s">
        <v>20</v>
      </c>
      <c r="K12" s="59"/>
      <c r="L12" s="59"/>
    </row>
    <row r="13" spans="1:12" ht="14.25" thickTop="1" thickBot="1" x14ac:dyDescent="0.25">
      <c r="A13" s="70"/>
      <c r="B13" s="161" t="s">
        <v>59</v>
      </c>
      <c r="C13" s="162"/>
      <c r="D13" s="162"/>
      <c r="E13" s="162"/>
      <c r="F13" s="162"/>
      <c r="G13" s="162"/>
      <c r="H13" s="162"/>
      <c r="I13" s="162"/>
      <c r="J13" s="163"/>
      <c r="K13" s="59"/>
      <c r="L13" s="59"/>
    </row>
    <row r="14" spans="1:12" ht="14.25" thickTop="1" thickBot="1" x14ac:dyDescent="0.25">
      <c r="A14" s="70"/>
      <c r="B14" s="65" t="s">
        <v>107</v>
      </c>
      <c r="C14" s="66">
        <v>36982</v>
      </c>
      <c r="D14" s="67">
        <v>-7.4999999999999997E-2</v>
      </c>
      <c r="E14" s="67">
        <v>-7.2999999999999995E-2</v>
      </c>
      <c r="F14" s="67">
        <v>-7.3999999999999996E-2</v>
      </c>
      <c r="G14" s="67">
        <v>-7.4999999999999997E-2</v>
      </c>
      <c r="H14" s="67" t="s">
        <v>546</v>
      </c>
      <c r="I14" s="68">
        <v>750000</v>
      </c>
      <c r="J14" s="65" t="s">
        <v>20</v>
      </c>
      <c r="K14" s="59"/>
      <c r="L14" s="59"/>
    </row>
    <row r="15" spans="1:12" ht="14.25" thickTop="1" thickBot="1" x14ac:dyDescent="0.25">
      <c r="A15" s="70"/>
      <c r="B15" s="65" t="s">
        <v>547</v>
      </c>
      <c r="C15" s="66">
        <v>36982</v>
      </c>
      <c r="D15" s="67">
        <v>0.248</v>
      </c>
      <c r="E15" s="67">
        <v>0.248</v>
      </c>
      <c r="F15" s="67">
        <v>0.248</v>
      </c>
      <c r="G15" s="67">
        <v>0.248</v>
      </c>
      <c r="H15" s="67" t="s">
        <v>548</v>
      </c>
      <c r="I15" s="68">
        <v>300000</v>
      </c>
      <c r="J15" s="65" t="s">
        <v>20</v>
      </c>
      <c r="K15" s="59"/>
      <c r="L15" s="59"/>
    </row>
    <row r="16" spans="1:12" ht="22.5" thickTop="1" thickBot="1" x14ac:dyDescent="0.25">
      <c r="A16" s="70"/>
      <c r="B16" s="65" t="s">
        <v>549</v>
      </c>
      <c r="C16" s="65" t="s">
        <v>64</v>
      </c>
      <c r="D16" s="67">
        <v>0.34</v>
      </c>
      <c r="E16" s="67">
        <v>0.34</v>
      </c>
      <c r="F16" s="67">
        <v>0.34</v>
      </c>
      <c r="G16" s="67">
        <v>0.34</v>
      </c>
      <c r="H16" s="67" t="s">
        <v>550</v>
      </c>
      <c r="I16" s="68">
        <v>755000</v>
      </c>
      <c r="J16" s="65" t="s">
        <v>20</v>
      </c>
      <c r="K16" s="59"/>
      <c r="L16" s="59"/>
    </row>
    <row r="17" spans="1:12" ht="14.25" thickTop="1" thickBot="1" x14ac:dyDescent="0.25">
      <c r="A17" s="70"/>
      <c r="B17" s="65" t="s">
        <v>108</v>
      </c>
      <c r="C17" s="66">
        <v>36982</v>
      </c>
      <c r="D17" s="67">
        <v>-3.0000000000000001E-3</v>
      </c>
      <c r="E17" s="67">
        <v>0</v>
      </c>
      <c r="F17" s="67">
        <v>-1E-3</v>
      </c>
      <c r="G17" s="67">
        <v>0</v>
      </c>
      <c r="H17" s="67" t="s">
        <v>551</v>
      </c>
      <c r="I17" s="68">
        <v>1350000</v>
      </c>
      <c r="J17" s="65" t="s">
        <v>20</v>
      </c>
      <c r="K17" s="59"/>
      <c r="L17" s="59"/>
    </row>
    <row r="18" spans="1:12" ht="14.25" thickTop="1" thickBot="1" x14ac:dyDescent="0.25">
      <c r="A18" s="70"/>
      <c r="B18" s="65" t="s">
        <v>552</v>
      </c>
      <c r="C18" s="66">
        <v>36982</v>
      </c>
      <c r="D18" s="67">
        <v>0.01</v>
      </c>
      <c r="E18" s="67">
        <v>1.7999999999999999E-2</v>
      </c>
      <c r="F18" s="67">
        <v>1.4E-2</v>
      </c>
      <c r="G18" s="67">
        <v>0.01</v>
      </c>
      <c r="H18" s="67" t="s">
        <v>553</v>
      </c>
      <c r="I18" s="68">
        <v>1200000</v>
      </c>
      <c r="J18" s="65" t="s">
        <v>20</v>
      </c>
      <c r="K18" s="59"/>
      <c r="L18" s="59"/>
    </row>
    <row r="19" spans="1:12" ht="14.25" thickTop="1" thickBot="1" x14ac:dyDescent="0.25">
      <c r="A19" s="70"/>
      <c r="B19" s="65" t="s">
        <v>109</v>
      </c>
      <c r="C19" s="66">
        <v>36982</v>
      </c>
      <c r="D19" s="67">
        <v>-5.2999999999999999E-2</v>
      </c>
      <c r="E19" s="67">
        <v>-0.05</v>
      </c>
      <c r="F19" s="67">
        <v>-5.0999999999999997E-2</v>
      </c>
      <c r="G19" s="67">
        <v>-0.05</v>
      </c>
      <c r="H19" s="67" t="s">
        <v>554</v>
      </c>
      <c r="I19" s="68">
        <v>600000</v>
      </c>
      <c r="J19" s="65" t="s">
        <v>20</v>
      </c>
      <c r="K19" s="59"/>
      <c r="L19" s="59"/>
    </row>
    <row r="20" spans="1:12" ht="14.25" thickTop="1" thickBot="1" x14ac:dyDescent="0.25">
      <c r="A20" s="70"/>
      <c r="B20" s="65" t="s">
        <v>555</v>
      </c>
      <c r="C20" s="66">
        <v>36982</v>
      </c>
      <c r="D20" s="67">
        <v>-9.5000000000000001E-2</v>
      </c>
      <c r="E20" s="67">
        <v>-8.3000000000000004E-2</v>
      </c>
      <c r="F20" s="67">
        <v>-8.8999999999999996E-2</v>
      </c>
      <c r="G20" s="67">
        <v>-9.5000000000000001E-2</v>
      </c>
      <c r="H20" s="67" t="s">
        <v>556</v>
      </c>
      <c r="I20" s="68">
        <v>300000</v>
      </c>
      <c r="J20" s="65" t="s">
        <v>20</v>
      </c>
      <c r="K20" s="59"/>
      <c r="L20" s="59"/>
    </row>
    <row r="21" spans="1:12" ht="14.25" thickTop="1" thickBot="1" x14ac:dyDescent="0.25">
      <c r="A21" s="70"/>
      <c r="B21" s="65" t="s">
        <v>557</v>
      </c>
      <c r="C21" s="66">
        <v>36982</v>
      </c>
      <c r="D21" s="67">
        <v>-0.06</v>
      </c>
      <c r="E21" s="67">
        <v>-5.2999999999999999E-2</v>
      </c>
      <c r="F21" s="67">
        <v>-5.6000000000000001E-2</v>
      </c>
      <c r="G21" s="67">
        <v>-0.06</v>
      </c>
      <c r="H21" s="67" t="s">
        <v>558</v>
      </c>
      <c r="I21" s="68">
        <v>300000</v>
      </c>
      <c r="J21" s="65" t="s">
        <v>20</v>
      </c>
      <c r="K21" s="59"/>
      <c r="L21" s="59"/>
    </row>
    <row r="22" spans="1:12" ht="14.25" thickTop="1" thickBot="1" x14ac:dyDescent="0.25">
      <c r="A22" s="70"/>
      <c r="B22" s="65" t="s">
        <v>559</v>
      </c>
      <c r="C22" s="66">
        <v>36982</v>
      </c>
      <c r="D22" s="67">
        <v>-0.77</v>
      </c>
      <c r="E22" s="67">
        <v>-0.77</v>
      </c>
      <c r="F22" s="67">
        <v>-0.77</v>
      </c>
      <c r="G22" s="67">
        <v>-0.77</v>
      </c>
      <c r="H22" s="67" t="s">
        <v>560</v>
      </c>
      <c r="I22" s="68">
        <v>150000</v>
      </c>
      <c r="J22" s="65" t="s">
        <v>20</v>
      </c>
      <c r="K22" s="59"/>
      <c r="L22" s="59"/>
    </row>
    <row r="23" spans="1:12" ht="14.25" thickTop="1" thickBot="1" x14ac:dyDescent="0.25">
      <c r="A23" s="70"/>
      <c r="B23" s="65" t="s">
        <v>110</v>
      </c>
      <c r="C23" s="66">
        <v>36982</v>
      </c>
      <c r="D23" s="67">
        <v>-7.4999999999999997E-2</v>
      </c>
      <c r="E23" s="67">
        <v>-6.8000000000000005E-2</v>
      </c>
      <c r="F23" s="67">
        <v>-7.0999999999999994E-2</v>
      </c>
      <c r="G23" s="67">
        <v>-7.4999999999999997E-2</v>
      </c>
      <c r="H23" s="67" t="s">
        <v>561</v>
      </c>
      <c r="I23" s="68">
        <v>450000</v>
      </c>
      <c r="J23" s="65" t="s">
        <v>20</v>
      </c>
      <c r="K23" s="59"/>
      <c r="L23" s="59"/>
    </row>
    <row r="24" spans="1:12" ht="14.25" thickTop="1" thickBot="1" x14ac:dyDescent="0.25">
      <c r="A24" s="70"/>
      <c r="B24" s="65" t="s">
        <v>78</v>
      </c>
      <c r="C24" s="66">
        <v>36982</v>
      </c>
      <c r="D24" s="67">
        <v>-0.13500000000000001</v>
      </c>
      <c r="E24" s="67">
        <v>-8.5000000000000006E-2</v>
      </c>
      <c r="F24" s="67">
        <v>-0.111</v>
      </c>
      <c r="G24" s="67">
        <v>-0.13500000000000001</v>
      </c>
      <c r="H24" s="67" t="s">
        <v>503</v>
      </c>
      <c r="I24" s="68">
        <v>1500000</v>
      </c>
      <c r="J24" s="65" t="s">
        <v>20</v>
      </c>
      <c r="K24" s="59"/>
      <c r="L24" s="59"/>
    </row>
    <row r="25" spans="1:12" ht="14.25" thickTop="1" thickBot="1" x14ac:dyDescent="0.25">
      <c r="A25" s="70"/>
      <c r="B25" s="65" t="s">
        <v>562</v>
      </c>
      <c r="C25" s="66">
        <v>37012</v>
      </c>
      <c r="D25" s="67">
        <v>4.4999999999999998E-2</v>
      </c>
      <c r="E25" s="67">
        <v>4.4999999999999998E-2</v>
      </c>
      <c r="F25" s="67">
        <v>4.4999999999999998E-2</v>
      </c>
      <c r="G25" s="67">
        <v>4.4999999999999998E-2</v>
      </c>
      <c r="H25" s="67" t="s">
        <v>563</v>
      </c>
      <c r="I25" s="68">
        <v>155000</v>
      </c>
      <c r="J25" s="65" t="s">
        <v>20</v>
      </c>
      <c r="K25" s="59"/>
      <c r="L25" s="59"/>
    </row>
    <row r="26" spans="1:12" ht="14.25" thickTop="1" thickBot="1" x14ac:dyDescent="0.25">
      <c r="A26" s="70"/>
      <c r="B26" s="65" t="s">
        <v>111</v>
      </c>
      <c r="C26" s="65" t="s">
        <v>36</v>
      </c>
      <c r="D26" s="67">
        <v>0.1</v>
      </c>
      <c r="E26" s="67">
        <v>0.1</v>
      </c>
      <c r="F26" s="67">
        <v>0.1</v>
      </c>
      <c r="G26" s="67">
        <v>0.1</v>
      </c>
      <c r="H26" s="67" t="s">
        <v>425</v>
      </c>
      <c r="I26" s="68">
        <v>1070000</v>
      </c>
      <c r="J26" s="65" t="s">
        <v>20</v>
      </c>
      <c r="K26" s="59"/>
      <c r="L26" s="59"/>
    </row>
    <row r="27" spans="1:12" ht="14.25" thickTop="1" thickBot="1" x14ac:dyDescent="0.25">
      <c r="A27" s="70"/>
      <c r="B27" s="65" t="s">
        <v>112</v>
      </c>
      <c r="C27" s="66">
        <v>36982</v>
      </c>
      <c r="D27" s="67">
        <v>-8.5000000000000006E-2</v>
      </c>
      <c r="E27" s="67">
        <v>-8.5000000000000006E-2</v>
      </c>
      <c r="F27" s="67">
        <v>-8.5000000000000006E-2</v>
      </c>
      <c r="G27" s="67">
        <v>-8.5000000000000006E-2</v>
      </c>
      <c r="H27" s="67" t="s">
        <v>564</v>
      </c>
      <c r="I27" s="68">
        <v>1500000</v>
      </c>
      <c r="J27" s="65" t="s">
        <v>20</v>
      </c>
      <c r="K27" s="59"/>
      <c r="L27" s="59"/>
    </row>
    <row r="28" spans="1:12" ht="14.25" thickTop="1" thickBot="1" x14ac:dyDescent="0.25">
      <c r="A28" s="70"/>
      <c r="B28" s="65" t="s">
        <v>113</v>
      </c>
      <c r="C28" s="66">
        <v>36982</v>
      </c>
      <c r="D28" s="67">
        <v>0.46500000000000002</v>
      </c>
      <c r="E28" s="67">
        <v>0.46500000000000002</v>
      </c>
      <c r="F28" s="67">
        <v>0.46500000000000002</v>
      </c>
      <c r="G28" s="67">
        <v>0.46500000000000002</v>
      </c>
      <c r="H28" s="67" t="s">
        <v>493</v>
      </c>
      <c r="I28" s="68">
        <v>150000</v>
      </c>
      <c r="J28" s="65" t="s">
        <v>20</v>
      </c>
      <c r="K28" s="59"/>
      <c r="L28" s="59"/>
    </row>
    <row r="29" spans="1:12" ht="22.5" thickTop="1" thickBot="1" x14ac:dyDescent="0.25">
      <c r="A29" s="70"/>
      <c r="B29" s="65" t="s">
        <v>565</v>
      </c>
      <c r="C29" s="65" t="s">
        <v>64</v>
      </c>
      <c r="D29" s="67">
        <v>1.66</v>
      </c>
      <c r="E29" s="67">
        <v>1.66</v>
      </c>
      <c r="F29" s="67">
        <v>1.66</v>
      </c>
      <c r="G29" s="67">
        <v>1.66</v>
      </c>
      <c r="H29" s="67" t="s">
        <v>566</v>
      </c>
      <c r="I29" s="68">
        <v>755000</v>
      </c>
      <c r="J29" s="65" t="s">
        <v>20</v>
      </c>
      <c r="K29" s="59"/>
      <c r="L29" s="59"/>
    </row>
    <row r="30" spans="1:12" ht="14.25" thickTop="1" thickBot="1" x14ac:dyDescent="0.25">
      <c r="A30" s="70"/>
      <c r="B30" s="65" t="s">
        <v>114</v>
      </c>
      <c r="C30" s="66">
        <v>36982</v>
      </c>
      <c r="D30" s="67">
        <v>-8.5000000000000006E-2</v>
      </c>
      <c r="E30" s="67">
        <v>-8.5000000000000006E-2</v>
      </c>
      <c r="F30" s="67">
        <v>-8.5000000000000006E-2</v>
      </c>
      <c r="G30" s="67">
        <v>-8.5000000000000006E-2</v>
      </c>
      <c r="H30" s="67" t="s">
        <v>479</v>
      </c>
      <c r="I30" s="68">
        <v>300000</v>
      </c>
      <c r="J30" s="65" t="s">
        <v>20</v>
      </c>
      <c r="K30" s="59"/>
      <c r="L30" s="59"/>
    </row>
    <row r="31" spans="1:12" ht="14.25" thickTop="1" thickBot="1" x14ac:dyDescent="0.25">
      <c r="A31" s="70"/>
      <c r="B31" s="65" t="s">
        <v>115</v>
      </c>
      <c r="C31" s="66">
        <v>36982</v>
      </c>
      <c r="D31" s="67">
        <v>-0.08</v>
      </c>
      <c r="E31" s="67">
        <v>-5.5E-2</v>
      </c>
      <c r="F31" s="67">
        <v>-6.7000000000000004E-2</v>
      </c>
      <c r="G31" s="67">
        <v>-0.08</v>
      </c>
      <c r="H31" s="67" t="s">
        <v>567</v>
      </c>
      <c r="I31" s="68">
        <v>900000</v>
      </c>
      <c r="J31" s="65" t="s">
        <v>20</v>
      </c>
      <c r="K31" s="59"/>
      <c r="L31" s="59"/>
    </row>
    <row r="32" spans="1:12" ht="14.25" thickTop="1" thickBot="1" x14ac:dyDescent="0.25">
      <c r="A32" s="70"/>
      <c r="B32" s="161" t="s">
        <v>93</v>
      </c>
      <c r="C32" s="162"/>
      <c r="D32" s="162"/>
      <c r="E32" s="162"/>
      <c r="F32" s="162"/>
      <c r="G32" s="162"/>
      <c r="H32" s="162"/>
      <c r="I32" s="162"/>
      <c r="J32" s="163"/>
      <c r="K32" s="59"/>
      <c r="L32" s="59"/>
    </row>
    <row r="33" spans="1:12" ht="9.75" customHeight="1" thickTop="1" thickBot="1" x14ac:dyDescent="0.25">
      <c r="A33" s="70"/>
      <c r="B33" s="65" t="s">
        <v>568</v>
      </c>
      <c r="C33" s="66">
        <v>36982</v>
      </c>
      <c r="D33" s="67">
        <v>0.17499999999999999</v>
      </c>
      <c r="E33" s="67">
        <v>0.17499999999999999</v>
      </c>
      <c r="F33" s="67">
        <v>0.17499999999999999</v>
      </c>
      <c r="G33" s="67">
        <v>0.17499999999999999</v>
      </c>
      <c r="H33" s="67" t="s">
        <v>569</v>
      </c>
      <c r="I33" s="68">
        <v>150000</v>
      </c>
      <c r="J33" s="65" t="s">
        <v>20</v>
      </c>
      <c r="K33" s="59"/>
      <c r="L33" s="59"/>
    </row>
    <row r="34" spans="1:12" ht="14.25" thickTop="1" thickBot="1" x14ac:dyDescent="0.25">
      <c r="A34" s="70"/>
      <c r="B34" s="65" t="s">
        <v>570</v>
      </c>
      <c r="C34" s="65" t="s">
        <v>36</v>
      </c>
      <c r="D34" s="67">
        <v>0.17499999999999999</v>
      </c>
      <c r="E34" s="67">
        <v>0.17499999999999999</v>
      </c>
      <c r="F34" s="67">
        <v>0.17499999999999999</v>
      </c>
      <c r="G34" s="67">
        <v>0.17499999999999999</v>
      </c>
      <c r="H34" s="67" t="s">
        <v>571</v>
      </c>
      <c r="I34" s="68">
        <v>1070000</v>
      </c>
      <c r="J34" s="65" t="s">
        <v>20</v>
      </c>
      <c r="K34" s="59"/>
      <c r="L34" s="59"/>
    </row>
    <row r="35" spans="1:12" ht="10.5" customHeight="1" thickTop="1" thickBot="1" x14ac:dyDescent="0.25">
      <c r="A35" s="70"/>
      <c r="B35" s="161" t="s">
        <v>33</v>
      </c>
      <c r="C35" s="162"/>
      <c r="D35" s="162"/>
      <c r="E35" s="162"/>
      <c r="F35" s="162"/>
      <c r="G35" s="162"/>
      <c r="H35" s="162"/>
      <c r="I35" s="162"/>
      <c r="J35" s="163"/>
      <c r="K35" s="59"/>
      <c r="L35" s="59"/>
    </row>
    <row r="36" spans="1:12" ht="14.25" thickTop="1" thickBot="1" x14ac:dyDescent="0.25">
      <c r="A36" s="70"/>
      <c r="B36" s="65" t="s">
        <v>572</v>
      </c>
      <c r="C36" s="66">
        <v>36982</v>
      </c>
      <c r="D36" s="67">
        <v>5.47</v>
      </c>
      <c r="E36" s="67">
        <v>5.57</v>
      </c>
      <c r="F36" s="67">
        <v>5.52</v>
      </c>
      <c r="G36" s="67">
        <v>5.57</v>
      </c>
      <c r="H36" s="67" t="s">
        <v>573</v>
      </c>
      <c r="I36" s="68">
        <v>300000</v>
      </c>
      <c r="J36" s="65" t="s">
        <v>20</v>
      </c>
      <c r="K36" s="59"/>
      <c r="L36" s="59"/>
    </row>
    <row r="37" spans="1:12" ht="10.5" customHeight="1" thickTop="1" thickBot="1" x14ac:dyDescent="0.25">
      <c r="A37" s="70"/>
      <c r="B37" s="161" t="s">
        <v>94</v>
      </c>
      <c r="C37" s="162"/>
      <c r="D37" s="162"/>
      <c r="E37" s="162"/>
      <c r="F37" s="162"/>
      <c r="G37" s="162"/>
      <c r="H37" s="162"/>
      <c r="I37" s="162"/>
      <c r="J37" s="163"/>
      <c r="K37" s="59"/>
      <c r="L37" s="59"/>
    </row>
    <row r="38" spans="1:12" ht="14.25" thickTop="1" thickBot="1" x14ac:dyDescent="0.25">
      <c r="A38" s="70"/>
      <c r="B38" s="65" t="s">
        <v>574</v>
      </c>
      <c r="C38" s="66">
        <v>36982</v>
      </c>
      <c r="D38" s="67">
        <v>-5.0000000000000001E-3</v>
      </c>
      <c r="E38" s="67">
        <v>-5.0000000000000001E-3</v>
      </c>
      <c r="F38" s="67">
        <v>-5.0000000000000001E-3</v>
      </c>
      <c r="G38" s="67">
        <v>-5.0000000000000001E-3</v>
      </c>
      <c r="H38" s="67" t="s">
        <v>436</v>
      </c>
      <c r="I38" s="68">
        <v>300000</v>
      </c>
      <c r="J38" s="65" t="s">
        <v>20</v>
      </c>
      <c r="K38" s="59"/>
      <c r="L38" s="59"/>
    </row>
    <row r="39" spans="1:12" ht="14.25" thickTop="1" thickBot="1" x14ac:dyDescent="0.25">
      <c r="A39" s="70"/>
      <c r="B39" s="65" t="s">
        <v>575</v>
      </c>
      <c r="C39" s="66">
        <v>36982</v>
      </c>
      <c r="D39" s="67">
        <v>-0.02</v>
      </c>
      <c r="E39" s="67">
        <v>-1.2999999999999999E-2</v>
      </c>
      <c r="F39" s="67">
        <v>-1.6E-2</v>
      </c>
      <c r="G39" s="67">
        <v>-0.02</v>
      </c>
      <c r="H39" s="67" t="s">
        <v>576</v>
      </c>
      <c r="I39" s="68">
        <v>600000</v>
      </c>
      <c r="J39" s="65" t="s">
        <v>20</v>
      </c>
      <c r="K39" s="59"/>
      <c r="L39" s="59"/>
    </row>
    <row r="40" spans="1:12" ht="14.25" thickTop="1" thickBot="1" x14ac:dyDescent="0.25">
      <c r="A40" s="70"/>
      <c r="B40" s="65" t="s">
        <v>577</v>
      </c>
      <c r="C40" s="66">
        <v>36982</v>
      </c>
      <c r="D40" s="67">
        <v>0</v>
      </c>
      <c r="E40" s="67">
        <v>0</v>
      </c>
      <c r="F40" s="67">
        <v>0</v>
      </c>
      <c r="G40" s="67">
        <v>0</v>
      </c>
      <c r="H40" s="67" t="s">
        <v>578</v>
      </c>
      <c r="I40" s="68">
        <v>300000</v>
      </c>
      <c r="J40" s="65" t="s">
        <v>20</v>
      </c>
      <c r="K40" s="59"/>
      <c r="L40" s="59"/>
    </row>
    <row r="41" spans="1:12" ht="10.5" customHeight="1" thickTop="1" thickBot="1" x14ac:dyDescent="0.25">
      <c r="A41" s="70"/>
      <c r="B41" s="161" t="s">
        <v>37</v>
      </c>
      <c r="C41" s="162"/>
      <c r="D41" s="162"/>
      <c r="E41" s="162"/>
      <c r="F41" s="162"/>
      <c r="G41" s="162"/>
      <c r="H41" s="162"/>
      <c r="I41" s="162"/>
      <c r="J41" s="163"/>
      <c r="K41" s="59"/>
      <c r="L41" s="59"/>
    </row>
    <row r="42" spans="1:12" ht="14.25" thickTop="1" thickBot="1" x14ac:dyDescent="0.25">
      <c r="A42" s="70"/>
      <c r="B42" s="65" t="s">
        <v>38</v>
      </c>
      <c r="C42" s="66">
        <v>36982</v>
      </c>
      <c r="D42" s="67">
        <v>5.3949999999999996</v>
      </c>
      <c r="E42" s="67">
        <v>5.6150000000000002</v>
      </c>
      <c r="F42" s="67">
        <v>5.5110000000000001</v>
      </c>
      <c r="G42" s="67">
        <v>5.58</v>
      </c>
      <c r="H42" s="67" t="s">
        <v>579</v>
      </c>
      <c r="I42" s="68">
        <v>10200000</v>
      </c>
      <c r="J42" s="65" t="s">
        <v>20</v>
      </c>
      <c r="K42" s="59"/>
      <c r="L42" s="59"/>
    </row>
    <row r="43" spans="1:12" ht="14.25" thickTop="1" thickBot="1" x14ac:dyDescent="0.25">
      <c r="A43" s="70"/>
      <c r="B43" s="65" t="s">
        <v>52</v>
      </c>
      <c r="C43" s="66">
        <v>37012</v>
      </c>
      <c r="D43" s="67">
        <v>5.5149999999999997</v>
      </c>
      <c r="E43" s="67">
        <v>5.5149999999999997</v>
      </c>
      <c r="F43" s="67">
        <v>5.5149999999999997</v>
      </c>
      <c r="G43" s="67">
        <v>5.5149999999999997</v>
      </c>
      <c r="H43" s="67" t="s">
        <v>580</v>
      </c>
      <c r="I43" s="68">
        <v>155000</v>
      </c>
      <c r="J43" s="65" t="s">
        <v>20</v>
      </c>
      <c r="K43" s="59"/>
      <c r="L43" s="59"/>
    </row>
    <row r="44" spans="1:12" ht="14.25" thickTop="1" thickBot="1" x14ac:dyDescent="0.25">
      <c r="A44" s="70"/>
      <c r="B44" s="65" t="s">
        <v>95</v>
      </c>
      <c r="C44" s="65" t="s">
        <v>36</v>
      </c>
      <c r="D44" s="67">
        <v>5.4950000000000001</v>
      </c>
      <c r="E44" s="67">
        <v>5.69</v>
      </c>
      <c r="F44" s="67">
        <v>5.6139999999999999</v>
      </c>
      <c r="G44" s="67">
        <v>5.69</v>
      </c>
      <c r="H44" s="67" t="s">
        <v>581</v>
      </c>
      <c r="I44" s="68">
        <v>18190000</v>
      </c>
      <c r="J44" s="65" t="s">
        <v>20</v>
      </c>
      <c r="K44" s="59"/>
      <c r="L44" s="59"/>
    </row>
    <row r="45" spans="1:12" ht="14.25" thickTop="1" thickBot="1" x14ac:dyDescent="0.25">
      <c r="A45" s="70"/>
      <c r="B45" s="65" t="s">
        <v>582</v>
      </c>
      <c r="C45" s="65" t="s">
        <v>583</v>
      </c>
      <c r="D45" s="67">
        <v>4.8449999999999998</v>
      </c>
      <c r="E45" s="67">
        <v>4.915</v>
      </c>
      <c r="F45" s="67">
        <v>4.875</v>
      </c>
      <c r="G45" s="67">
        <v>4.915</v>
      </c>
      <c r="H45" s="67" t="s">
        <v>584</v>
      </c>
      <c r="I45" s="68">
        <v>7300000</v>
      </c>
      <c r="J45" s="65" t="s">
        <v>20</v>
      </c>
      <c r="K45" s="59"/>
      <c r="L45" s="59"/>
    </row>
    <row r="46" spans="1:12" ht="13.5" thickTop="1" x14ac:dyDescent="0.2">
      <c r="A46" s="70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</row>
    <row r="47" spans="1:12" x14ac:dyDescent="0.2">
      <c r="A47" s="70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2" x14ac:dyDescent="0.2">
      <c r="A48" s="70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</row>
    <row r="49" spans="1:12" x14ac:dyDescent="0.2">
      <c r="A49" s="70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</row>
    <row r="50" spans="1:12" x14ac:dyDescent="0.2">
      <c r="A50" s="70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</row>
    <row r="51" spans="1:12" x14ac:dyDescent="0.2">
      <c r="A51" s="70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</row>
    <row r="52" spans="1:12" x14ac:dyDescent="0.2">
      <c r="A52" s="70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</row>
    <row r="53" spans="1:12" x14ac:dyDescent="0.2">
      <c r="A53" s="70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</row>
    <row r="54" spans="1:12" x14ac:dyDescent="0.2">
      <c r="A54" s="70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</row>
    <row r="55" spans="1:12" x14ac:dyDescent="0.2">
      <c r="A55" s="70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 spans="1:12" x14ac:dyDescent="0.2">
      <c r="A56" s="70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</row>
    <row r="57" spans="1:12" x14ac:dyDescent="0.2">
      <c r="A57" s="70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 spans="1:12" x14ac:dyDescent="0.2">
      <c r="A58" s="70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</row>
    <row r="59" spans="1:12" x14ac:dyDescent="0.2">
      <c r="A59" s="70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</row>
    <row r="60" spans="1:12" x14ac:dyDescent="0.2">
      <c r="A60" s="7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</row>
    <row r="61" spans="1:12" x14ac:dyDescent="0.2">
      <c r="A61" s="7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</row>
    <row r="62" spans="1:12" x14ac:dyDescent="0.2">
      <c r="A62" s="7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</row>
    <row r="63" spans="1:12" x14ac:dyDescent="0.2">
      <c r="A63" s="7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</row>
    <row r="64" spans="1:12" x14ac:dyDescent="0.2">
      <c r="A64" s="7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</row>
    <row r="65" spans="1:12" x14ac:dyDescent="0.2">
      <c r="A65" s="7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</row>
    <row r="66" spans="1:12" x14ac:dyDescent="0.2">
      <c r="A66" s="7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</row>
    <row r="67" spans="1:12" x14ac:dyDescent="0.2">
      <c r="A67" s="7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</row>
    <row r="68" spans="1:12" x14ac:dyDescent="0.2">
      <c r="A68" s="70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</row>
    <row r="69" spans="1:12" x14ac:dyDescent="0.2">
      <c r="A69" s="70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</row>
    <row r="70" spans="1:12" x14ac:dyDescent="0.2">
      <c r="A70" s="70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</row>
    <row r="71" spans="1:12" x14ac:dyDescent="0.2">
      <c r="A71" s="7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</row>
    <row r="72" spans="1:12" x14ac:dyDescent="0.2">
      <c r="A72" s="7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</row>
    <row r="73" spans="1:12" x14ac:dyDescent="0.2">
      <c r="A73" s="7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</row>
    <row r="74" spans="1:12" x14ac:dyDescent="0.2">
      <c r="A74" s="7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</row>
    <row r="75" spans="1:12" x14ac:dyDescent="0.2">
      <c r="A75" s="7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</row>
    <row r="76" spans="1:12" x14ac:dyDescent="0.2">
      <c r="A76" s="7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</row>
    <row r="77" spans="1:12" x14ac:dyDescent="0.2">
      <c r="A77" s="7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</row>
    <row r="78" spans="1:12" x14ac:dyDescent="0.2">
      <c r="A78" s="7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</row>
    <row r="79" spans="1:12" x14ac:dyDescent="0.2">
      <c r="A79" s="7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</row>
    <row r="80" spans="1:12" x14ac:dyDescent="0.2">
      <c r="A80" s="7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</row>
    <row r="81" spans="1:12" x14ac:dyDescent="0.2">
      <c r="A81" s="7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</row>
    <row r="82" spans="1:12" x14ac:dyDescent="0.2">
      <c r="A82" s="7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</row>
    <row r="83" spans="1:12" x14ac:dyDescent="0.2">
      <c r="A83" s="7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</row>
    <row r="84" spans="1:12" x14ac:dyDescent="0.2">
      <c r="A84" s="7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</row>
    <row r="85" spans="1:12" x14ac:dyDescent="0.2">
      <c r="A85" s="7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</row>
    <row r="86" spans="1:12" x14ac:dyDescent="0.2">
      <c r="A86" s="7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</row>
    <row r="87" spans="1:12" x14ac:dyDescent="0.2">
      <c r="A87" s="70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</row>
    <row r="88" spans="1:12" x14ac:dyDescent="0.2">
      <c r="A88" s="70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</row>
    <row r="89" spans="1:12" x14ac:dyDescent="0.2">
      <c r="A89" s="70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</row>
    <row r="90" spans="1:12" x14ac:dyDescent="0.2">
      <c r="A90" s="70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</row>
    <row r="91" spans="1:12" x14ac:dyDescent="0.2">
      <c r="A91" s="70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</row>
    <row r="92" spans="1:12" x14ac:dyDescent="0.2">
      <c r="A92" s="70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</row>
    <row r="93" spans="1:12" x14ac:dyDescent="0.2">
      <c r="A93" s="70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</row>
    <row r="94" spans="1:12" x14ac:dyDescent="0.2">
      <c r="A94" s="70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</row>
    <row r="95" spans="1:12" x14ac:dyDescent="0.2">
      <c r="A95" s="70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</row>
    <row r="96" spans="1:12" x14ac:dyDescent="0.2">
      <c r="A96" s="70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</row>
    <row r="97" spans="1:12" x14ac:dyDescent="0.2">
      <c r="A97" s="70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</row>
    <row r="98" spans="1:12" x14ac:dyDescent="0.2">
      <c r="A98" s="70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</row>
    <row r="99" spans="1:12" x14ac:dyDescent="0.2">
      <c r="A99" s="70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</row>
    <row r="100" spans="1:12" x14ac:dyDescent="0.2">
      <c r="A100" s="70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</row>
    <row r="101" spans="1:12" x14ac:dyDescent="0.2">
      <c r="A101" s="70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</row>
    <row r="102" spans="1:12" x14ac:dyDescent="0.2">
      <c r="A102" s="70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</row>
    <row r="103" spans="1:12" x14ac:dyDescent="0.2">
      <c r="A103" s="7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</row>
    <row r="104" spans="1:12" x14ac:dyDescent="0.2">
      <c r="A104" s="70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</row>
    <row r="105" spans="1:12" x14ac:dyDescent="0.2">
      <c r="A105" s="7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</row>
    <row r="106" spans="1:12" x14ac:dyDescent="0.2">
      <c r="A106" s="70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</row>
    <row r="107" spans="1:12" x14ac:dyDescent="0.2">
      <c r="A107" s="70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</row>
    <row r="108" spans="1:12" x14ac:dyDescent="0.2">
      <c r="A108" s="70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</row>
    <row r="109" spans="1:12" x14ac:dyDescent="0.2">
      <c r="A109" s="70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</row>
    <row r="110" spans="1:12" x14ac:dyDescent="0.2">
      <c r="A110" s="70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</row>
    <row r="111" spans="1:12" x14ac:dyDescent="0.2">
      <c r="A111" s="70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</row>
    <row r="112" spans="1:12" x14ac:dyDescent="0.2">
      <c r="A112" s="70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</row>
    <row r="113" spans="1:12" x14ac:dyDescent="0.2">
      <c r="A113" s="70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</row>
    <row r="114" spans="1:12" x14ac:dyDescent="0.2">
      <c r="A114" s="70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</row>
    <row r="115" spans="1:12" x14ac:dyDescent="0.2">
      <c r="A115" s="7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</row>
    <row r="116" spans="1:12" x14ac:dyDescent="0.2">
      <c r="A116" s="70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</row>
    <row r="117" spans="1:12" x14ac:dyDescent="0.2">
      <c r="A117" s="7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</row>
    <row r="118" spans="1:12" x14ac:dyDescent="0.2">
      <c r="A118" s="70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</row>
    <row r="119" spans="1:12" x14ac:dyDescent="0.2">
      <c r="A119" s="70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</row>
    <row r="120" spans="1:12" x14ac:dyDescent="0.2">
      <c r="A120" s="70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</row>
    <row r="121" spans="1:12" x14ac:dyDescent="0.2">
      <c r="A121" s="70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</row>
    <row r="122" spans="1:12" x14ac:dyDescent="0.2">
      <c r="A122" s="7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</row>
    <row r="123" spans="1:12" x14ac:dyDescent="0.2">
      <c r="A123" s="70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</row>
    <row r="124" spans="1:12" x14ac:dyDescent="0.2">
      <c r="A124" s="7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</row>
    <row r="125" spans="1:12" x14ac:dyDescent="0.2">
      <c r="A125" s="7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</row>
    <row r="126" spans="1:12" x14ac:dyDescent="0.2">
      <c r="A126" s="70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</row>
    <row r="127" spans="1:12" x14ac:dyDescent="0.2">
      <c r="A127" s="70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</row>
    <row r="128" spans="1:12" x14ac:dyDescent="0.2">
      <c r="A128" s="7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</row>
    <row r="129" spans="1:12" x14ac:dyDescent="0.2">
      <c r="A129" s="7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</row>
    <row r="130" spans="1:12" x14ac:dyDescent="0.2">
      <c r="A130" s="70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</row>
    <row r="131" spans="1:12" x14ac:dyDescent="0.2">
      <c r="A131" s="70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</row>
    <row r="132" spans="1:12" x14ac:dyDescent="0.2">
      <c r="A132" s="70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</row>
    <row r="133" spans="1:12" x14ac:dyDescent="0.2">
      <c r="A133" s="70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</row>
    <row r="134" spans="1:12" x14ac:dyDescent="0.2">
      <c r="A134" s="70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</row>
    <row r="135" spans="1:12" x14ac:dyDescent="0.2">
      <c r="A135" s="7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</row>
    <row r="136" spans="1:12" x14ac:dyDescent="0.2">
      <c r="A136" s="7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</row>
    <row r="137" spans="1:12" x14ac:dyDescent="0.2">
      <c r="A137" s="7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</row>
    <row r="138" spans="1:12" x14ac:dyDescent="0.2">
      <c r="A138" s="7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</row>
    <row r="139" spans="1:12" x14ac:dyDescent="0.2">
      <c r="A139" s="70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</row>
    <row r="140" spans="1:12" x14ac:dyDescent="0.2">
      <c r="A140" s="70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</row>
    <row r="141" spans="1:12" x14ac:dyDescent="0.2">
      <c r="A141" s="70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</row>
    <row r="142" spans="1:12" x14ac:dyDescent="0.2">
      <c r="A142" s="7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</row>
    <row r="143" spans="1:12" x14ac:dyDescent="0.2">
      <c r="A143" s="70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</row>
    <row r="144" spans="1:12" x14ac:dyDescent="0.2">
      <c r="A144" s="70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</row>
    <row r="145" spans="1:12" x14ac:dyDescent="0.2">
      <c r="A145" s="70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</row>
    <row r="146" spans="1:12" x14ac:dyDescent="0.2">
      <c r="A146" s="70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</row>
    <row r="147" spans="1:12" x14ac:dyDescent="0.2">
      <c r="A147" s="70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</row>
    <row r="148" spans="1:12" x14ac:dyDescent="0.2">
      <c r="A148" s="70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</row>
    <row r="149" spans="1:12" x14ac:dyDescent="0.2">
      <c r="A149" s="70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</row>
    <row r="150" spans="1:12" x14ac:dyDescent="0.2">
      <c r="A150" s="70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</row>
    <row r="151" spans="1:12" x14ac:dyDescent="0.2">
      <c r="A151" s="70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</row>
    <row r="152" spans="1:12" x14ac:dyDescent="0.2">
      <c r="A152" s="70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</row>
    <row r="153" spans="1:12" x14ac:dyDescent="0.2">
      <c r="A153" s="70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</row>
    <row r="154" spans="1:12" x14ac:dyDescent="0.2">
      <c r="A154" s="70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</row>
    <row r="155" spans="1:12" x14ac:dyDescent="0.2">
      <c r="A155" s="70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</row>
  </sheetData>
  <mergeCells count="14">
    <mergeCell ref="B35:J35"/>
    <mergeCell ref="E9:E10"/>
    <mergeCell ref="B13:J13"/>
    <mergeCell ref="B32:J32"/>
    <mergeCell ref="B37:J37"/>
    <mergeCell ref="B41:J41"/>
    <mergeCell ref="I9:I10"/>
    <mergeCell ref="J9:J10"/>
    <mergeCell ref="G9:G10"/>
    <mergeCell ref="B11:J11"/>
    <mergeCell ref="H9:H10"/>
    <mergeCell ref="B9:B10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3"/>
  <sheetViews>
    <sheetView showGridLines="0" zoomScale="85" workbookViewId="0">
      <pane xSplit="3" ySplit="4" topLeftCell="D5" activePane="bottomRight" state="frozen"/>
      <selection activeCell="B2" sqref="B2"/>
      <selection pane="topRight" activeCell="B2" sqref="B2"/>
      <selection pane="bottomLeft" activeCell="B2" sqref="B2"/>
      <selection pane="bottomRight" activeCell="E18" sqref="E18"/>
    </sheetView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x14ac:dyDescent="0.2">
      <c r="A1" s="19" t="s">
        <v>404</v>
      </c>
    </row>
    <row r="2" spans="1:25" x14ac:dyDescent="0.2">
      <c r="A2" s="144" t="s">
        <v>144</v>
      </c>
    </row>
    <row r="3" spans="1:25" ht="13.5" thickBot="1" x14ac:dyDescent="0.25">
      <c r="A3" s="143">
        <f>'E-Mail'!$B$4</f>
        <v>36977</v>
      </c>
    </row>
    <row r="4" spans="1:25" ht="26.25" thickBot="1" x14ac:dyDescent="0.25">
      <c r="A4" s="27" t="s">
        <v>403</v>
      </c>
      <c r="B4" s="26" t="s">
        <v>406</v>
      </c>
      <c r="C4" s="27" t="s">
        <v>170</v>
      </c>
      <c r="D4" s="91" t="s">
        <v>591</v>
      </c>
      <c r="E4" s="91" t="s">
        <v>592</v>
      </c>
      <c r="F4" s="91" t="s">
        <v>593</v>
      </c>
      <c r="G4" s="91" t="s">
        <v>594</v>
      </c>
      <c r="H4" s="91" t="s">
        <v>595</v>
      </c>
      <c r="I4" s="91" t="s">
        <v>596</v>
      </c>
      <c r="J4" s="91" t="s">
        <v>597</v>
      </c>
      <c r="K4" s="91" t="s">
        <v>598</v>
      </c>
      <c r="L4" s="91" t="s">
        <v>599</v>
      </c>
      <c r="M4" s="91" t="s">
        <v>600</v>
      </c>
      <c r="N4" s="91" t="s">
        <v>601</v>
      </c>
      <c r="O4" s="91" t="s">
        <v>602</v>
      </c>
      <c r="P4" s="91" t="s">
        <v>603</v>
      </c>
      <c r="Q4" s="91" t="s">
        <v>604</v>
      </c>
      <c r="R4" s="91" t="s">
        <v>605</v>
      </c>
      <c r="S4" s="91" t="s">
        <v>606</v>
      </c>
      <c r="T4" s="91" t="s">
        <v>607</v>
      </c>
      <c r="U4" s="91" t="s">
        <v>608</v>
      </c>
      <c r="V4" s="91" t="s">
        <v>609</v>
      </c>
      <c r="W4" s="91" t="s">
        <v>610</v>
      </c>
      <c r="X4" s="91" t="s">
        <v>611</v>
      </c>
      <c r="Y4" s="91" t="s">
        <v>612</v>
      </c>
    </row>
    <row r="5" spans="1:25" ht="25.5" x14ac:dyDescent="0.2">
      <c r="A5" s="33" t="str">
        <f t="shared" ref="A5:A36" si="0">VLOOKUP(G5,DDENA_USERS,2,FALSE)</f>
        <v>Chad Pennix</v>
      </c>
      <c r="B5" s="32">
        <f>IF(ISNUMBER(FIND("Pow",F5))=TRUE,((VALUE(MID(R5,FIND("-",R5)+1,2)))-(VALUE(MID(R5,FIND("-",R5)-1,1)))+1)*(Q5-P5+1),(Q5-P5+1))</f>
        <v>92</v>
      </c>
      <c r="C5" s="33">
        <f>B5*W5</f>
        <v>92</v>
      </c>
      <c r="D5" s="92" t="s">
        <v>171</v>
      </c>
      <c r="E5" s="92" t="s">
        <v>172</v>
      </c>
      <c r="F5" s="92" t="s">
        <v>613</v>
      </c>
      <c r="G5" s="92" t="s">
        <v>273</v>
      </c>
      <c r="H5" s="92" t="s">
        <v>614</v>
      </c>
      <c r="I5" s="92" t="s">
        <v>615</v>
      </c>
      <c r="J5" s="92" t="s">
        <v>241</v>
      </c>
      <c r="K5" s="92" t="s">
        <v>190</v>
      </c>
      <c r="L5" s="92" t="s">
        <v>616</v>
      </c>
      <c r="M5" s="92" t="s">
        <v>191</v>
      </c>
      <c r="N5" s="92"/>
      <c r="O5" s="92" t="s">
        <v>617</v>
      </c>
      <c r="P5" s="96">
        <v>37165</v>
      </c>
      <c r="Q5" s="96">
        <v>37256</v>
      </c>
      <c r="R5" s="92"/>
      <c r="S5" s="92"/>
      <c r="T5" s="93">
        <v>36977</v>
      </c>
      <c r="U5" s="92" t="s">
        <v>618</v>
      </c>
      <c r="V5" s="92" t="s">
        <v>183</v>
      </c>
      <c r="W5" s="92">
        <v>1</v>
      </c>
      <c r="X5" s="92">
        <v>12.1</v>
      </c>
      <c r="Y5" s="92">
        <v>20548</v>
      </c>
    </row>
    <row r="6" spans="1:25" ht="25.5" x14ac:dyDescent="0.2">
      <c r="A6" s="33" t="str">
        <f t="shared" si="0"/>
        <v>Chad Pennix</v>
      </c>
      <c r="B6" s="32">
        <f>IF(ISNUMBER(FIND("Pow",F6))=TRUE,((VALUE(MID(R6,FIND("-",R6)+1,2)))-(VALUE(MID(R6,FIND("-",R6)-1,1)))+1)*(Q6-P6+1),(Q6-P6+1))</f>
        <v>92</v>
      </c>
      <c r="C6" s="33">
        <f>B6*W6</f>
        <v>92</v>
      </c>
      <c r="D6" s="94" t="s">
        <v>171</v>
      </c>
      <c r="E6" s="94" t="s">
        <v>172</v>
      </c>
      <c r="F6" s="94" t="s">
        <v>613</v>
      </c>
      <c r="G6" s="94" t="s">
        <v>273</v>
      </c>
      <c r="H6" s="94" t="s">
        <v>614</v>
      </c>
      <c r="I6" s="94" t="s">
        <v>615</v>
      </c>
      <c r="J6" s="94" t="s">
        <v>241</v>
      </c>
      <c r="K6" s="94" t="s">
        <v>190</v>
      </c>
      <c r="L6" s="94" t="s">
        <v>616</v>
      </c>
      <c r="M6" s="94" t="s">
        <v>191</v>
      </c>
      <c r="N6" s="94"/>
      <c r="O6" s="94" t="s">
        <v>617</v>
      </c>
      <c r="P6" s="97">
        <v>37165</v>
      </c>
      <c r="Q6" s="97">
        <v>37256</v>
      </c>
      <c r="R6" s="94"/>
      <c r="S6" s="94"/>
      <c r="T6" s="95">
        <v>36977</v>
      </c>
      <c r="U6" s="94" t="s">
        <v>618</v>
      </c>
      <c r="V6" s="94" t="s">
        <v>185</v>
      </c>
      <c r="W6" s="94">
        <v>1</v>
      </c>
      <c r="X6" s="94">
        <v>12.1</v>
      </c>
      <c r="Y6" s="94">
        <v>20549</v>
      </c>
    </row>
    <row r="7" spans="1:25" ht="25.5" x14ac:dyDescent="0.2">
      <c r="A7" s="33" t="str">
        <f t="shared" si="0"/>
        <v>Narsimha Misra</v>
      </c>
      <c r="B7" s="32">
        <f t="shared" ref="B7:B70" si="1">IF(ISNUMBER(FIND("Pow",F7))=TRUE,((VALUE(MID(R7,FIND("-",R7)+1,2)))-(VALUE(MID(R7,FIND("-",R7)-1,1)))+1)*(Q7-P7+1),(Q7-P7+1))</f>
        <v>1472</v>
      </c>
      <c r="C7" s="33">
        <f t="shared" ref="C7:C70" si="2">B7*W7</f>
        <v>73600</v>
      </c>
      <c r="D7" s="92" t="s">
        <v>171</v>
      </c>
      <c r="E7" s="92" t="s">
        <v>172</v>
      </c>
      <c r="F7" s="92" t="s">
        <v>173</v>
      </c>
      <c r="G7" s="92" t="s">
        <v>174</v>
      </c>
      <c r="H7" s="92" t="s">
        <v>619</v>
      </c>
      <c r="I7" s="92" t="s">
        <v>175</v>
      </c>
      <c r="J7" s="92" t="s">
        <v>176</v>
      </c>
      <c r="K7" s="92" t="s">
        <v>177</v>
      </c>
      <c r="L7" s="92" t="s">
        <v>178</v>
      </c>
      <c r="M7" s="92" t="s">
        <v>179</v>
      </c>
      <c r="N7" s="92" t="s">
        <v>180</v>
      </c>
      <c r="O7" s="92" t="s">
        <v>225</v>
      </c>
      <c r="P7" s="96">
        <v>37165</v>
      </c>
      <c r="Q7" s="96">
        <v>37256</v>
      </c>
      <c r="R7" s="92" t="s">
        <v>182</v>
      </c>
      <c r="S7" s="92"/>
      <c r="T7" s="93">
        <v>36977</v>
      </c>
      <c r="U7" s="92" t="s">
        <v>620</v>
      </c>
      <c r="V7" s="92" t="s">
        <v>183</v>
      </c>
      <c r="W7" s="92">
        <v>50</v>
      </c>
      <c r="X7" s="92">
        <v>55</v>
      </c>
      <c r="Y7" s="92">
        <v>20609</v>
      </c>
    </row>
    <row r="8" spans="1:25" ht="25.5" x14ac:dyDescent="0.2">
      <c r="A8" s="33" t="str">
        <f t="shared" si="0"/>
        <v>Narsimha Misra</v>
      </c>
      <c r="B8" s="32">
        <f t="shared" si="1"/>
        <v>480</v>
      </c>
      <c r="C8" s="33">
        <f t="shared" si="2"/>
        <v>24000</v>
      </c>
      <c r="D8" s="94" t="s">
        <v>171</v>
      </c>
      <c r="E8" s="94" t="s">
        <v>172</v>
      </c>
      <c r="F8" s="94" t="s">
        <v>173</v>
      </c>
      <c r="G8" s="94" t="s">
        <v>174</v>
      </c>
      <c r="H8" s="94" t="s">
        <v>621</v>
      </c>
      <c r="I8" s="94" t="s">
        <v>175</v>
      </c>
      <c r="J8" s="94" t="s">
        <v>176</v>
      </c>
      <c r="K8" s="94" t="s">
        <v>177</v>
      </c>
      <c r="L8" s="94" t="s">
        <v>178</v>
      </c>
      <c r="M8" s="94" t="s">
        <v>179</v>
      </c>
      <c r="N8" s="94" t="s">
        <v>180</v>
      </c>
      <c r="O8" s="94" t="s">
        <v>222</v>
      </c>
      <c r="P8" s="97">
        <v>36982</v>
      </c>
      <c r="Q8" s="97">
        <v>37011</v>
      </c>
      <c r="R8" s="94" t="s">
        <v>182</v>
      </c>
      <c r="S8" s="94"/>
      <c r="T8" s="95">
        <v>36977</v>
      </c>
      <c r="U8" s="94" t="s">
        <v>229</v>
      </c>
      <c r="V8" s="94" t="s">
        <v>183</v>
      </c>
      <c r="W8" s="94">
        <v>50</v>
      </c>
      <c r="X8" s="94">
        <v>55.5</v>
      </c>
      <c r="Y8" s="94">
        <v>20354</v>
      </c>
    </row>
    <row r="9" spans="1:25" ht="25.5" x14ac:dyDescent="0.2">
      <c r="A9" s="33" t="str">
        <f t="shared" si="0"/>
        <v>Chris Germany</v>
      </c>
      <c r="B9" s="32">
        <f t="shared" si="1"/>
        <v>1</v>
      </c>
      <c r="C9" s="33">
        <f t="shared" si="2"/>
        <v>10000</v>
      </c>
      <c r="D9" s="92" t="s">
        <v>171</v>
      </c>
      <c r="E9" s="92" t="s">
        <v>172</v>
      </c>
      <c r="F9" s="92" t="s">
        <v>186</v>
      </c>
      <c r="G9" s="92" t="s">
        <v>187</v>
      </c>
      <c r="H9" s="92" t="s">
        <v>193</v>
      </c>
      <c r="I9" s="92" t="s">
        <v>188</v>
      </c>
      <c r="J9" s="92" t="s">
        <v>189</v>
      </c>
      <c r="K9" s="92" t="s">
        <v>190</v>
      </c>
      <c r="L9" s="92" t="s">
        <v>194</v>
      </c>
      <c r="M9" s="92" t="s">
        <v>191</v>
      </c>
      <c r="N9" s="92"/>
      <c r="O9" s="92" t="s">
        <v>192</v>
      </c>
      <c r="P9" s="96">
        <v>36978</v>
      </c>
      <c r="Q9" s="96">
        <v>36978</v>
      </c>
      <c r="R9" s="92"/>
      <c r="S9" s="92"/>
      <c r="T9" s="93">
        <v>36977</v>
      </c>
      <c r="U9" s="92" t="s">
        <v>210</v>
      </c>
      <c r="V9" s="92" t="s">
        <v>183</v>
      </c>
      <c r="W9" s="92">
        <v>10000</v>
      </c>
      <c r="X9" s="92">
        <v>5.32</v>
      </c>
      <c r="Y9" s="92">
        <v>20463</v>
      </c>
    </row>
    <row r="10" spans="1:25" ht="25.5" x14ac:dyDescent="0.2">
      <c r="A10" s="33" t="str">
        <f t="shared" si="0"/>
        <v>Chris Germany</v>
      </c>
      <c r="B10" s="32">
        <f t="shared" si="1"/>
        <v>1</v>
      </c>
      <c r="C10" s="33">
        <f t="shared" si="2"/>
        <v>10000</v>
      </c>
      <c r="D10" s="94" t="s">
        <v>171</v>
      </c>
      <c r="E10" s="94" t="s">
        <v>172</v>
      </c>
      <c r="F10" s="94" t="s">
        <v>186</v>
      </c>
      <c r="G10" s="94" t="s">
        <v>187</v>
      </c>
      <c r="H10" s="94" t="s">
        <v>193</v>
      </c>
      <c r="I10" s="94" t="s">
        <v>188</v>
      </c>
      <c r="J10" s="94" t="s">
        <v>189</v>
      </c>
      <c r="K10" s="94" t="s">
        <v>190</v>
      </c>
      <c r="L10" s="94" t="s">
        <v>194</v>
      </c>
      <c r="M10" s="94" t="s">
        <v>191</v>
      </c>
      <c r="N10" s="94"/>
      <c r="O10" s="94" t="s">
        <v>192</v>
      </c>
      <c r="P10" s="97">
        <v>36978</v>
      </c>
      <c r="Q10" s="97">
        <v>36978</v>
      </c>
      <c r="R10" s="94"/>
      <c r="S10" s="94"/>
      <c r="T10" s="95">
        <v>36977</v>
      </c>
      <c r="U10" s="94" t="s">
        <v>622</v>
      </c>
      <c r="V10" s="94" t="s">
        <v>183</v>
      </c>
      <c r="W10" s="94">
        <v>10000</v>
      </c>
      <c r="X10" s="94">
        <v>5.33</v>
      </c>
      <c r="Y10" s="94">
        <v>20470</v>
      </c>
    </row>
    <row r="11" spans="1:25" ht="25.5" x14ac:dyDescent="0.2">
      <c r="A11" s="33" t="str">
        <f t="shared" si="0"/>
        <v>Dan Junek</v>
      </c>
      <c r="B11" s="32">
        <f t="shared" si="1"/>
        <v>1</v>
      </c>
      <c r="C11" s="33">
        <f t="shared" si="2"/>
        <v>10000</v>
      </c>
      <c r="D11" s="92" t="s">
        <v>171</v>
      </c>
      <c r="E11" s="92" t="s">
        <v>172</v>
      </c>
      <c r="F11" s="92" t="s">
        <v>186</v>
      </c>
      <c r="G11" s="92" t="s">
        <v>201</v>
      </c>
      <c r="H11" s="92" t="s">
        <v>193</v>
      </c>
      <c r="I11" s="92" t="s">
        <v>188</v>
      </c>
      <c r="J11" s="92" t="s">
        <v>189</v>
      </c>
      <c r="K11" s="92" t="s">
        <v>190</v>
      </c>
      <c r="L11" s="92" t="s">
        <v>202</v>
      </c>
      <c r="M11" s="92" t="s">
        <v>191</v>
      </c>
      <c r="N11" s="92"/>
      <c r="O11" s="92" t="s">
        <v>192</v>
      </c>
      <c r="P11" s="96">
        <v>36978</v>
      </c>
      <c r="Q11" s="96">
        <v>36978</v>
      </c>
      <c r="R11" s="92"/>
      <c r="S11" s="92"/>
      <c r="T11" s="93">
        <v>36977</v>
      </c>
      <c r="U11" s="92" t="s">
        <v>203</v>
      </c>
      <c r="V11" s="92" t="s">
        <v>183</v>
      </c>
      <c r="W11" s="92">
        <v>10000</v>
      </c>
      <c r="X11" s="92">
        <v>5.38</v>
      </c>
      <c r="Y11" s="92">
        <v>20523</v>
      </c>
    </row>
    <row r="12" spans="1:25" ht="25.5" x14ac:dyDescent="0.2">
      <c r="A12" s="33" t="str">
        <f t="shared" si="0"/>
        <v>Dan Junek</v>
      </c>
      <c r="B12" s="32">
        <f t="shared" si="1"/>
        <v>1</v>
      </c>
      <c r="C12" s="33">
        <f t="shared" si="2"/>
        <v>5000</v>
      </c>
      <c r="D12" s="94" t="s">
        <v>171</v>
      </c>
      <c r="E12" s="94" t="s">
        <v>172</v>
      </c>
      <c r="F12" s="94" t="s">
        <v>186</v>
      </c>
      <c r="G12" s="94" t="s">
        <v>201</v>
      </c>
      <c r="H12" s="94" t="s">
        <v>193</v>
      </c>
      <c r="I12" s="94" t="s">
        <v>188</v>
      </c>
      <c r="J12" s="94" t="s">
        <v>189</v>
      </c>
      <c r="K12" s="94" t="s">
        <v>190</v>
      </c>
      <c r="L12" s="94" t="s">
        <v>202</v>
      </c>
      <c r="M12" s="94" t="s">
        <v>191</v>
      </c>
      <c r="N12" s="94"/>
      <c r="O12" s="94" t="s">
        <v>192</v>
      </c>
      <c r="P12" s="97">
        <v>36978</v>
      </c>
      <c r="Q12" s="97">
        <v>36978</v>
      </c>
      <c r="R12" s="94"/>
      <c r="S12" s="94"/>
      <c r="T12" s="95">
        <v>36977</v>
      </c>
      <c r="U12" s="94" t="s">
        <v>195</v>
      </c>
      <c r="V12" s="94" t="s">
        <v>183</v>
      </c>
      <c r="W12" s="94">
        <v>5000</v>
      </c>
      <c r="X12" s="94">
        <v>5.39</v>
      </c>
      <c r="Y12" s="94">
        <v>20531</v>
      </c>
    </row>
    <row r="13" spans="1:25" ht="25.5" x14ac:dyDescent="0.2">
      <c r="A13" s="33" t="str">
        <f t="shared" si="0"/>
        <v>Dan Junek</v>
      </c>
      <c r="B13" s="32">
        <f t="shared" si="1"/>
        <v>1</v>
      </c>
      <c r="C13" s="33">
        <f t="shared" si="2"/>
        <v>5000</v>
      </c>
      <c r="D13" s="92" t="s">
        <v>171</v>
      </c>
      <c r="E13" s="92" t="s">
        <v>172</v>
      </c>
      <c r="F13" s="92" t="s">
        <v>186</v>
      </c>
      <c r="G13" s="92" t="s">
        <v>201</v>
      </c>
      <c r="H13" s="92" t="s">
        <v>204</v>
      </c>
      <c r="I13" s="92" t="s">
        <v>188</v>
      </c>
      <c r="J13" s="92" t="s">
        <v>189</v>
      </c>
      <c r="K13" s="92" t="s">
        <v>190</v>
      </c>
      <c r="L13" s="92" t="s">
        <v>205</v>
      </c>
      <c r="M13" s="92" t="s">
        <v>191</v>
      </c>
      <c r="N13" s="92"/>
      <c r="O13" s="92" t="s">
        <v>192</v>
      </c>
      <c r="P13" s="96">
        <v>36978</v>
      </c>
      <c r="Q13" s="96">
        <v>36978</v>
      </c>
      <c r="R13" s="92"/>
      <c r="S13" s="92"/>
      <c r="T13" s="93">
        <v>36977</v>
      </c>
      <c r="U13" s="92" t="s">
        <v>623</v>
      </c>
      <c r="V13" s="92" t="s">
        <v>183</v>
      </c>
      <c r="W13" s="92">
        <v>5000</v>
      </c>
      <c r="X13" s="92">
        <v>5.34</v>
      </c>
      <c r="Y13" s="92">
        <v>20388</v>
      </c>
    </row>
    <row r="14" spans="1:25" ht="25.5" x14ac:dyDescent="0.2">
      <c r="A14" s="33" t="str">
        <f t="shared" si="0"/>
        <v>Dan Junek</v>
      </c>
      <c r="B14" s="32">
        <f t="shared" si="1"/>
        <v>1</v>
      </c>
      <c r="C14" s="33">
        <f t="shared" si="2"/>
        <v>5000</v>
      </c>
      <c r="D14" s="94" t="s">
        <v>171</v>
      </c>
      <c r="E14" s="94" t="s">
        <v>172</v>
      </c>
      <c r="F14" s="94" t="s">
        <v>186</v>
      </c>
      <c r="G14" s="94" t="s">
        <v>201</v>
      </c>
      <c r="H14" s="94" t="s">
        <v>196</v>
      </c>
      <c r="I14" s="94" t="s">
        <v>188</v>
      </c>
      <c r="J14" s="94" t="s">
        <v>189</v>
      </c>
      <c r="K14" s="94" t="s">
        <v>190</v>
      </c>
      <c r="L14" s="94" t="s">
        <v>197</v>
      </c>
      <c r="M14" s="94" t="s">
        <v>191</v>
      </c>
      <c r="N14" s="94"/>
      <c r="O14" s="94" t="s">
        <v>192</v>
      </c>
      <c r="P14" s="97">
        <v>36978</v>
      </c>
      <c r="Q14" s="97">
        <v>36978</v>
      </c>
      <c r="R14" s="94"/>
      <c r="S14" s="94"/>
      <c r="T14" s="95">
        <v>36977</v>
      </c>
      <c r="U14" s="94" t="s">
        <v>624</v>
      </c>
      <c r="V14" s="94" t="s">
        <v>183</v>
      </c>
      <c r="W14" s="94">
        <v>5000</v>
      </c>
      <c r="X14" s="94">
        <v>5.79</v>
      </c>
      <c r="Y14" s="94">
        <v>20394</v>
      </c>
    </row>
    <row r="15" spans="1:25" ht="25.5" x14ac:dyDescent="0.2">
      <c r="A15" s="33" t="str">
        <f t="shared" si="0"/>
        <v>Kelli Stevens</v>
      </c>
      <c r="B15" s="32">
        <f t="shared" si="1"/>
        <v>1</v>
      </c>
      <c r="C15" s="33">
        <f t="shared" si="2"/>
        <v>5000</v>
      </c>
      <c r="D15" s="92" t="s">
        <v>171</v>
      </c>
      <c r="E15" s="92" t="s">
        <v>172</v>
      </c>
      <c r="F15" s="92" t="s">
        <v>186</v>
      </c>
      <c r="G15" s="92" t="s">
        <v>211</v>
      </c>
      <c r="H15" s="92" t="s">
        <v>213</v>
      </c>
      <c r="I15" s="92" t="s">
        <v>188</v>
      </c>
      <c r="J15" s="92" t="s">
        <v>189</v>
      </c>
      <c r="K15" s="92" t="s">
        <v>190</v>
      </c>
      <c r="L15" s="92" t="s">
        <v>214</v>
      </c>
      <c r="M15" s="92" t="s">
        <v>191</v>
      </c>
      <c r="N15" s="92"/>
      <c r="O15" s="92" t="s">
        <v>192</v>
      </c>
      <c r="P15" s="96">
        <v>36978</v>
      </c>
      <c r="Q15" s="96">
        <v>36978</v>
      </c>
      <c r="R15" s="92"/>
      <c r="S15" s="92"/>
      <c r="T15" s="93">
        <v>36977</v>
      </c>
      <c r="U15" s="92" t="s">
        <v>215</v>
      </c>
      <c r="V15" s="92" t="s">
        <v>183</v>
      </c>
      <c r="W15" s="92">
        <v>5000</v>
      </c>
      <c r="X15" s="92">
        <v>5.37</v>
      </c>
      <c r="Y15" s="92">
        <v>20501</v>
      </c>
    </row>
    <row r="16" spans="1:25" ht="25.5" x14ac:dyDescent="0.2">
      <c r="A16" s="33" t="str">
        <f t="shared" si="0"/>
        <v>Kelli Stevens</v>
      </c>
      <c r="B16" s="32">
        <f t="shared" si="1"/>
        <v>1</v>
      </c>
      <c r="C16" s="33">
        <f t="shared" si="2"/>
        <v>2000</v>
      </c>
      <c r="D16" s="94" t="s">
        <v>171</v>
      </c>
      <c r="E16" s="94" t="s">
        <v>172</v>
      </c>
      <c r="F16" s="94" t="s">
        <v>186</v>
      </c>
      <c r="G16" s="94" t="s">
        <v>211</v>
      </c>
      <c r="H16" s="94" t="s">
        <v>213</v>
      </c>
      <c r="I16" s="94" t="s">
        <v>188</v>
      </c>
      <c r="J16" s="94" t="s">
        <v>189</v>
      </c>
      <c r="K16" s="94" t="s">
        <v>190</v>
      </c>
      <c r="L16" s="94" t="s">
        <v>214</v>
      </c>
      <c r="M16" s="94" t="s">
        <v>191</v>
      </c>
      <c r="N16" s="94"/>
      <c r="O16" s="94" t="s">
        <v>192</v>
      </c>
      <c r="P16" s="97">
        <v>36978</v>
      </c>
      <c r="Q16" s="97">
        <v>36978</v>
      </c>
      <c r="R16" s="94"/>
      <c r="S16" s="94"/>
      <c r="T16" s="95">
        <v>36977</v>
      </c>
      <c r="U16" s="94" t="s">
        <v>198</v>
      </c>
      <c r="V16" s="94" t="s">
        <v>183</v>
      </c>
      <c r="W16" s="94">
        <v>2000</v>
      </c>
      <c r="X16" s="94">
        <v>5.39</v>
      </c>
      <c r="Y16" s="94">
        <v>20519</v>
      </c>
    </row>
    <row r="17" spans="1:25" ht="25.5" x14ac:dyDescent="0.2">
      <c r="A17" s="33" t="str">
        <f t="shared" si="0"/>
        <v>Kelli Stevens</v>
      </c>
      <c r="B17" s="32">
        <f t="shared" si="1"/>
        <v>1</v>
      </c>
      <c r="C17" s="33">
        <f t="shared" si="2"/>
        <v>5000</v>
      </c>
      <c r="D17" s="92" t="s">
        <v>171</v>
      </c>
      <c r="E17" s="92" t="s">
        <v>172</v>
      </c>
      <c r="F17" s="92" t="s">
        <v>186</v>
      </c>
      <c r="G17" s="92" t="s">
        <v>211</v>
      </c>
      <c r="H17" s="92" t="s">
        <v>213</v>
      </c>
      <c r="I17" s="92" t="s">
        <v>188</v>
      </c>
      <c r="J17" s="92" t="s">
        <v>189</v>
      </c>
      <c r="K17" s="92" t="s">
        <v>190</v>
      </c>
      <c r="L17" s="92" t="s">
        <v>212</v>
      </c>
      <c r="M17" s="92" t="s">
        <v>191</v>
      </c>
      <c r="N17" s="92"/>
      <c r="O17" s="92" t="s">
        <v>192</v>
      </c>
      <c r="P17" s="96">
        <v>36978</v>
      </c>
      <c r="Q17" s="96">
        <v>36978</v>
      </c>
      <c r="R17" s="92"/>
      <c r="S17" s="92"/>
      <c r="T17" s="93">
        <v>36977</v>
      </c>
      <c r="U17" s="92" t="s">
        <v>215</v>
      </c>
      <c r="V17" s="92" t="s">
        <v>183</v>
      </c>
      <c r="W17" s="92">
        <v>5000</v>
      </c>
      <c r="X17" s="92">
        <v>5.4850000000000003</v>
      </c>
      <c r="Y17" s="92">
        <v>20502</v>
      </c>
    </row>
    <row r="18" spans="1:25" ht="25.5" x14ac:dyDescent="0.2">
      <c r="A18" s="33" t="str">
        <f t="shared" si="0"/>
        <v>Kelli Stevens</v>
      </c>
      <c r="B18" s="32">
        <f t="shared" si="1"/>
        <v>1</v>
      </c>
      <c r="C18" s="33">
        <f t="shared" si="2"/>
        <v>5000</v>
      </c>
      <c r="D18" s="94" t="s">
        <v>171</v>
      </c>
      <c r="E18" s="94" t="s">
        <v>172</v>
      </c>
      <c r="F18" s="94" t="s">
        <v>186</v>
      </c>
      <c r="G18" s="94" t="s">
        <v>211</v>
      </c>
      <c r="H18" s="94" t="s">
        <v>213</v>
      </c>
      <c r="I18" s="94" t="s">
        <v>188</v>
      </c>
      <c r="J18" s="94" t="s">
        <v>189</v>
      </c>
      <c r="K18" s="94" t="s">
        <v>190</v>
      </c>
      <c r="L18" s="94" t="s">
        <v>212</v>
      </c>
      <c r="M18" s="94" t="s">
        <v>191</v>
      </c>
      <c r="N18" s="94"/>
      <c r="O18" s="94" t="s">
        <v>192</v>
      </c>
      <c r="P18" s="97">
        <v>36978</v>
      </c>
      <c r="Q18" s="97">
        <v>36978</v>
      </c>
      <c r="R18" s="94"/>
      <c r="S18" s="94"/>
      <c r="T18" s="95">
        <v>36977</v>
      </c>
      <c r="U18" s="94" t="s">
        <v>625</v>
      </c>
      <c r="V18" s="94" t="s">
        <v>183</v>
      </c>
      <c r="W18" s="94">
        <v>5000</v>
      </c>
      <c r="X18" s="94">
        <v>5.4950000000000001</v>
      </c>
      <c r="Y18" s="94">
        <v>20504</v>
      </c>
    </row>
    <row r="19" spans="1:25" x14ac:dyDescent="0.2">
      <c r="A19" s="33" t="e">
        <f t="shared" si="0"/>
        <v>#N/A</v>
      </c>
      <c r="B19" s="32">
        <f t="shared" si="1"/>
        <v>1</v>
      </c>
      <c r="C19" s="33">
        <f t="shared" si="2"/>
        <v>0</v>
      </c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/>
      <c r="Q19" s="30"/>
      <c r="R19" s="29"/>
      <c r="S19" s="29"/>
      <c r="T19" s="31"/>
      <c r="U19" s="29"/>
      <c r="V19" s="29"/>
      <c r="W19" s="29"/>
      <c r="X19" s="29"/>
      <c r="Y19" s="29"/>
    </row>
    <row r="20" spans="1:25" x14ac:dyDescent="0.2">
      <c r="A20" s="33" t="e">
        <f t="shared" si="0"/>
        <v>#N/A</v>
      </c>
      <c r="B20" s="32">
        <f t="shared" si="1"/>
        <v>1</v>
      </c>
      <c r="C20" s="33">
        <f t="shared" si="2"/>
        <v>0</v>
      </c>
      <c r="D20" s="34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0"/>
      <c r="Q20" s="30"/>
      <c r="R20" s="35"/>
      <c r="S20" s="35"/>
      <c r="T20" s="36"/>
      <c r="U20" s="35"/>
      <c r="V20" s="35"/>
      <c r="W20" s="35"/>
      <c r="X20" s="35"/>
      <c r="Y20" s="35"/>
    </row>
    <row r="21" spans="1:25" x14ac:dyDescent="0.2">
      <c r="A21" s="33" t="e">
        <f t="shared" si="0"/>
        <v>#N/A</v>
      </c>
      <c r="B21" s="32">
        <f t="shared" si="1"/>
        <v>1</v>
      </c>
      <c r="C21" s="33">
        <f t="shared" si="2"/>
        <v>0</v>
      </c>
      <c r="D21" s="28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  <c r="Q21" s="30"/>
      <c r="R21" s="29"/>
      <c r="S21" s="29"/>
      <c r="T21" s="31"/>
      <c r="U21" s="29"/>
      <c r="V21" s="29"/>
      <c r="W21" s="29"/>
      <c r="X21" s="29"/>
      <c r="Y21" s="29"/>
    </row>
    <row r="22" spans="1:25" x14ac:dyDescent="0.2">
      <c r="A22" s="33" t="e">
        <f t="shared" si="0"/>
        <v>#N/A</v>
      </c>
      <c r="B22" s="32">
        <f t="shared" si="1"/>
        <v>1</v>
      </c>
      <c r="C22" s="33">
        <f t="shared" si="2"/>
        <v>0</v>
      </c>
      <c r="D22" s="34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0"/>
      <c r="Q22" s="30"/>
      <c r="R22" s="35"/>
      <c r="S22" s="35"/>
      <c r="T22" s="36"/>
      <c r="U22" s="35"/>
      <c r="V22" s="35"/>
      <c r="W22" s="35"/>
      <c r="X22" s="35"/>
      <c r="Y22" s="35"/>
    </row>
    <row r="23" spans="1:25" x14ac:dyDescent="0.2">
      <c r="A23" s="33" t="e">
        <f t="shared" si="0"/>
        <v>#N/A</v>
      </c>
      <c r="B23" s="32">
        <f t="shared" si="1"/>
        <v>1</v>
      </c>
      <c r="C23" s="33">
        <f t="shared" si="2"/>
        <v>0</v>
      </c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30"/>
      <c r="Q23" s="30"/>
      <c r="R23" s="29"/>
      <c r="S23" s="29"/>
      <c r="T23" s="31"/>
      <c r="U23" s="29"/>
      <c r="V23" s="29"/>
      <c r="W23" s="29"/>
      <c r="X23" s="29"/>
      <c r="Y23" s="29"/>
    </row>
    <row r="24" spans="1:25" x14ac:dyDescent="0.2">
      <c r="A24" s="33" t="e">
        <f t="shared" si="0"/>
        <v>#N/A</v>
      </c>
      <c r="B24" s="32">
        <f t="shared" si="1"/>
        <v>1</v>
      </c>
      <c r="C24" s="33">
        <f t="shared" si="2"/>
        <v>0</v>
      </c>
      <c r="D24" s="34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0"/>
      <c r="Q24" s="30"/>
      <c r="R24" s="35"/>
      <c r="S24" s="35"/>
      <c r="T24" s="36"/>
      <c r="U24" s="35"/>
      <c r="V24" s="35"/>
      <c r="W24" s="35"/>
      <c r="X24" s="35"/>
      <c r="Y24" s="35"/>
    </row>
    <row r="25" spans="1:25" x14ac:dyDescent="0.2">
      <c r="A25" s="33" t="e">
        <f t="shared" si="0"/>
        <v>#N/A</v>
      </c>
      <c r="B25" s="32">
        <f t="shared" si="1"/>
        <v>1</v>
      </c>
      <c r="C25" s="33">
        <f t="shared" si="2"/>
        <v>0</v>
      </c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0"/>
      <c r="R25" s="29"/>
      <c r="S25" s="29"/>
      <c r="T25" s="31"/>
      <c r="U25" s="29"/>
      <c r="V25" s="29"/>
      <c r="W25" s="29"/>
      <c r="X25" s="29"/>
      <c r="Y25" s="29"/>
    </row>
    <row r="26" spans="1:25" x14ac:dyDescent="0.2">
      <c r="A26" s="33" t="e">
        <f t="shared" si="0"/>
        <v>#N/A</v>
      </c>
      <c r="B26" s="32">
        <f t="shared" si="1"/>
        <v>1</v>
      </c>
      <c r="C26" s="33">
        <f t="shared" si="2"/>
        <v>0</v>
      </c>
      <c r="D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0"/>
      <c r="Q26" s="30"/>
      <c r="R26" s="35"/>
      <c r="S26" s="35"/>
      <c r="T26" s="36"/>
      <c r="U26" s="35"/>
      <c r="V26" s="35"/>
      <c r="W26" s="35"/>
      <c r="X26" s="35"/>
      <c r="Y26" s="35"/>
    </row>
    <row r="27" spans="1:25" x14ac:dyDescent="0.2">
      <c r="A27" s="33" t="e">
        <f t="shared" si="0"/>
        <v>#N/A</v>
      </c>
      <c r="B27" s="32">
        <f t="shared" si="1"/>
        <v>1</v>
      </c>
      <c r="C27" s="33">
        <f t="shared" si="2"/>
        <v>0</v>
      </c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30"/>
      <c r="Q27" s="30"/>
      <c r="R27" s="29"/>
      <c r="S27" s="29"/>
      <c r="T27" s="31"/>
      <c r="U27" s="29"/>
      <c r="V27" s="29"/>
      <c r="W27" s="29"/>
      <c r="X27" s="29"/>
      <c r="Y27" s="29"/>
    </row>
    <row r="28" spans="1:25" x14ac:dyDescent="0.2">
      <c r="A28" s="33" t="e">
        <f t="shared" si="0"/>
        <v>#N/A</v>
      </c>
      <c r="B28" s="32">
        <f t="shared" si="1"/>
        <v>1</v>
      </c>
      <c r="C28" s="33">
        <f t="shared" si="2"/>
        <v>0</v>
      </c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0"/>
      <c r="Q28" s="30"/>
      <c r="R28" s="35"/>
      <c r="S28" s="35"/>
      <c r="T28" s="36"/>
      <c r="U28" s="35"/>
      <c r="V28" s="35"/>
      <c r="W28" s="35"/>
      <c r="X28" s="35"/>
      <c r="Y28" s="35"/>
    </row>
    <row r="29" spans="1:25" x14ac:dyDescent="0.2">
      <c r="A29" s="33" t="e">
        <f t="shared" si="0"/>
        <v>#N/A</v>
      </c>
      <c r="B29" s="32">
        <f t="shared" si="1"/>
        <v>1</v>
      </c>
      <c r="C29" s="33">
        <f t="shared" si="2"/>
        <v>0</v>
      </c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30"/>
      <c r="R29" s="29"/>
      <c r="S29" s="29"/>
      <c r="T29" s="31"/>
      <c r="U29" s="29"/>
      <c r="V29" s="29"/>
      <c r="W29" s="29"/>
      <c r="X29" s="29"/>
      <c r="Y29" s="29"/>
    </row>
    <row r="30" spans="1:25" x14ac:dyDescent="0.2">
      <c r="A30" s="33" t="e">
        <f t="shared" si="0"/>
        <v>#N/A</v>
      </c>
      <c r="B30" s="32">
        <f t="shared" si="1"/>
        <v>1</v>
      </c>
      <c r="C30" s="33">
        <f t="shared" si="2"/>
        <v>0</v>
      </c>
      <c r="D30" s="34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0"/>
      <c r="Q30" s="30"/>
      <c r="R30" s="35"/>
      <c r="S30" s="35"/>
      <c r="T30" s="36"/>
      <c r="U30" s="35"/>
      <c r="V30" s="35"/>
      <c r="W30" s="35"/>
      <c r="X30" s="35"/>
      <c r="Y30" s="35"/>
    </row>
    <row r="31" spans="1:25" x14ac:dyDescent="0.2">
      <c r="A31" s="33" t="e">
        <f t="shared" si="0"/>
        <v>#N/A</v>
      </c>
      <c r="B31" s="32">
        <f t="shared" si="1"/>
        <v>1</v>
      </c>
      <c r="C31" s="33">
        <f t="shared" si="2"/>
        <v>0</v>
      </c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30"/>
      <c r="Q31" s="30"/>
      <c r="R31" s="29"/>
      <c r="S31" s="29"/>
      <c r="T31" s="31"/>
      <c r="U31" s="29"/>
      <c r="V31" s="29"/>
      <c r="W31" s="29"/>
      <c r="X31" s="29"/>
      <c r="Y31" s="29"/>
    </row>
    <row r="32" spans="1:25" x14ac:dyDescent="0.2">
      <c r="A32" s="33" t="e">
        <f t="shared" si="0"/>
        <v>#N/A</v>
      </c>
      <c r="B32" s="32">
        <f t="shared" si="1"/>
        <v>1</v>
      </c>
      <c r="C32" s="33">
        <f t="shared" si="2"/>
        <v>0</v>
      </c>
      <c r="D32" s="34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0"/>
      <c r="Q32" s="30"/>
      <c r="R32" s="35"/>
      <c r="S32" s="35"/>
      <c r="T32" s="36"/>
      <c r="U32" s="35"/>
      <c r="V32" s="35"/>
      <c r="W32" s="35"/>
      <c r="X32" s="35"/>
      <c r="Y32" s="35"/>
    </row>
    <row r="33" spans="1:25" x14ac:dyDescent="0.2">
      <c r="A33" s="33" t="e">
        <f t="shared" si="0"/>
        <v>#N/A</v>
      </c>
      <c r="B33" s="32">
        <f t="shared" si="1"/>
        <v>1</v>
      </c>
      <c r="C33" s="33">
        <f t="shared" si="2"/>
        <v>0</v>
      </c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30"/>
      <c r="Q33" s="30"/>
      <c r="R33" s="29"/>
      <c r="S33" s="29"/>
      <c r="T33" s="31"/>
      <c r="U33" s="29"/>
      <c r="V33" s="29"/>
      <c r="W33" s="29"/>
      <c r="X33" s="29"/>
      <c r="Y33" s="29"/>
    </row>
    <row r="34" spans="1:25" x14ac:dyDescent="0.2">
      <c r="A34" s="33" t="e">
        <f t="shared" si="0"/>
        <v>#N/A</v>
      </c>
      <c r="B34" s="32">
        <f t="shared" si="1"/>
        <v>1</v>
      </c>
      <c r="C34" s="33">
        <f t="shared" si="2"/>
        <v>0</v>
      </c>
      <c r="D34" s="34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0"/>
      <c r="Q34" s="30"/>
      <c r="R34" s="35"/>
      <c r="S34" s="35"/>
      <c r="T34" s="36"/>
      <c r="U34" s="35"/>
      <c r="V34" s="35"/>
      <c r="W34" s="35"/>
      <c r="X34" s="35"/>
      <c r="Y34" s="35"/>
    </row>
    <row r="35" spans="1:25" x14ac:dyDescent="0.2">
      <c r="A35" s="33" t="e">
        <f t="shared" si="0"/>
        <v>#N/A</v>
      </c>
      <c r="B35" s="32">
        <f t="shared" si="1"/>
        <v>1</v>
      </c>
      <c r="C35" s="33">
        <f t="shared" si="2"/>
        <v>0</v>
      </c>
      <c r="D35" s="28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0"/>
      <c r="Q35" s="30"/>
      <c r="R35" s="29"/>
      <c r="S35" s="29"/>
      <c r="T35" s="31"/>
      <c r="U35" s="29"/>
      <c r="V35" s="29"/>
      <c r="W35" s="29"/>
      <c r="X35" s="29"/>
      <c r="Y35" s="29"/>
    </row>
    <row r="36" spans="1:25" x14ac:dyDescent="0.2">
      <c r="A36" s="33" t="e">
        <f t="shared" si="0"/>
        <v>#N/A</v>
      </c>
      <c r="B36" s="32">
        <f t="shared" si="1"/>
        <v>1</v>
      </c>
      <c r="C36" s="33">
        <f t="shared" si="2"/>
        <v>0</v>
      </c>
      <c r="D36" s="34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0"/>
      <c r="Q36" s="30"/>
      <c r="R36" s="35"/>
      <c r="S36" s="35"/>
      <c r="T36" s="36"/>
      <c r="U36" s="35"/>
      <c r="V36" s="35"/>
      <c r="W36" s="35"/>
      <c r="X36" s="35"/>
      <c r="Y36" s="35"/>
    </row>
    <row r="37" spans="1:25" x14ac:dyDescent="0.2">
      <c r="A37" s="33" t="e">
        <f t="shared" ref="A37:A68" si="3">VLOOKUP(G37,DDENA_USERS,2,FALSE)</f>
        <v>#N/A</v>
      </c>
      <c r="B37" s="32">
        <f t="shared" si="1"/>
        <v>1</v>
      </c>
      <c r="C37" s="33">
        <f t="shared" si="2"/>
        <v>0</v>
      </c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30"/>
      <c r="Q37" s="30"/>
      <c r="R37" s="29"/>
      <c r="S37" s="29"/>
      <c r="T37" s="31"/>
      <c r="U37" s="29"/>
      <c r="V37" s="29"/>
      <c r="W37" s="29"/>
      <c r="X37" s="29"/>
      <c r="Y37" s="29"/>
    </row>
    <row r="38" spans="1:25" x14ac:dyDescent="0.2">
      <c r="A38" s="33" t="e">
        <f t="shared" si="3"/>
        <v>#N/A</v>
      </c>
      <c r="B38" s="32">
        <f t="shared" si="1"/>
        <v>1</v>
      </c>
      <c r="C38" s="33">
        <f t="shared" si="2"/>
        <v>0</v>
      </c>
      <c r="D38" s="34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0"/>
      <c r="Q38" s="30"/>
      <c r="R38" s="35"/>
      <c r="S38" s="35"/>
      <c r="T38" s="36"/>
      <c r="U38" s="35"/>
      <c r="V38" s="35"/>
      <c r="W38" s="35"/>
      <c r="X38" s="35"/>
      <c r="Y38" s="35"/>
    </row>
    <row r="39" spans="1:25" x14ac:dyDescent="0.2">
      <c r="A39" s="33" t="e">
        <f t="shared" si="3"/>
        <v>#N/A</v>
      </c>
      <c r="B39" s="32">
        <f t="shared" si="1"/>
        <v>1</v>
      </c>
      <c r="C39" s="33">
        <f t="shared" si="2"/>
        <v>0</v>
      </c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30"/>
      <c r="Q39" s="30"/>
      <c r="R39" s="29"/>
      <c r="S39" s="29"/>
      <c r="T39" s="31"/>
      <c r="U39" s="29"/>
      <c r="V39" s="29"/>
      <c r="W39" s="29"/>
      <c r="X39" s="29"/>
      <c r="Y39" s="29"/>
    </row>
    <row r="40" spans="1:25" x14ac:dyDescent="0.2">
      <c r="A40" s="33" t="e">
        <f t="shared" si="3"/>
        <v>#N/A</v>
      </c>
      <c r="B40" s="32">
        <f t="shared" si="1"/>
        <v>1</v>
      </c>
      <c r="C40" s="33">
        <f t="shared" si="2"/>
        <v>0</v>
      </c>
      <c r="D40" s="34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0"/>
      <c r="Q40" s="30"/>
      <c r="R40" s="35"/>
      <c r="S40" s="35"/>
      <c r="T40" s="36"/>
      <c r="U40" s="35"/>
      <c r="V40" s="35"/>
      <c r="W40" s="35"/>
      <c r="X40" s="35"/>
      <c r="Y40" s="35"/>
    </row>
    <row r="41" spans="1:25" x14ac:dyDescent="0.2">
      <c r="A41" s="33" t="e">
        <f t="shared" si="3"/>
        <v>#N/A</v>
      </c>
      <c r="B41" s="32">
        <f t="shared" si="1"/>
        <v>1</v>
      </c>
      <c r="C41" s="33">
        <f t="shared" si="2"/>
        <v>0</v>
      </c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  <c r="Q41" s="30"/>
      <c r="R41" s="29"/>
      <c r="S41" s="29"/>
      <c r="T41" s="31"/>
      <c r="U41" s="29"/>
      <c r="V41" s="29"/>
      <c r="W41" s="29"/>
      <c r="X41" s="29"/>
      <c r="Y41" s="29"/>
    </row>
    <row r="42" spans="1:25" x14ac:dyDescent="0.2">
      <c r="A42" s="33" t="e">
        <f t="shared" si="3"/>
        <v>#N/A</v>
      </c>
      <c r="B42" s="32">
        <f t="shared" si="1"/>
        <v>1</v>
      </c>
      <c r="C42" s="33">
        <f t="shared" si="2"/>
        <v>0</v>
      </c>
      <c r="D42" s="34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0"/>
      <c r="Q42" s="30"/>
      <c r="R42" s="35"/>
      <c r="S42" s="35"/>
      <c r="T42" s="36"/>
      <c r="U42" s="35"/>
      <c r="V42" s="35"/>
      <c r="W42" s="35"/>
      <c r="X42" s="35"/>
      <c r="Y42" s="35"/>
    </row>
    <row r="43" spans="1:25" x14ac:dyDescent="0.2">
      <c r="A43" s="33" t="e">
        <f t="shared" si="3"/>
        <v>#N/A</v>
      </c>
      <c r="B43" s="32">
        <f t="shared" si="1"/>
        <v>1</v>
      </c>
      <c r="C43" s="33">
        <f t="shared" si="2"/>
        <v>0</v>
      </c>
      <c r="D43" s="28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0"/>
      <c r="R43" s="29"/>
      <c r="S43" s="29"/>
      <c r="T43" s="31"/>
      <c r="U43" s="29"/>
      <c r="V43" s="29"/>
      <c r="W43" s="29"/>
      <c r="X43" s="29"/>
      <c r="Y43" s="29"/>
    </row>
    <row r="44" spans="1:25" x14ac:dyDescent="0.2">
      <c r="A44" s="33" t="e">
        <f t="shared" si="3"/>
        <v>#N/A</v>
      </c>
      <c r="B44" s="32">
        <f t="shared" si="1"/>
        <v>1</v>
      </c>
      <c r="C44" s="33">
        <f t="shared" si="2"/>
        <v>0</v>
      </c>
      <c r="D44" s="34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0"/>
      <c r="Q44" s="30"/>
      <c r="R44" s="35"/>
      <c r="S44" s="35"/>
      <c r="T44" s="36"/>
      <c r="U44" s="35"/>
      <c r="V44" s="35"/>
      <c r="W44" s="35"/>
      <c r="X44" s="35"/>
      <c r="Y44" s="35"/>
    </row>
    <row r="45" spans="1:25" x14ac:dyDescent="0.2">
      <c r="A45" s="33" t="e">
        <f t="shared" si="3"/>
        <v>#N/A</v>
      </c>
      <c r="B45" s="32">
        <f t="shared" si="1"/>
        <v>1</v>
      </c>
      <c r="C45" s="33">
        <f t="shared" si="2"/>
        <v>0</v>
      </c>
      <c r="D45" s="28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30"/>
      <c r="Q45" s="30"/>
      <c r="R45" s="29"/>
      <c r="S45" s="29"/>
      <c r="T45" s="31"/>
      <c r="U45" s="29"/>
      <c r="V45" s="29"/>
      <c r="W45" s="29"/>
      <c r="X45" s="29"/>
      <c r="Y45" s="29"/>
    </row>
    <row r="46" spans="1:25" x14ac:dyDescent="0.2">
      <c r="A46" s="33" t="e">
        <f t="shared" si="3"/>
        <v>#N/A</v>
      </c>
      <c r="B46" s="32">
        <f t="shared" si="1"/>
        <v>1</v>
      </c>
      <c r="C46" s="33">
        <f t="shared" si="2"/>
        <v>0</v>
      </c>
      <c r="D46" s="34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0"/>
      <c r="Q46" s="30"/>
      <c r="R46" s="35"/>
      <c r="S46" s="35"/>
      <c r="T46" s="36"/>
      <c r="U46" s="35"/>
      <c r="V46" s="35"/>
      <c r="W46" s="35"/>
      <c r="X46" s="35"/>
      <c r="Y46" s="35"/>
    </row>
    <row r="47" spans="1:25" x14ac:dyDescent="0.2">
      <c r="A47" s="33" t="e">
        <f t="shared" si="3"/>
        <v>#N/A</v>
      </c>
      <c r="B47" s="32">
        <f t="shared" si="1"/>
        <v>1</v>
      </c>
      <c r="C47" s="33">
        <f t="shared" si="2"/>
        <v>0</v>
      </c>
      <c r="D47" s="28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30"/>
      <c r="Q47" s="30"/>
      <c r="R47" s="29"/>
      <c r="S47" s="29"/>
      <c r="T47" s="31"/>
      <c r="U47" s="29"/>
      <c r="V47" s="29"/>
      <c r="W47" s="29"/>
      <c r="X47" s="29"/>
      <c r="Y47" s="29"/>
    </row>
    <row r="48" spans="1:25" x14ac:dyDescent="0.2">
      <c r="A48" s="33" t="e">
        <f t="shared" si="3"/>
        <v>#N/A</v>
      </c>
      <c r="B48" s="32">
        <f t="shared" si="1"/>
        <v>1</v>
      </c>
      <c r="C48" s="33">
        <f t="shared" si="2"/>
        <v>0</v>
      </c>
      <c r="D48" s="34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0"/>
      <c r="Q48" s="30"/>
      <c r="R48" s="35"/>
      <c r="S48" s="35"/>
      <c r="T48" s="36"/>
      <c r="U48" s="35"/>
      <c r="V48" s="35"/>
      <c r="W48" s="35"/>
      <c r="X48" s="35"/>
      <c r="Y48" s="35"/>
    </row>
    <row r="49" spans="1:25" x14ac:dyDescent="0.2">
      <c r="A49" s="33" t="e">
        <f t="shared" si="3"/>
        <v>#N/A</v>
      </c>
      <c r="B49" s="32">
        <f t="shared" si="1"/>
        <v>1</v>
      </c>
      <c r="C49" s="33">
        <f t="shared" si="2"/>
        <v>0</v>
      </c>
      <c r="D49" s="28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30"/>
      <c r="Q49" s="30"/>
      <c r="R49" s="29"/>
      <c r="S49" s="29"/>
      <c r="T49" s="31"/>
      <c r="U49" s="29"/>
      <c r="V49" s="29"/>
      <c r="W49" s="29"/>
      <c r="X49" s="29"/>
      <c r="Y49" s="29"/>
    </row>
    <row r="50" spans="1:25" x14ac:dyDescent="0.2">
      <c r="A50" s="33" t="e">
        <f t="shared" si="3"/>
        <v>#N/A</v>
      </c>
      <c r="B50" s="32">
        <f t="shared" si="1"/>
        <v>1</v>
      </c>
      <c r="C50" s="33">
        <f t="shared" si="2"/>
        <v>0</v>
      </c>
      <c r="D50" s="34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0"/>
      <c r="Q50" s="30"/>
      <c r="R50" s="35"/>
      <c r="S50" s="35"/>
      <c r="T50" s="36"/>
      <c r="U50" s="35"/>
      <c r="V50" s="35"/>
      <c r="W50" s="35"/>
      <c r="X50" s="35"/>
      <c r="Y50" s="35"/>
    </row>
    <row r="51" spans="1:25" x14ac:dyDescent="0.2">
      <c r="A51" s="33" t="e">
        <f t="shared" si="3"/>
        <v>#N/A</v>
      </c>
      <c r="B51" s="32">
        <f t="shared" si="1"/>
        <v>1</v>
      </c>
      <c r="C51" s="33">
        <f t="shared" si="2"/>
        <v>0</v>
      </c>
      <c r="D51" s="28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30"/>
      <c r="Q51" s="30"/>
      <c r="R51" s="29"/>
      <c r="S51" s="29"/>
      <c r="T51" s="31"/>
      <c r="U51" s="29"/>
      <c r="V51" s="29"/>
      <c r="W51" s="29"/>
      <c r="X51" s="29"/>
      <c r="Y51" s="29"/>
    </row>
    <row r="52" spans="1:25" x14ac:dyDescent="0.2">
      <c r="A52" s="33" t="e">
        <f t="shared" si="3"/>
        <v>#N/A</v>
      </c>
      <c r="B52" s="32">
        <f t="shared" si="1"/>
        <v>1</v>
      </c>
      <c r="C52" s="33">
        <f t="shared" si="2"/>
        <v>0</v>
      </c>
      <c r="D52" s="34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0"/>
      <c r="Q52" s="30"/>
      <c r="R52" s="35"/>
      <c r="S52" s="35"/>
      <c r="T52" s="36"/>
      <c r="U52" s="35"/>
      <c r="V52" s="35"/>
      <c r="W52" s="35"/>
      <c r="X52" s="35"/>
      <c r="Y52" s="35"/>
    </row>
    <row r="53" spans="1:25" x14ac:dyDescent="0.2">
      <c r="A53" s="33" t="e">
        <f t="shared" si="3"/>
        <v>#N/A</v>
      </c>
      <c r="B53" s="32">
        <f t="shared" si="1"/>
        <v>1</v>
      </c>
      <c r="C53" s="33">
        <f t="shared" si="2"/>
        <v>0</v>
      </c>
      <c r="D53" s="28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0"/>
      <c r="Q53" s="30"/>
      <c r="R53" s="29"/>
      <c r="S53" s="29"/>
      <c r="T53" s="31"/>
      <c r="U53" s="29"/>
      <c r="V53" s="29"/>
      <c r="W53" s="29"/>
      <c r="X53" s="29"/>
      <c r="Y53" s="29"/>
    </row>
    <row r="54" spans="1:25" x14ac:dyDescent="0.2">
      <c r="A54" s="33" t="e">
        <f t="shared" si="3"/>
        <v>#N/A</v>
      </c>
      <c r="B54" s="32">
        <f t="shared" si="1"/>
        <v>1</v>
      </c>
      <c r="C54" s="33">
        <f t="shared" si="2"/>
        <v>0</v>
      </c>
      <c r="D54" s="34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0"/>
      <c r="Q54" s="30"/>
      <c r="R54" s="35"/>
      <c r="S54" s="35"/>
      <c r="T54" s="36"/>
      <c r="U54" s="35"/>
      <c r="V54" s="35"/>
      <c r="W54" s="35"/>
      <c r="X54" s="35"/>
      <c r="Y54" s="35"/>
    </row>
    <row r="55" spans="1:25" x14ac:dyDescent="0.2">
      <c r="A55" s="33" t="e">
        <f t="shared" si="3"/>
        <v>#N/A</v>
      </c>
      <c r="B55" s="32">
        <f t="shared" si="1"/>
        <v>1</v>
      </c>
      <c r="C55" s="33">
        <f t="shared" si="2"/>
        <v>0</v>
      </c>
      <c r="D55" s="28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  <c r="Q55" s="30"/>
      <c r="R55" s="29"/>
      <c r="S55" s="29"/>
      <c r="T55" s="31"/>
      <c r="U55" s="29"/>
      <c r="V55" s="29"/>
      <c r="W55" s="29"/>
      <c r="X55" s="29"/>
      <c r="Y55" s="29"/>
    </row>
    <row r="56" spans="1:25" x14ac:dyDescent="0.2">
      <c r="A56" s="33" t="e">
        <f t="shared" si="3"/>
        <v>#N/A</v>
      </c>
      <c r="B56" s="32">
        <f t="shared" si="1"/>
        <v>1</v>
      </c>
      <c r="C56" s="33">
        <f t="shared" si="2"/>
        <v>0</v>
      </c>
      <c r="D56" s="34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0"/>
      <c r="Q56" s="30"/>
      <c r="R56" s="35"/>
      <c r="S56" s="35"/>
      <c r="T56" s="36"/>
      <c r="U56" s="35"/>
      <c r="V56" s="35"/>
      <c r="W56" s="35"/>
      <c r="X56" s="35"/>
      <c r="Y56" s="35"/>
    </row>
    <row r="57" spans="1:25" x14ac:dyDescent="0.2">
      <c r="A57" s="33" t="e">
        <f t="shared" si="3"/>
        <v>#N/A</v>
      </c>
      <c r="B57" s="32">
        <f t="shared" si="1"/>
        <v>1</v>
      </c>
      <c r="C57" s="33">
        <f t="shared" si="2"/>
        <v>0</v>
      </c>
      <c r="D57" s="28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30"/>
      <c r="Q57" s="30"/>
      <c r="R57" s="29"/>
      <c r="S57" s="29"/>
      <c r="T57" s="31"/>
      <c r="U57" s="29"/>
      <c r="V57" s="29"/>
      <c r="W57" s="29"/>
      <c r="X57" s="29"/>
      <c r="Y57" s="29"/>
    </row>
    <row r="58" spans="1:25" x14ac:dyDescent="0.2">
      <c r="A58" s="33" t="e">
        <f t="shared" si="3"/>
        <v>#N/A</v>
      </c>
      <c r="B58" s="32">
        <f t="shared" si="1"/>
        <v>1</v>
      </c>
      <c r="C58" s="33">
        <f t="shared" si="2"/>
        <v>0</v>
      </c>
      <c r="D58" s="34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0"/>
      <c r="Q58" s="30"/>
      <c r="R58" s="35"/>
      <c r="S58" s="35"/>
      <c r="T58" s="36"/>
      <c r="U58" s="35"/>
      <c r="V58" s="35"/>
      <c r="W58" s="35"/>
      <c r="X58" s="35"/>
      <c r="Y58" s="35"/>
    </row>
    <row r="59" spans="1:25" x14ac:dyDescent="0.2">
      <c r="A59" s="33" t="e">
        <f t="shared" si="3"/>
        <v>#N/A</v>
      </c>
      <c r="B59" s="32">
        <f t="shared" si="1"/>
        <v>1</v>
      </c>
      <c r="C59" s="33">
        <f t="shared" si="2"/>
        <v>0</v>
      </c>
      <c r="D59" s="28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30"/>
      <c r="Q59" s="30"/>
      <c r="R59" s="29"/>
      <c r="S59" s="29"/>
      <c r="T59" s="31"/>
      <c r="U59" s="29"/>
      <c r="V59" s="29"/>
      <c r="W59" s="29"/>
      <c r="X59" s="29"/>
      <c r="Y59" s="29"/>
    </row>
    <row r="60" spans="1:25" x14ac:dyDescent="0.2">
      <c r="A60" s="33" t="e">
        <f t="shared" si="3"/>
        <v>#N/A</v>
      </c>
      <c r="B60" s="32">
        <f t="shared" si="1"/>
        <v>1</v>
      </c>
      <c r="C60" s="33">
        <f t="shared" si="2"/>
        <v>0</v>
      </c>
      <c r="D60" s="34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0"/>
      <c r="Q60" s="30"/>
      <c r="R60" s="35"/>
      <c r="S60" s="35"/>
      <c r="T60" s="36"/>
      <c r="U60" s="35"/>
      <c r="V60" s="35"/>
      <c r="W60" s="35"/>
      <c r="X60" s="35"/>
      <c r="Y60" s="35"/>
    </row>
    <row r="61" spans="1:25" x14ac:dyDescent="0.2">
      <c r="A61" s="33" t="e">
        <f t="shared" si="3"/>
        <v>#N/A</v>
      </c>
      <c r="B61" s="32">
        <f t="shared" si="1"/>
        <v>1</v>
      </c>
      <c r="C61" s="33">
        <f t="shared" si="2"/>
        <v>0</v>
      </c>
      <c r="D61" s="28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  <c r="Q61" s="30"/>
      <c r="R61" s="29"/>
      <c r="S61" s="29"/>
      <c r="T61" s="31"/>
      <c r="U61" s="29"/>
      <c r="V61" s="29"/>
      <c r="W61" s="29"/>
      <c r="X61" s="29"/>
      <c r="Y61" s="29"/>
    </row>
    <row r="62" spans="1:25" x14ac:dyDescent="0.2">
      <c r="A62" s="33" t="e">
        <f t="shared" si="3"/>
        <v>#N/A</v>
      </c>
      <c r="B62" s="32">
        <f t="shared" si="1"/>
        <v>1</v>
      </c>
      <c r="C62" s="33">
        <f t="shared" si="2"/>
        <v>0</v>
      </c>
      <c r="D62" s="34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0"/>
      <c r="Q62" s="30"/>
      <c r="R62" s="35"/>
      <c r="S62" s="35"/>
      <c r="T62" s="36"/>
      <c r="U62" s="35"/>
      <c r="V62" s="35"/>
      <c r="W62" s="35"/>
      <c r="X62" s="35"/>
      <c r="Y62" s="35"/>
    </row>
    <row r="63" spans="1:25" x14ac:dyDescent="0.2">
      <c r="A63" s="33" t="e">
        <f t="shared" si="3"/>
        <v>#N/A</v>
      </c>
      <c r="B63" s="32">
        <f t="shared" si="1"/>
        <v>1</v>
      </c>
      <c r="C63" s="33">
        <f t="shared" si="2"/>
        <v>0</v>
      </c>
      <c r="D63" s="28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30"/>
      <c r="Q63" s="30"/>
      <c r="R63" s="29"/>
      <c r="S63" s="29"/>
      <c r="T63" s="31"/>
      <c r="U63" s="29"/>
      <c r="V63" s="29"/>
      <c r="W63" s="29"/>
      <c r="X63" s="29"/>
      <c r="Y63" s="29"/>
    </row>
    <row r="64" spans="1:25" x14ac:dyDescent="0.2">
      <c r="A64" s="33" t="e">
        <f t="shared" si="3"/>
        <v>#N/A</v>
      </c>
      <c r="B64" s="32">
        <f t="shared" si="1"/>
        <v>1</v>
      </c>
      <c r="C64" s="33">
        <f t="shared" si="2"/>
        <v>0</v>
      </c>
      <c r="D64" s="34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0"/>
      <c r="Q64" s="30"/>
      <c r="R64" s="35"/>
      <c r="S64" s="35"/>
      <c r="T64" s="36"/>
      <c r="U64" s="35"/>
      <c r="V64" s="35"/>
      <c r="W64" s="35"/>
      <c r="X64" s="35"/>
      <c r="Y64" s="35"/>
    </row>
    <row r="65" spans="1:25" x14ac:dyDescent="0.2">
      <c r="A65" s="33" t="e">
        <f t="shared" si="3"/>
        <v>#N/A</v>
      </c>
      <c r="B65" s="32">
        <f t="shared" si="1"/>
        <v>1</v>
      </c>
      <c r="C65" s="33">
        <f t="shared" si="2"/>
        <v>0</v>
      </c>
      <c r="D65" s="28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30"/>
      <c r="Q65" s="30"/>
      <c r="R65" s="29"/>
      <c r="S65" s="29"/>
      <c r="T65" s="31"/>
      <c r="U65" s="29"/>
      <c r="V65" s="29"/>
      <c r="W65" s="29"/>
      <c r="X65" s="29"/>
      <c r="Y65" s="29"/>
    </row>
    <row r="66" spans="1:25" x14ac:dyDescent="0.2">
      <c r="A66" s="33" t="e">
        <f t="shared" si="3"/>
        <v>#N/A</v>
      </c>
      <c r="B66" s="32">
        <f t="shared" si="1"/>
        <v>1</v>
      </c>
      <c r="C66" s="33">
        <f t="shared" si="2"/>
        <v>0</v>
      </c>
      <c r="D66" s="34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0"/>
      <c r="Q66" s="30"/>
      <c r="R66" s="35"/>
      <c r="S66" s="35"/>
      <c r="T66" s="36"/>
      <c r="U66" s="35"/>
      <c r="V66" s="35"/>
      <c r="W66" s="35"/>
      <c r="X66" s="35"/>
      <c r="Y66" s="35"/>
    </row>
    <row r="67" spans="1:25" x14ac:dyDescent="0.2">
      <c r="A67" s="33" t="e">
        <f t="shared" si="3"/>
        <v>#N/A</v>
      </c>
      <c r="B67" s="32">
        <f t="shared" si="1"/>
        <v>1</v>
      </c>
      <c r="C67" s="33">
        <f t="shared" si="2"/>
        <v>0</v>
      </c>
      <c r="D67" s="28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0"/>
      <c r="Q67" s="30"/>
      <c r="R67" s="29"/>
      <c r="S67" s="29"/>
      <c r="T67" s="31"/>
      <c r="U67" s="29"/>
      <c r="V67" s="29"/>
      <c r="W67" s="29"/>
      <c r="X67" s="29"/>
      <c r="Y67" s="29"/>
    </row>
    <row r="68" spans="1:25" x14ac:dyDescent="0.2">
      <c r="A68" s="33" t="e">
        <f t="shared" si="3"/>
        <v>#N/A</v>
      </c>
      <c r="B68" s="32">
        <f t="shared" si="1"/>
        <v>1</v>
      </c>
      <c r="C68" s="33">
        <f t="shared" si="2"/>
        <v>0</v>
      </c>
      <c r="D68" s="34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0"/>
      <c r="Q68" s="30"/>
      <c r="R68" s="35"/>
      <c r="S68" s="35"/>
      <c r="T68" s="36"/>
      <c r="U68" s="35"/>
      <c r="V68" s="35"/>
      <c r="W68" s="35"/>
      <c r="X68" s="35"/>
      <c r="Y68" s="35"/>
    </row>
    <row r="69" spans="1:25" x14ac:dyDescent="0.2">
      <c r="A69" s="33" t="e">
        <f t="shared" ref="A69:A100" si="4">VLOOKUP(G69,DDENA_USERS,2,FALSE)</f>
        <v>#N/A</v>
      </c>
      <c r="B69" s="32">
        <f t="shared" si="1"/>
        <v>1</v>
      </c>
      <c r="C69" s="33">
        <f t="shared" si="2"/>
        <v>0</v>
      </c>
      <c r="D69" s="28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30"/>
      <c r="Q69" s="30"/>
      <c r="R69" s="29"/>
      <c r="S69" s="29"/>
      <c r="T69" s="31"/>
      <c r="U69" s="29"/>
      <c r="V69" s="29"/>
      <c r="W69" s="29"/>
      <c r="X69" s="29"/>
      <c r="Y69" s="29"/>
    </row>
    <row r="70" spans="1:25" x14ac:dyDescent="0.2">
      <c r="A70" s="33" t="e">
        <f t="shared" si="4"/>
        <v>#N/A</v>
      </c>
      <c r="B70" s="32">
        <f t="shared" si="1"/>
        <v>1</v>
      </c>
      <c r="C70" s="33">
        <f t="shared" si="2"/>
        <v>0</v>
      </c>
      <c r="D70" s="34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0"/>
      <c r="Q70" s="30"/>
      <c r="R70" s="35"/>
      <c r="S70" s="35"/>
      <c r="T70" s="36"/>
      <c r="U70" s="35"/>
      <c r="V70" s="35"/>
      <c r="W70" s="35"/>
      <c r="X70" s="35"/>
      <c r="Y70" s="35"/>
    </row>
    <row r="71" spans="1:25" x14ac:dyDescent="0.2">
      <c r="A71" s="33" t="e">
        <f t="shared" si="4"/>
        <v>#N/A</v>
      </c>
      <c r="B71" s="32">
        <f t="shared" ref="B71:B134" si="5">IF(ISNUMBER(FIND("Pow",F71))=TRUE,((VALUE(MID(R71,FIND("-",R71)+1,2)))-(VALUE(MID(R71,FIND("-",R71)-1,1)))+1)*(Q71-P71+1),(Q71-P71+1))</f>
        <v>1</v>
      </c>
      <c r="C71" s="33">
        <f t="shared" ref="C71:C134" si="6">B71*W71</f>
        <v>0</v>
      </c>
      <c r="D71" s="28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30"/>
      <c r="Q71" s="30"/>
      <c r="R71" s="29"/>
      <c r="S71" s="29"/>
      <c r="T71" s="31"/>
      <c r="U71" s="29"/>
      <c r="V71" s="29"/>
      <c r="W71" s="29"/>
      <c r="X71" s="29"/>
      <c r="Y71" s="29"/>
    </row>
    <row r="72" spans="1:25" x14ac:dyDescent="0.2">
      <c r="A72" s="33" t="e">
        <f t="shared" si="4"/>
        <v>#N/A</v>
      </c>
      <c r="B72" s="32">
        <f t="shared" si="5"/>
        <v>1</v>
      </c>
      <c r="C72" s="33">
        <f t="shared" si="6"/>
        <v>0</v>
      </c>
      <c r="D72" s="34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0"/>
      <c r="Q72" s="30"/>
      <c r="R72" s="35"/>
      <c r="S72" s="35"/>
      <c r="T72" s="36"/>
      <c r="U72" s="35"/>
      <c r="V72" s="35"/>
      <c r="W72" s="35"/>
      <c r="X72" s="35"/>
      <c r="Y72" s="35"/>
    </row>
    <row r="73" spans="1:25" x14ac:dyDescent="0.2">
      <c r="A73" s="33" t="e">
        <f t="shared" si="4"/>
        <v>#N/A</v>
      </c>
      <c r="B73" s="32">
        <f t="shared" si="5"/>
        <v>1</v>
      </c>
      <c r="C73" s="33">
        <f t="shared" si="6"/>
        <v>0</v>
      </c>
      <c r="D73" s="28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30"/>
      <c r="Q73" s="30"/>
      <c r="R73" s="29"/>
      <c r="S73" s="29"/>
      <c r="T73" s="31"/>
      <c r="U73" s="29"/>
      <c r="V73" s="29"/>
      <c r="W73" s="29"/>
      <c r="X73" s="29"/>
      <c r="Y73" s="29"/>
    </row>
    <row r="74" spans="1:25" x14ac:dyDescent="0.2">
      <c r="A74" s="33" t="e">
        <f t="shared" si="4"/>
        <v>#N/A</v>
      </c>
      <c r="B74" s="32">
        <f t="shared" si="5"/>
        <v>1</v>
      </c>
      <c r="C74" s="33">
        <f t="shared" si="6"/>
        <v>0</v>
      </c>
      <c r="D74" s="34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0"/>
      <c r="Q74" s="30"/>
      <c r="R74" s="35"/>
      <c r="S74" s="35"/>
      <c r="T74" s="36"/>
      <c r="U74" s="35"/>
      <c r="V74" s="35"/>
      <c r="W74" s="35"/>
      <c r="X74" s="35"/>
      <c r="Y74" s="35"/>
    </row>
    <row r="75" spans="1:25" x14ac:dyDescent="0.2">
      <c r="A75" s="33" t="e">
        <f t="shared" si="4"/>
        <v>#N/A</v>
      </c>
      <c r="B75" s="32">
        <f t="shared" si="5"/>
        <v>1</v>
      </c>
      <c r="C75" s="33">
        <f t="shared" si="6"/>
        <v>0</v>
      </c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30"/>
      <c r="Q75" s="30"/>
      <c r="R75" s="29"/>
      <c r="S75" s="29"/>
      <c r="T75" s="31"/>
      <c r="U75" s="29"/>
      <c r="V75" s="29"/>
      <c r="W75" s="29"/>
      <c r="X75" s="29"/>
      <c r="Y75" s="29"/>
    </row>
    <row r="76" spans="1:25" x14ac:dyDescent="0.2">
      <c r="A76" s="33" t="e">
        <f t="shared" si="4"/>
        <v>#N/A</v>
      </c>
      <c r="B76" s="32">
        <f t="shared" si="5"/>
        <v>1</v>
      </c>
      <c r="C76" s="33">
        <f t="shared" si="6"/>
        <v>0</v>
      </c>
      <c r="D76" s="34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0"/>
      <c r="Q76" s="30"/>
      <c r="R76" s="35"/>
      <c r="S76" s="35"/>
      <c r="T76" s="36"/>
      <c r="U76" s="35"/>
      <c r="V76" s="35"/>
      <c r="W76" s="35"/>
      <c r="X76" s="35"/>
      <c r="Y76" s="35"/>
    </row>
    <row r="77" spans="1:25" x14ac:dyDescent="0.2">
      <c r="A77" s="33" t="e">
        <f t="shared" si="4"/>
        <v>#N/A</v>
      </c>
      <c r="B77" s="32">
        <f t="shared" si="5"/>
        <v>1</v>
      </c>
      <c r="C77" s="33">
        <f t="shared" si="6"/>
        <v>0</v>
      </c>
      <c r="D77" s="28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30"/>
      <c r="Q77" s="30"/>
      <c r="R77" s="29"/>
      <c r="S77" s="29"/>
      <c r="T77" s="31"/>
      <c r="U77" s="29"/>
      <c r="V77" s="29"/>
      <c r="W77" s="29"/>
      <c r="X77" s="29"/>
      <c r="Y77" s="29"/>
    </row>
    <row r="78" spans="1:25" x14ac:dyDescent="0.2">
      <c r="A78" s="33" t="e">
        <f t="shared" si="4"/>
        <v>#N/A</v>
      </c>
      <c r="B78" s="32">
        <f t="shared" si="5"/>
        <v>1</v>
      </c>
      <c r="C78" s="33">
        <f t="shared" si="6"/>
        <v>0</v>
      </c>
      <c r="D78" s="34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0"/>
      <c r="Q78" s="30"/>
      <c r="R78" s="35"/>
      <c r="S78" s="35"/>
      <c r="T78" s="36"/>
      <c r="U78" s="35"/>
      <c r="V78" s="35"/>
      <c r="W78" s="35"/>
      <c r="X78" s="35"/>
      <c r="Y78" s="35"/>
    </row>
    <row r="79" spans="1:25" x14ac:dyDescent="0.2">
      <c r="A79" s="33" t="e">
        <f t="shared" si="4"/>
        <v>#N/A</v>
      </c>
      <c r="B79" s="32">
        <f t="shared" si="5"/>
        <v>1</v>
      </c>
      <c r="C79" s="33">
        <f t="shared" si="6"/>
        <v>0</v>
      </c>
      <c r="D79" s="28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30"/>
      <c r="Q79" s="30"/>
      <c r="R79" s="29"/>
      <c r="S79" s="29"/>
      <c r="T79" s="31"/>
      <c r="U79" s="29"/>
      <c r="V79" s="29"/>
      <c r="W79" s="29"/>
      <c r="X79" s="29"/>
      <c r="Y79" s="29"/>
    </row>
    <row r="80" spans="1:25" x14ac:dyDescent="0.2">
      <c r="A80" s="33" t="e">
        <f t="shared" si="4"/>
        <v>#N/A</v>
      </c>
      <c r="B80" s="32">
        <f t="shared" si="5"/>
        <v>1</v>
      </c>
      <c r="C80" s="33">
        <f t="shared" si="6"/>
        <v>0</v>
      </c>
      <c r="D80" s="34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0"/>
      <c r="Q80" s="30"/>
      <c r="R80" s="35"/>
      <c r="S80" s="35"/>
      <c r="T80" s="36"/>
      <c r="U80" s="35"/>
      <c r="V80" s="35"/>
      <c r="W80" s="35"/>
      <c r="X80" s="35"/>
      <c r="Y80" s="35"/>
    </row>
    <row r="81" spans="1:25" x14ac:dyDescent="0.2">
      <c r="A81" s="33" t="e">
        <f t="shared" si="4"/>
        <v>#N/A</v>
      </c>
      <c r="B81" s="32">
        <f t="shared" si="5"/>
        <v>1</v>
      </c>
      <c r="C81" s="33">
        <f t="shared" si="6"/>
        <v>0</v>
      </c>
      <c r="D81" s="28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30"/>
      <c r="Q81" s="30"/>
      <c r="R81" s="29"/>
      <c r="S81" s="29"/>
      <c r="T81" s="31"/>
      <c r="U81" s="29"/>
      <c r="V81" s="29"/>
      <c r="W81" s="29"/>
      <c r="X81" s="29"/>
      <c r="Y81" s="29"/>
    </row>
    <row r="82" spans="1:25" x14ac:dyDescent="0.2">
      <c r="A82" s="33" t="e">
        <f t="shared" si="4"/>
        <v>#N/A</v>
      </c>
      <c r="B82" s="32">
        <f t="shared" si="5"/>
        <v>1</v>
      </c>
      <c r="C82" s="33">
        <f t="shared" si="6"/>
        <v>0</v>
      </c>
      <c r="D82" s="34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0"/>
      <c r="Q82" s="30"/>
      <c r="R82" s="35"/>
      <c r="S82" s="35"/>
      <c r="T82" s="36"/>
      <c r="U82" s="35"/>
      <c r="V82" s="35"/>
      <c r="W82" s="35"/>
      <c r="X82" s="35"/>
      <c r="Y82" s="35"/>
    </row>
    <row r="83" spans="1:25" x14ac:dyDescent="0.2">
      <c r="A83" s="33" t="e">
        <f t="shared" si="4"/>
        <v>#N/A</v>
      </c>
      <c r="B83" s="32">
        <f t="shared" si="5"/>
        <v>1</v>
      </c>
      <c r="C83" s="33">
        <f t="shared" si="6"/>
        <v>0</v>
      </c>
      <c r="D83" s="28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30"/>
      <c r="Q83" s="30"/>
      <c r="R83" s="29"/>
      <c r="S83" s="29"/>
      <c r="T83" s="31"/>
      <c r="U83" s="29"/>
      <c r="V83" s="29"/>
      <c r="W83" s="29"/>
      <c r="X83" s="29"/>
      <c r="Y83" s="29"/>
    </row>
    <row r="84" spans="1:25" x14ac:dyDescent="0.2">
      <c r="A84" s="33" t="e">
        <f t="shared" si="4"/>
        <v>#N/A</v>
      </c>
      <c r="B84" s="32">
        <f t="shared" si="5"/>
        <v>1</v>
      </c>
      <c r="C84" s="33">
        <f t="shared" si="6"/>
        <v>0</v>
      </c>
      <c r="D84" s="34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0"/>
      <c r="Q84" s="30"/>
      <c r="R84" s="35"/>
      <c r="S84" s="35"/>
      <c r="T84" s="36"/>
      <c r="U84" s="35"/>
      <c r="V84" s="35"/>
      <c r="W84" s="35"/>
      <c r="X84" s="35"/>
      <c r="Y84" s="35"/>
    </row>
    <row r="85" spans="1:25" x14ac:dyDescent="0.2">
      <c r="A85" s="33" t="e">
        <f t="shared" si="4"/>
        <v>#N/A</v>
      </c>
      <c r="B85" s="32">
        <f t="shared" si="5"/>
        <v>1</v>
      </c>
      <c r="C85" s="33">
        <f t="shared" si="6"/>
        <v>0</v>
      </c>
      <c r="D85" s="28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30"/>
      <c r="Q85" s="30"/>
      <c r="R85" s="29"/>
      <c r="S85" s="29"/>
      <c r="T85" s="31"/>
      <c r="U85" s="29"/>
      <c r="V85" s="29"/>
      <c r="W85" s="29"/>
      <c r="X85" s="29"/>
      <c r="Y85" s="29"/>
    </row>
    <row r="86" spans="1:25" x14ac:dyDescent="0.2">
      <c r="A86" s="33" t="e">
        <f t="shared" si="4"/>
        <v>#N/A</v>
      </c>
      <c r="B86" s="32">
        <f t="shared" si="5"/>
        <v>1</v>
      </c>
      <c r="C86" s="33">
        <f t="shared" si="6"/>
        <v>0</v>
      </c>
      <c r="D86" s="34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0"/>
      <c r="Q86" s="30"/>
      <c r="R86" s="35"/>
      <c r="S86" s="35"/>
      <c r="T86" s="36"/>
      <c r="U86" s="35"/>
      <c r="V86" s="35"/>
      <c r="W86" s="35"/>
      <c r="X86" s="35"/>
      <c r="Y86" s="35"/>
    </row>
    <row r="87" spans="1:25" x14ac:dyDescent="0.2">
      <c r="A87" s="33" t="e">
        <f t="shared" si="4"/>
        <v>#N/A</v>
      </c>
      <c r="B87" s="32">
        <f t="shared" si="5"/>
        <v>1</v>
      </c>
      <c r="C87" s="33">
        <f t="shared" si="6"/>
        <v>0</v>
      </c>
      <c r="D87" s="28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30"/>
      <c r="Q87" s="30"/>
      <c r="R87" s="29"/>
      <c r="S87" s="29"/>
      <c r="T87" s="31"/>
      <c r="U87" s="29"/>
      <c r="V87" s="29"/>
      <c r="W87" s="29"/>
      <c r="X87" s="29"/>
      <c r="Y87" s="29"/>
    </row>
    <row r="88" spans="1:25" x14ac:dyDescent="0.2">
      <c r="A88" s="33" t="e">
        <f t="shared" si="4"/>
        <v>#N/A</v>
      </c>
      <c r="B88" s="32">
        <f t="shared" si="5"/>
        <v>1</v>
      </c>
      <c r="C88" s="33">
        <f t="shared" si="6"/>
        <v>0</v>
      </c>
      <c r="D88" s="34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0"/>
      <c r="Q88" s="30"/>
      <c r="R88" s="35"/>
      <c r="S88" s="35"/>
      <c r="T88" s="36"/>
      <c r="U88" s="35"/>
      <c r="V88" s="35"/>
      <c r="W88" s="35"/>
      <c r="X88" s="35"/>
      <c r="Y88" s="35"/>
    </row>
    <row r="89" spans="1:25" x14ac:dyDescent="0.2">
      <c r="A89" s="33" t="e">
        <f t="shared" si="4"/>
        <v>#N/A</v>
      </c>
      <c r="B89" s="32">
        <f t="shared" si="5"/>
        <v>1</v>
      </c>
      <c r="C89" s="33">
        <f t="shared" si="6"/>
        <v>0</v>
      </c>
      <c r="D89" s="28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30"/>
      <c r="Q89" s="30"/>
      <c r="R89" s="29"/>
      <c r="S89" s="29"/>
      <c r="T89" s="31"/>
      <c r="U89" s="29"/>
      <c r="V89" s="29"/>
      <c r="W89" s="29"/>
      <c r="X89" s="29"/>
      <c r="Y89" s="29"/>
    </row>
    <row r="90" spans="1:25" x14ac:dyDescent="0.2">
      <c r="A90" s="33" t="e">
        <f t="shared" si="4"/>
        <v>#N/A</v>
      </c>
      <c r="B90" s="32">
        <f t="shared" si="5"/>
        <v>1</v>
      </c>
      <c r="C90" s="33">
        <f t="shared" si="6"/>
        <v>0</v>
      </c>
      <c r="D90" s="34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0"/>
      <c r="Q90" s="30"/>
      <c r="R90" s="35"/>
      <c r="S90" s="35"/>
      <c r="T90" s="36"/>
      <c r="U90" s="35"/>
      <c r="V90" s="35"/>
      <c r="W90" s="35"/>
      <c r="X90" s="35"/>
      <c r="Y90" s="35"/>
    </row>
    <row r="91" spans="1:25" x14ac:dyDescent="0.2">
      <c r="A91" s="33" t="e">
        <f t="shared" si="4"/>
        <v>#N/A</v>
      </c>
      <c r="B91" s="32">
        <f t="shared" si="5"/>
        <v>1</v>
      </c>
      <c r="C91" s="33">
        <f t="shared" si="6"/>
        <v>0</v>
      </c>
      <c r="D91" s="28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30"/>
      <c r="Q91" s="30"/>
      <c r="R91" s="29"/>
      <c r="S91" s="29"/>
      <c r="T91" s="31"/>
      <c r="U91" s="29"/>
      <c r="V91" s="29"/>
      <c r="W91" s="29"/>
      <c r="X91" s="29"/>
      <c r="Y91" s="29"/>
    </row>
    <row r="92" spans="1:25" x14ac:dyDescent="0.2">
      <c r="A92" s="33" t="e">
        <f t="shared" si="4"/>
        <v>#N/A</v>
      </c>
      <c r="B92" s="32">
        <f t="shared" si="5"/>
        <v>1</v>
      </c>
      <c r="C92" s="33">
        <f t="shared" si="6"/>
        <v>0</v>
      </c>
      <c r="D92" s="34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0"/>
      <c r="Q92" s="30"/>
      <c r="R92" s="35"/>
      <c r="S92" s="35"/>
      <c r="T92" s="36"/>
      <c r="U92" s="35"/>
      <c r="V92" s="35"/>
      <c r="W92" s="35"/>
      <c r="X92" s="35"/>
      <c r="Y92" s="35"/>
    </row>
    <row r="93" spans="1:25" x14ac:dyDescent="0.2">
      <c r="A93" s="33" t="e">
        <f t="shared" si="4"/>
        <v>#N/A</v>
      </c>
      <c r="B93" s="32">
        <f t="shared" si="5"/>
        <v>1</v>
      </c>
      <c r="C93" s="33">
        <f t="shared" si="6"/>
        <v>0</v>
      </c>
      <c r="D93" s="28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30"/>
      <c r="Q93" s="30"/>
      <c r="R93" s="29"/>
      <c r="S93" s="29"/>
      <c r="T93" s="31"/>
      <c r="U93" s="29"/>
      <c r="V93" s="29"/>
      <c r="W93" s="29"/>
      <c r="X93" s="29"/>
      <c r="Y93" s="29"/>
    </row>
    <row r="94" spans="1:25" x14ac:dyDescent="0.2">
      <c r="A94" s="33" t="e">
        <f t="shared" si="4"/>
        <v>#N/A</v>
      </c>
      <c r="B94" s="32">
        <f t="shared" si="5"/>
        <v>1</v>
      </c>
      <c r="C94" s="33">
        <f t="shared" si="6"/>
        <v>0</v>
      </c>
      <c r="D94" s="34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0"/>
      <c r="Q94" s="30"/>
      <c r="R94" s="35"/>
      <c r="S94" s="35"/>
      <c r="T94" s="36"/>
      <c r="U94" s="35"/>
      <c r="V94" s="35"/>
      <c r="W94" s="35"/>
      <c r="X94" s="35"/>
      <c r="Y94" s="35"/>
    </row>
    <row r="95" spans="1:25" x14ac:dyDescent="0.2">
      <c r="A95" s="33" t="e">
        <f t="shared" si="4"/>
        <v>#N/A</v>
      </c>
      <c r="B95" s="32">
        <f t="shared" si="5"/>
        <v>1</v>
      </c>
      <c r="C95" s="33">
        <f t="shared" si="6"/>
        <v>0</v>
      </c>
      <c r="D95" s="28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30"/>
      <c r="Q95" s="30"/>
      <c r="R95" s="29"/>
      <c r="S95" s="29"/>
      <c r="T95" s="31"/>
      <c r="U95" s="29"/>
      <c r="V95" s="29"/>
      <c r="W95" s="29"/>
      <c r="X95" s="29"/>
      <c r="Y95" s="29"/>
    </row>
    <row r="96" spans="1:25" x14ac:dyDescent="0.2">
      <c r="A96" s="33" t="e">
        <f t="shared" si="4"/>
        <v>#N/A</v>
      </c>
      <c r="B96" s="32">
        <f t="shared" si="5"/>
        <v>1</v>
      </c>
      <c r="C96" s="33">
        <f t="shared" si="6"/>
        <v>0</v>
      </c>
      <c r="D96" s="34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0"/>
      <c r="Q96" s="30"/>
      <c r="R96" s="35"/>
      <c r="S96" s="35"/>
      <c r="T96" s="36"/>
      <c r="U96" s="35"/>
      <c r="V96" s="35"/>
      <c r="W96" s="35"/>
      <c r="X96" s="35"/>
      <c r="Y96" s="35"/>
    </row>
    <row r="97" spans="1:25" x14ac:dyDescent="0.2">
      <c r="A97" s="33" t="e">
        <f t="shared" si="4"/>
        <v>#N/A</v>
      </c>
      <c r="B97" s="32">
        <f t="shared" si="5"/>
        <v>1</v>
      </c>
      <c r="C97" s="33">
        <f t="shared" si="6"/>
        <v>0</v>
      </c>
      <c r="D97" s="28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30"/>
      <c r="Q97" s="30"/>
      <c r="R97" s="29"/>
      <c r="S97" s="29"/>
      <c r="T97" s="31"/>
      <c r="U97" s="29"/>
      <c r="V97" s="29"/>
      <c r="W97" s="29"/>
      <c r="X97" s="29"/>
      <c r="Y97" s="29"/>
    </row>
    <row r="98" spans="1:25" x14ac:dyDescent="0.2">
      <c r="A98" s="33" t="e">
        <f t="shared" si="4"/>
        <v>#N/A</v>
      </c>
      <c r="B98" s="32">
        <f t="shared" si="5"/>
        <v>1</v>
      </c>
      <c r="C98" s="33">
        <f t="shared" si="6"/>
        <v>0</v>
      </c>
      <c r="D98" s="34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0"/>
      <c r="Q98" s="30"/>
      <c r="R98" s="35"/>
      <c r="S98" s="35"/>
      <c r="T98" s="36"/>
      <c r="U98" s="35"/>
      <c r="V98" s="35"/>
      <c r="W98" s="35"/>
      <c r="X98" s="35"/>
      <c r="Y98" s="35"/>
    </row>
    <row r="99" spans="1:25" x14ac:dyDescent="0.2">
      <c r="A99" s="33" t="e">
        <f t="shared" si="4"/>
        <v>#N/A</v>
      </c>
      <c r="B99" s="32">
        <f t="shared" si="5"/>
        <v>1</v>
      </c>
      <c r="C99" s="33">
        <f t="shared" si="6"/>
        <v>0</v>
      </c>
      <c r="D99" s="28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30"/>
      <c r="Q99" s="30"/>
      <c r="R99" s="29"/>
      <c r="S99" s="29"/>
      <c r="T99" s="31"/>
      <c r="U99" s="29"/>
      <c r="V99" s="29"/>
      <c r="W99" s="29"/>
      <c r="X99" s="29"/>
      <c r="Y99" s="29"/>
    </row>
    <row r="100" spans="1:25" x14ac:dyDescent="0.2">
      <c r="A100" s="33" t="e">
        <f t="shared" si="4"/>
        <v>#N/A</v>
      </c>
      <c r="B100" s="32">
        <f t="shared" si="5"/>
        <v>1</v>
      </c>
      <c r="C100" s="33">
        <f t="shared" si="6"/>
        <v>0</v>
      </c>
      <c r="D100" s="34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0"/>
      <c r="Q100" s="30"/>
      <c r="R100" s="35"/>
      <c r="S100" s="35"/>
      <c r="T100" s="36"/>
      <c r="U100" s="35"/>
      <c r="V100" s="35"/>
      <c r="W100" s="35"/>
      <c r="X100" s="35"/>
      <c r="Y100" s="35"/>
    </row>
    <row r="101" spans="1:25" x14ac:dyDescent="0.2">
      <c r="A101" s="33" t="e">
        <f t="shared" ref="A101:A132" si="7">VLOOKUP(G101,DDENA_USERS,2,FALSE)</f>
        <v>#N/A</v>
      </c>
      <c r="B101" s="32">
        <f t="shared" si="5"/>
        <v>1</v>
      </c>
      <c r="C101" s="33">
        <f t="shared" si="6"/>
        <v>0</v>
      </c>
      <c r="D101" s="28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30"/>
      <c r="Q101" s="30"/>
      <c r="R101" s="29"/>
      <c r="S101" s="29"/>
      <c r="T101" s="31"/>
      <c r="U101" s="29"/>
      <c r="V101" s="29"/>
      <c r="W101" s="29"/>
      <c r="X101" s="29"/>
      <c r="Y101" s="29"/>
    </row>
    <row r="102" spans="1:25" x14ac:dyDescent="0.2">
      <c r="A102" s="33" t="e">
        <f t="shared" si="7"/>
        <v>#N/A</v>
      </c>
      <c r="B102" s="32">
        <f t="shared" si="5"/>
        <v>1</v>
      </c>
      <c r="C102" s="33">
        <f t="shared" si="6"/>
        <v>0</v>
      </c>
      <c r="D102" s="34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0"/>
      <c r="Q102" s="30"/>
      <c r="R102" s="35"/>
      <c r="S102" s="35"/>
      <c r="T102" s="36"/>
      <c r="U102" s="35"/>
      <c r="V102" s="35"/>
      <c r="W102" s="35"/>
      <c r="X102" s="35"/>
      <c r="Y102" s="35"/>
    </row>
    <row r="103" spans="1:25" x14ac:dyDescent="0.2">
      <c r="A103" s="33" t="e">
        <f t="shared" si="7"/>
        <v>#N/A</v>
      </c>
      <c r="B103" s="32">
        <f t="shared" si="5"/>
        <v>1</v>
      </c>
      <c r="C103" s="33">
        <f t="shared" si="6"/>
        <v>0</v>
      </c>
      <c r="D103" s="28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30"/>
      <c r="Q103" s="30"/>
      <c r="R103" s="29"/>
      <c r="S103" s="29"/>
      <c r="T103" s="31"/>
      <c r="U103" s="29"/>
      <c r="V103" s="29"/>
      <c r="W103" s="29"/>
      <c r="X103" s="29"/>
      <c r="Y103" s="29"/>
    </row>
    <row r="104" spans="1:25" x14ac:dyDescent="0.2">
      <c r="A104" s="33" t="e">
        <f t="shared" si="7"/>
        <v>#N/A</v>
      </c>
      <c r="B104" s="32">
        <f t="shared" si="5"/>
        <v>1</v>
      </c>
      <c r="C104" s="33">
        <f t="shared" si="6"/>
        <v>0</v>
      </c>
      <c r="D104" s="34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0"/>
      <c r="Q104" s="30"/>
      <c r="R104" s="35"/>
      <c r="S104" s="35"/>
      <c r="T104" s="36"/>
      <c r="U104" s="35"/>
      <c r="V104" s="35"/>
      <c r="W104" s="35"/>
      <c r="X104" s="35"/>
      <c r="Y104" s="35"/>
    </row>
    <row r="105" spans="1:25" x14ac:dyDescent="0.2">
      <c r="A105" s="33" t="e">
        <f t="shared" si="7"/>
        <v>#N/A</v>
      </c>
      <c r="B105" s="32">
        <f t="shared" si="5"/>
        <v>1</v>
      </c>
      <c r="C105" s="33">
        <f t="shared" si="6"/>
        <v>0</v>
      </c>
      <c r="D105" s="28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30"/>
      <c r="Q105" s="30"/>
      <c r="R105" s="29"/>
      <c r="S105" s="29"/>
      <c r="T105" s="31"/>
      <c r="U105" s="29"/>
      <c r="V105" s="29"/>
      <c r="W105" s="29"/>
      <c r="X105" s="29"/>
      <c r="Y105" s="29"/>
    </row>
    <row r="106" spans="1:25" x14ac:dyDescent="0.2">
      <c r="A106" s="33" t="e">
        <f t="shared" si="7"/>
        <v>#N/A</v>
      </c>
      <c r="B106" s="32">
        <f t="shared" si="5"/>
        <v>1</v>
      </c>
      <c r="C106" s="33">
        <f t="shared" si="6"/>
        <v>0</v>
      </c>
      <c r="D106" s="34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0"/>
      <c r="Q106" s="30"/>
      <c r="R106" s="35"/>
      <c r="S106" s="35"/>
      <c r="T106" s="36"/>
      <c r="U106" s="35"/>
      <c r="V106" s="35"/>
      <c r="W106" s="35"/>
      <c r="X106" s="35"/>
      <c r="Y106" s="35"/>
    </row>
    <row r="107" spans="1:25" x14ac:dyDescent="0.2">
      <c r="A107" s="33" t="e">
        <f t="shared" si="7"/>
        <v>#N/A</v>
      </c>
      <c r="B107" s="32">
        <f t="shared" si="5"/>
        <v>1</v>
      </c>
      <c r="C107" s="33">
        <f t="shared" si="6"/>
        <v>0</v>
      </c>
      <c r="D107" s="28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30"/>
      <c r="Q107" s="30"/>
      <c r="R107" s="29"/>
      <c r="S107" s="29"/>
      <c r="T107" s="31"/>
      <c r="U107" s="29"/>
      <c r="V107" s="29"/>
      <c r="W107" s="29"/>
      <c r="X107" s="29"/>
      <c r="Y107" s="29"/>
    </row>
    <row r="108" spans="1:25" x14ac:dyDescent="0.2">
      <c r="A108" s="33" t="e">
        <f t="shared" si="7"/>
        <v>#N/A</v>
      </c>
      <c r="B108" s="32">
        <f t="shared" si="5"/>
        <v>1</v>
      </c>
      <c r="C108" s="33">
        <f t="shared" si="6"/>
        <v>0</v>
      </c>
      <c r="D108" s="34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0"/>
      <c r="Q108" s="30"/>
      <c r="R108" s="35"/>
      <c r="S108" s="35"/>
      <c r="T108" s="36"/>
      <c r="U108" s="35"/>
      <c r="V108" s="35"/>
      <c r="W108" s="35"/>
      <c r="X108" s="35"/>
      <c r="Y108" s="35"/>
    </row>
    <row r="109" spans="1:25" x14ac:dyDescent="0.2">
      <c r="A109" s="33" t="e">
        <f t="shared" si="7"/>
        <v>#N/A</v>
      </c>
      <c r="B109" s="32">
        <f t="shared" si="5"/>
        <v>1</v>
      </c>
      <c r="C109" s="33">
        <f t="shared" si="6"/>
        <v>0</v>
      </c>
      <c r="D109" s="28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30"/>
      <c r="Q109" s="30"/>
      <c r="R109" s="29"/>
      <c r="S109" s="29"/>
      <c r="T109" s="31"/>
      <c r="U109" s="29"/>
      <c r="V109" s="29"/>
      <c r="W109" s="29"/>
      <c r="X109" s="29"/>
      <c r="Y109" s="29"/>
    </row>
    <row r="110" spans="1:25" x14ac:dyDescent="0.2">
      <c r="A110" s="33" t="e">
        <f t="shared" si="7"/>
        <v>#N/A</v>
      </c>
      <c r="B110" s="32">
        <f t="shared" si="5"/>
        <v>1</v>
      </c>
      <c r="C110" s="33">
        <f t="shared" si="6"/>
        <v>0</v>
      </c>
      <c r="D110" s="34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0"/>
      <c r="Q110" s="30"/>
      <c r="R110" s="35"/>
      <c r="S110" s="35"/>
      <c r="T110" s="36"/>
      <c r="U110" s="35"/>
      <c r="V110" s="35"/>
      <c r="W110" s="35"/>
      <c r="X110" s="35"/>
      <c r="Y110" s="35"/>
    </row>
    <row r="111" spans="1:25" x14ac:dyDescent="0.2">
      <c r="A111" s="33" t="e">
        <f t="shared" si="7"/>
        <v>#N/A</v>
      </c>
      <c r="B111" s="32">
        <f t="shared" si="5"/>
        <v>1</v>
      </c>
      <c r="C111" s="33">
        <f t="shared" si="6"/>
        <v>0</v>
      </c>
      <c r="D111" s="28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30"/>
      <c r="Q111" s="30"/>
      <c r="R111" s="29"/>
      <c r="S111" s="29"/>
      <c r="T111" s="31"/>
      <c r="U111" s="29"/>
      <c r="V111" s="29"/>
      <c r="W111" s="29"/>
      <c r="X111" s="29"/>
      <c r="Y111" s="29"/>
    </row>
    <row r="112" spans="1:25" x14ac:dyDescent="0.2">
      <c r="A112" s="33" t="e">
        <f t="shared" si="7"/>
        <v>#N/A</v>
      </c>
      <c r="B112" s="32">
        <f t="shared" si="5"/>
        <v>1</v>
      </c>
      <c r="C112" s="33">
        <f t="shared" si="6"/>
        <v>0</v>
      </c>
      <c r="D112" s="34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0"/>
      <c r="Q112" s="30"/>
      <c r="R112" s="35"/>
      <c r="S112" s="35"/>
      <c r="T112" s="36"/>
      <c r="U112" s="35"/>
      <c r="V112" s="35"/>
      <c r="W112" s="35"/>
      <c r="X112" s="35"/>
      <c r="Y112" s="35"/>
    </row>
    <row r="113" spans="1:25" x14ac:dyDescent="0.2">
      <c r="A113" s="33" t="e">
        <f t="shared" si="7"/>
        <v>#N/A</v>
      </c>
      <c r="B113" s="32">
        <f t="shared" si="5"/>
        <v>1</v>
      </c>
      <c r="C113" s="33">
        <f t="shared" si="6"/>
        <v>0</v>
      </c>
      <c r="D113" s="28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30"/>
      <c r="Q113" s="30"/>
      <c r="R113" s="29"/>
      <c r="S113" s="29"/>
      <c r="T113" s="31"/>
      <c r="U113" s="29"/>
      <c r="V113" s="29"/>
      <c r="W113" s="29"/>
      <c r="X113" s="29"/>
      <c r="Y113" s="29"/>
    </row>
    <row r="114" spans="1:25" x14ac:dyDescent="0.2">
      <c r="A114" s="33" t="e">
        <f t="shared" si="7"/>
        <v>#N/A</v>
      </c>
      <c r="B114" s="32">
        <f t="shared" si="5"/>
        <v>1</v>
      </c>
      <c r="C114" s="33">
        <f t="shared" si="6"/>
        <v>0</v>
      </c>
      <c r="D114" s="34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0"/>
      <c r="Q114" s="30"/>
      <c r="R114" s="35"/>
      <c r="S114" s="35"/>
      <c r="T114" s="36"/>
      <c r="U114" s="35"/>
      <c r="V114" s="35"/>
      <c r="W114" s="35"/>
      <c r="X114" s="35"/>
      <c r="Y114" s="35"/>
    </row>
    <row r="115" spans="1:25" x14ac:dyDescent="0.2">
      <c r="A115" s="33" t="e">
        <f t="shared" si="7"/>
        <v>#N/A</v>
      </c>
      <c r="B115" s="32">
        <f t="shared" si="5"/>
        <v>1</v>
      </c>
      <c r="C115" s="33">
        <f t="shared" si="6"/>
        <v>0</v>
      </c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30"/>
      <c r="Q115" s="30"/>
      <c r="R115" s="29"/>
      <c r="S115" s="29"/>
      <c r="T115" s="31"/>
      <c r="U115" s="29"/>
      <c r="V115" s="29"/>
      <c r="W115" s="29"/>
      <c r="X115" s="29"/>
      <c r="Y115" s="29"/>
    </row>
    <row r="116" spans="1:25" x14ac:dyDescent="0.2">
      <c r="A116" s="33" t="e">
        <f t="shared" si="7"/>
        <v>#N/A</v>
      </c>
      <c r="B116" s="32">
        <f t="shared" si="5"/>
        <v>1</v>
      </c>
      <c r="C116" s="33">
        <f t="shared" si="6"/>
        <v>0</v>
      </c>
      <c r="D116" s="34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0"/>
      <c r="Q116" s="30"/>
      <c r="R116" s="35"/>
      <c r="S116" s="35"/>
      <c r="T116" s="36"/>
      <c r="U116" s="35"/>
      <c r="V116" s="35"/>
      <c r="W116" s="35"/>
      <c r="X116" s="35"/>
      <c r="Y116" s="35"/>
    </row>
    <row r="117" spans="1:25" x14ac:dyDescent="0.2">
      <c r="A117" s="33" t="e">
        <f t="shared" si="7"/>
        <v>#N/A</v>
      </c>
      <c r="B117" s="32">
        <f t="shared" si="5"/>
        <v>1</v>
      </c>
      <c r="C117" s="33">
        <f t="shared" si="6"/>
        <v>0</v>
      </c>
      <c r="D117" s="28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30"/>
      <c r="Q117" s="30"/>
      <c r="R117" s="29"/>
      <c r="S117" s="29"/>
      <c r="T117" s="31"/>
      <c r="U117" s="29"/>
      <c r="V117" s="29"/>
      <c r="W117" s="29"/>
      <c r="X117" s="29"/>
      <c r="Y117" s="29"/>
    </row>
    <row r="118" spans="1:25" x14ac:dyDescent="0.2">
      <c r="A118" s="33" t="e">
        <f t="shared" si="7"/>
        <v>#N/A</v>
      </c>
      <c r="B118" s="32">
        <f t="shared" si="5"/>
        <v>1</v>
      </c>
      <c r="C118" s="33">
        <f t="shared" si="6"/>
        <v>0</v>
      </c>
      <c r="D118" s="34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0"/>
      <c r="Q118" s="30"/>
      <c r="R118" s="35"/>
      <c r="S118" s="35"/>
      <c r="T118" s="36"/>
      <c r="U118" s="35"/>
      <c r="V118" s="35"/>
      <c r="W118" s="35"/>
      <c r="X118" s="35"/>
      <c r="Y118" s="35"/>
    </row>
    <row r="119" spans="1:25" x14ac:dyDescent="0.2">
      <c r="A119" s="33" t="e">
        <f t="shared" si="7"/>
        <v>#N/A</v>
      </c>
      <c r="B119" s="32">
        <f t="shared" si="5"/>
        <v>1</v>
      </c>
      <c r="C119" s="33">
        <f t="shared" si="6"/>
        <v>0</v>
      </c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30"/>
      <c r="Q119" s="30"/>
      <c r="R119" s="29"/>
      <c r="S119" s="29"/>
      <c r="T119" s="31"/>
      <c r="U119" s="29"/>
      <c r="V119" s="29"/>
      <c r="W119" s="29"/>
      <c r="X119" s="29"/>
      <c r="Y119" s="29"/>
    </row>
    <row r="120" spans="1:25" x14ac:dyDescent="0.2">
      <c r="A120" s="33" t="e">
        <f t="shared" si="7"/>
        <v>#N/A</v>
      </c>
      <c r="B120" s="32">
        <f t="shared" si="5"/>
        <v>1</v>
      </c>
      <c r="C120" s="33">
        <f t="shared" si="6"/>
        <v>0</v>
      </c>
      <c r="D120" s="34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0"/>
      <c r="Q120" s="30"/>
      <c r="R120" s="35"/>
      <c r="S120" s="35"/>
      <c r="T120" s="36"/>
      <c r="U120" s="35"/>
      <c r="V120" s="35"/>
      <c r="W120" s="35"/>
      <c r="X120" s="35"/>
      <c r="Y120" s="35"/>
    </row>
    <row r="121" spans="1:25" x14ac:dyDescent="0.2">
      <c r="A121" s="33" t="e">
        <f t="shared" si="7"/>
        <v>#N/A</v>
      </c>
      <c r="B121" s="32">
        <f t="shared" si="5"/>
        <v>1</v>
      </c>
      <c r="C121" s="33">
        <f t="shared" si="6"/>
        <v>0</v>
      </c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30"/>
      <c r="Q121" s="30"/>
      <c r="R121" s="29"/>
      <c r="S121" s="29"/>
      <c r="T121" s="31"/>
      <c r="U121" s="29"/>
      <c r="V121" s="29"/>
      <c r="W121" s="29"/>
      <c r="X121" s="29"/>
      <c r="Y121" s="29"/>
    </row>
    <row r="122" spans="1:25" x14ac:dyDescent="0.2">
      <c r="A122" s="33" t="e">
        <f t="shared" si="7"/>
        <v>#N/A</v>
      </c>
      <c r="B122" s="32">
        <f t="shared" si="5"/>
        <v>1</v>
      </c>
      <c r="C122" s="33">
        <f t="shared" si="6"/>
        <v>0</v>
      </c>
      <c r="D122" s="34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0"/>
      <c r="Q122" s="30"/>
      <c r="R122" s="35"/>
      <c r="S122" s="35"/>
      <c r="T122" s="36"/>
      <c r="U122" s="35"/>
      <c r="V122" s="35"/>
      <c r="W122" s="35"/>
      <c r="X122" s="35"/>
      <c r="Y122" s="35"/>
    </row>
    <row r="123" spans="1:25" x14ac:dyDescent="0.2">
      <c r="A123" s="33" t="e">
        <f t="shared" si="7"/>
        <v>#N/A</v>
      </c>
      <c r="B123" s="32">
        <f t="shared" si="5"/>
        <v>1</v>
      </c>
      <c r="C123" s="33">
        <f t="shared" si="6"/>
        <v>0</v>
      </c>
      <c r="D123" s="28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30"/>
      <c r="Q123" s="30"/>
      <c r="R123" s="29"/>
      <c r="S123" s="29"/>
      <c r="T123" s="31"/>
      <c r="U123" s="29"/>
      <c r="V123" s="29"/>
      <c r="W123" s="29"/>
      <c r="X123" s="29"/>
      <c r="Y123" s="29"/>
    </row>
    <row r="124" spans="1:25" x14ac:dyDescent="0.2">
      <c r="A124" s="33" t="e">
        <f t="shared" si="7"/>
        <v>#N/A</v>
      </c>
      <c r="B124" s="32">
        <f t="shared" si="5"/>
        <v>1</v>
      </c>
      <c r="C124" s="33">
        <f t="shared" si="6"/>
        <v>0</v>
      </c>
      <c r="D124" s="34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0"/>
      <c r="Q124" s="30"/>
      <c r="R124" s="35"/>
      <c r="S124" s="35"/>
      <c r="T124" s="36"/>
      <c r="U124" s="35"/>
      <c r="V124" s="35"/>
      <c r="W124" s="35"/>
      <c r="X124" s="35"/>
      <c r="Y124" s="35"/>
    </row>
    <row r="125" spans="1:25" x14ac:dyDescent="0.2">
      <c r="A125" s="33" t="e">
        <f t="shared" si="7"/>
        <v>#N/A</v>
      </c>
      <c r="B125" s="32">
        <f t="shared" si="5"/>
        <v>1</v>
      </c>
      <c r="C125" s="33">
        <f t="shared" si="6"/>
        <v>0</v>
      </c>
      <c r="D125" s="28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30"/>
      <c r="Q125" s="30"/>
      <c r="R125" s="29"/>
      <c r="S125" s="29"/>
      <c r="T125" s="31"/>
      <c r="U125" s="29"/>
      <c r="V125" s="29"/>
      <c r="W125" s="29"/>
      <c r="X125" s="29"/>
      <c r="Y125" s="29"/>
    </row>
    <row r="126" spans="1:25" x14ac:dyDescent="0.2">
      <c r="A126" s="33" t="e">
        <f t="shared" si="7"/>
        <v>#N/A</v>
      </c>
      <c r="B126" s="32">
        <f t="shared" si="5"/>
        <v>1</v>
      </c>
      <c r="C126" s="33">
        <f t="shared" si="6"/>
        <v>0</v>
      </c>
      <c r="D126" s="34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0"/>
      <c r="Q126" s="30"/>
      <c r="R126" s="35"/>
      <c r="S126" s="35"/>
      <c r="T126" s="36"/>
      <c r="U126" s="35"/>
      <c r="V126" s="35"/>
      <c r="W126" s="35"/>
      <c r="X126" s="35"/>
      <c r="Y126" s="35"/>
    </row>
    <row r="127" spans="1:25" x14ac:dyDescent="0.2">
      <c r="A127" s="33" t="e">
        <f t="shared" si="7"/>
        <v>#N/A</v>
      </c>
      <c r="B127" s="32">
        <f t="shared" si="5"/>
        <v>1</v>
      </c>
      <c r="C127" s="33">
        <f t="shared" si="6"/>
        <v>0</v>
      </c>
      <c r="D127" s="28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30"/>
      <c r="Q127" s="30"/>
      <c r="R127" s="29"/>
      <c r="S127" s="29"/>
      <c r="T127" s="31"/>
      <c r="U127" s="29"/>
      <c r="V127" s="29"/>
      <c r="W127" s="29"/>
      <c r="X127" s="29"/>
      <c r="Y127" s="29"/>
    </row>
    <row r="128" spans="1:25" x14ac:dyDescent="0.2">
      <c r="A128" s="33" t="e">
        <f t="shared" si="7"/>
        <v>#N/A</v>
      </c>
      <c r="B128" s="32">
        <f t="shared" si="5"/>
        <v>1</v>
      </c>
      <c r="C128" s="33">
        <f t="shared" si="6"/>
        <v>0</v>
      </c>
      <c r="D128" s="34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0"/>
      <c r="Q128" s="30"/>
      <c r="R128" s="35"/>
      <c r="S128" s="35"/>
      <c r="T128" s="36"/>
      <c r="U128" s="35"/>
      <c r="V128" s="35"/>
      <c r="W128" s="35"/>
      <c r="X128" s="35"/>
      <c r="Y128" s="35"/>
    </row>
    <row r="129" spans="1:25" x14ac:dyDescent="0.2">
      <c r="A129" s="33" t="e">
        <f t="shared" si="7"/>
        <v>#N/A</v>
      </c>
      <c r="B129" s="32">
        <f t="shared" si="5"/>
        <v>1</v>
      </c>
      <c r="C129" s="33">
        <f t="shared" si="6"/>
        <v>0</v>
      </c>
      <c r="D129" s="28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30"/>
      <c r="Q129" s="30"/>
      <c r="R129" s="29"/>
      <c r="S129" s="29"/>
      <c r="T129" s="31"/>
      <c r="U129" s="29"/>
      <c r="V129" s="29"/>
      <c r="W129" s="29"/>
      <c r="X129" s="29"/>
      <c r="Y129" s="29"/>
    </row>
    <row r="130" spans="1:25" x14ac:dyDescent="0.2">
      <c r="A130" s="33" t="e">
        <f t="shared" si="7"/>
        <v>#N/A</v>
      </c>
      <c r="B130" s="32">
        <f t="shared" si="5"/>
        <v>1</v>
      </c>
      <c r="C130" s="33">
        <f t="shared" si="6"/>
        <v>0</v>
      </c>
      <c r="D130" s="34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0"/>
      <c r="Q130" s="30"/>
      <c r="R130" s="35"/>
      <c r="S130" s="35"/>
      <c r="T130" s="36"/>
      <c r="U130" s="35"/>
      <c r="V130" s="35"/>
      <c r="W130" s="35"/>
      <c r="X130" s="35"/>
      <c r="Y130" s="35"/>
    </row>
    <row r="131" spans="1:25" x14ac:dyDescent="0.2">
      <c r="A131" s="33" t="e">
        <f t="shared" si="7"/>
        <v>#N/A</v>
      </c>
      <c r="B131" s="32">
        <f t="shared" si="5"/>
        <v>1</v>
      </c>
      <c r="C131" s="33">
        <f t="shared" si="6"/>
        <v>0</v>
      </c>
      <c r="D131" s="28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30"/>
      <c r="Q131" s="30"/>
      <c r="R131" s="29"/>
      <c r="S131" s="29"/>
      <c r="T131" s="31"/>
      <c r="U131" s="29"/>
      <c r="V131" s="29"/>
      <c r="W131" s="29"/>
      <c r="X131" s="29"/>
      <c r="Y131" s="29"/>
    </row>
    <row r="132" spans="1:25" x14ac:dyDescent="0.2">
      <c r="A132" s="33" t="e">
        <f t="shared" si="7"/>
        <v>#N/A</v>
      </c>
      <c r="B132" s="32">
        <f t="shared" si="5"/>
        <v>1</v>
      </c>
      <c r="C132" s="33">
        <f t="shared" si="6"/>
        <v>0</v>
      </c>
      <c r="D132" s="34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0"/>
      <c r="Q132" s="30"/>
      <c r="R132" s="35"/>
      <c r="S132" s="35"/>
      <c r="T132" s="36"/>
      <c r="U132" s="35"/>
      <c r="V132" s="35"/>
      <c r="W132" s="35"/>
      <c r="X132" s="35"/>
      <c r="Y132" s="35"/>
    </row>
    <row r="133" spans="1:25" x14ac:dyDescent="0.2">
      <c r="A133" s="33" t="e">
        <f t="shared" ref="A133:A143" si="8">VLOOKUP(G133,DDENA_USERS,2,FALSE)</f>
        <v>#N/A</v>
      </c>
      <c r="B133" s="32">
        <f t="shared" si="5"/>
        <v>1</v>
      </c>
      <c r="C133" s="33">
        <f t="shared" si="6"/>
        <v>0</v>
      </c>
      <c r="D133" s="28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30"/>
      <c r="Q133" s="30"/>
      <c r="R133" s="29"/>
      <c r="S133" s="29"/>
      <c r="T133" s="31"/>
      <c r="U133" s="29"/>
      <c r="V133" s="29"/>
      <c r="W133" s="29"/>
      <c r="X133" s="29"/>
      <c r="Y133" s="29"/>
    </row>
    <row r="134" spans="1:25" x14ac:dyDescent="0.2">
      <c r="A134" s="33" t="e">
        <f t="shared" si="8"/>
        <v>#N/A</v>
      </c>
      <c r="B134" s="32">
        <f t="shared" si="5"/>
        <v>1</v>
      </c>
      <c r="C134" s="33">
        <f t="shared" si="6"/>
        <v>0</v>
      </c>
      <c r="D134" s="34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0"/>
      <c r="Q134" s="30"/>
      <c r="R134" s="35"/>
      <c r="S134" s="35"/>
      <c r="T134" s="36"/>
      <c r="U134" s="35"/>
      <c r="V134" s="35"/>
      <c r="W134" s="35"/>
      <c r="X134" s="35"/>
      <c r="Y134" s="35"/>
    </row>
    <row r="135" spans="1:25" x14ac:dyDescent="0.2">
      <c r="A135" s="33" t="e">
        <f t="shared" si="8"/>
        <v>#N/A</v>
      </c>
      <c r="B135" s="32">
        <f t="shared" ref="B135:B198" si="9">IF(ISNUMBER(FIND("Pow",F135))=TRUE,((VALUE(MID(R135,FIND("-",R135)+1,2)))-(VALUE(MID(R135,FIND("-",R135)-1,1)))+1)*(Q135-P135+1),(Q135-P135+1))</f>
        <v>1</v>
      </c>
      <c r="C135" s="33">
        <f t="shared" ref="C135:C198" si="10">B135*W135</f>
        <v>0</v>
      </c>
      <c r="D135" s="28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30"/>
      <c r="Q135" s="30"/>
      <c r="R135" s="29"/>
      <c r="S135" s="29"/>
      <c r="T135" s="31"/>
      <c r="U135" s="29"/>
      <c r="V135" s="29"/>
      <c r="W135" s="29"/>
      <c r="X135" s="29"/>
      <c r="Y135" s="29"/>
    </row>
    <row r="136" spans="1:25" x14ac:dyDescent="0.2">
      <c r="A136" s="33" t="e">
        <f t="shared" si="8"/>
        <v>#N/A</v>
      </c>
      <c r="B136" s="32">
        <f t="shared" si="9"/>
        <v>1</v>
      </c>
      <c r="C136" s="33">
        <f t="shared" si="10"/>
        <v>0</v>
      </c>
      <c r="D136" s="34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0"/>
      <c r="Q136" s="30"/>
      <c r="R136" s="35"/>
      <c r="S136" s="35"/>
      <c r="T136" s="36"/>
      <c r="U136" s="35"/>
      <c r="V136" s="35"/>
      <c r="W136" s="35"/>
      <c r="X136" s="35"/>
      <c r="Y136" s="35"/>
    </row>
    <row r="137" spans="1:25" x14ac:dyDescent="0.2">
      <c r="A137" s="33" t="e">
        <f t="shared" si="8"/>
        <v>#N/A</v>
      </c>
      <c r="B137" s="32">
        <f t="shared" si="9"/>
        <v>1</v>
      </c>
      <c r="C137" s="33">
        <f t="shared" si="10"/>
        <v>0</v>
      </c>
      <c r="D137" s="28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30"/>
      <c r="Q137" s="30"/>
      <c r="R137" s="29"/>
      <c r="S137" s="29"/>
      <c r="T137" s="31"/>
      <c r="U137" s="29"/>
      <c r="V137" s="29"/>
      <c r="W137" s="29"/>
      <c r="X137" s="29"/>
      <c r="Y137" s="29"/>
    </row>
    <row r="138" spans="1:25" x14ac:dyDescent="0.2">
      <c r="A138" s="33" t="e">
        <f t="shared" si="8"/>
        <v>#N/A</v>
      </c>
      <c r="B138" s="32">
        <f t="shared" si="9"/>
        <v>1</v>
      </c>
      <c r="C138" s="33">
        <f t="shared" si="10"/>
        <v>0</v>
      </c>
      <c r="D138" s="34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0"/>
      <c r="Q138" s="30"/>
      <c r="R138" s="35"/>
      <c r="S138" s="35"/>
      <c r="T138" s="36"/>
      <c r="U138" s="35"/>
      <c r="V138" s="35"/>
      <c r="W138" s="35"/>
      <c r="X138" s="35"/>
      <c r="Y138" s="35"/>
    </row>
    <row r="139" spans="1:25" x14ac:dyDescent="0.2">
      <c r="A139" s="33" t="e">
        <f t="shared" si="8"/>
        <v>#N/A</v>
      </c>
      <c r="B139" s="32">
        <f t="shared" si="9"/>
        <v>1</v>
      </c>
      <c r="C139" s="33">
        <f t="shared" si="10"/>
        <v>0</v>
      </c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30"/>
      <c r="Q139" s="30"/>
      <c r="R139" s="29"/>
      <c r="S139" s="29"/>
      <c r="T139" s="31"/>
      <c r="U139" s="29"/>
      <c r="V139" s="29"/>
      <c r="W139" s="29"/>
      <c r="X139" s="29"/>
      <c r="Y139" s="29"/>
    </row>
    <row r="140" spans="1:25" x14ac:dyDescent="0.2">
      <c r="A140" s="33" t="e">
        <f t="shared" si="8"/>
        <v>#N/A</v>
      </c>
      <c r="B140" s="32">
        <f t="shared" si="9"/>
        <v>1</v>
      </c>
      <c r="C140" s="33">
        <f t="shared" si="10"/>
        <v>0</v>
      </c>
      <c r="D140" s="34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0"/>
      <c r="Q140" s="30"/>
      <c r="R140" s="35"/>
      <c r="S140" s="35"/>
      <c r="T140" s="36"/>
      <c r="U140" s="35"/>
      <c r="V140" s="35"/>
      <c r="W140" s="35"/>
      <c r="X140" s="35"/>
      <c r="Y140" s="35"/>
    </row>
    <row r="141" spans="1:25" x14ac:dyDescent="0.2">
      <c r="A141" s="33" t="e">
        <f t="shared" si="8"/>
        <v>#N/A</v>
      </c>
      <c r="B141" s="32">
        <f t="shared" si="9"/>
        <v>1</v>
      </c>
      <c r="C141" s="33">
        <f t="shared" si="10"/>
        <v>0</v>
      </c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30"/>
      <c r="Q141" s="30"/>
      <c r="R141" s="29"/>
      <c r="S141" s="29"/>
      <c r="T141" s="31"/>
      <c r="U141" s="29"/>
      <c r="V141" s="29"/>
      <c r="W141" s="29"/>
      <c r="X141" s="29"/>
      <c r="Y141" s="29"/>
    </row>
    <row r="142" spans="1:25" x14ac:dyDescent="0.2">
      <c r="A142" s="33" t="e">
        <f t="shared" si="8"/>
        <v>#N/A</v>
      </c>
      <c r="B142" s="32">
        <f t="shared" si="9"/>
        <v>1</v>
      </c>
      <c r="C142" s="33">
        <f t="shared" si="10"/>
        <v>0</v>
      </c>
      <c r="D142" s="34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0"/>
      <c r="Q142" s="30"/>
      <c r="R142" s="35"/>
      <c r="S142" s="35"/>
      <c r="T142" s="36"/>
      <c r="U142" s="35"/>
      <c r="V142" s="35"/>
      <c r="W142" s="35"/>
      <c r="X142" s="35"/>
      <c r="Y142" s="35"/>
    </row>
    <row r="143" spans="1:25" x14ac:dyDescent="0.2">
      <c r="A143" s="33" t="e">
        <f t="shared" si="8"/>
        <v>#N/A</v>
      </c>
      <c r="B143" s="32">
        <f t="shared" si="9"/>
        <v>1</v>
      </c>
      <c r="C143" s="33">
        <f t="shared" si="10"/>
        <v>0</v>
      </c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30"/>
      <c r="Q143" s="30"/>
      <c r="R143" s="29"/>
      <c r="S143" s="29"/>
      <c r="T143" s="31"/>
      <c r="U143" s="29"/>
      <c r="V143" s="29"/>
      <c r="W143" s="29"/>
      <c r="X143" s="29"/>
      <c r="Y143" s="29"/>
    </row>
    <row r="144" spans="1:25" x14ac:dyDescent="0.2">
      <c r="A144" s="33" t="e">
        <f t="shared" ref="A144:A207" si="11">VLOOKUP(G144,DDENA_USERS,2,FALSE)</f>
        <v>#N/A</v>
      </c>
      <c r="B144" s="32">
        <f t="shared" si="9"/>
        <v>1</v>
      </c>
      <c r="C144" s="33">
        <f t="shared" si="10"/>
        <v>0</v>
      </c>
    </row>
    <row r="145" spans="1:3" x14ac:dyDescent="0.2">
      <c r="A145" s="33" t="e">
        <f t="shared" si="11"/>
        <v>#N/A</v>
      </c>
      <c r="B145" s="32">
        <f t="shared" si="9"/>
        <v>1</v>
      </c>
      <c r="C145" s="33">
        <f t="shared" si="10"/>
        <v>0</v>
      </c>
    </row>
    <row r="146" spans="1:3" x14ac:dyDescent="0.2">
      <c r="A146" s="33" t="e">
        <f t="shared" si="11"/>
        <v>#N/A</v>
      </c>
      <c r="B146" s="32">
        <f t="shared" si="9"/>
        <v>1</v>
      </c>
      <c r="C146" s="33">
        <f t="shared" si="10"/>
        <v>0</v>
      </c>
    </row>
    <row r="147" spans="1:3" x14ac:dyDescent="0.2">
      <c r="A147" s="33" t="e">
        <f t="shared" si="11"/>
        <v>#N/A</v>
      </c>
      <c r="B147" s="32">
        <f t="shared" si="9"/>
        <v>1</v>
      </c>
      <c r="C147" s="33">
        <f t="shared" si="10"/>
        <v>0</v>
      </c>
    </row>
    <row r="148" spans="1:3" x14ac:dyDescent="0.2">
      <c r="A148" s="33" t="e">
        <f t="shared" si="11"/>
        <v>#N/A</v>
      </c>
      <c r="B148" s="32">
        <f t="shared" si="9"/>
        <v>1</v>
      </c>
      <c r="C148" s="33">
        <f t="shared" si="10"/>
        <v>0</v>
      </c>
    </row>
    <row r="149" spans="1:3" x14ac:dyDescent="0.2">
      <c r="A149" s="33" t="e">
        <f t="shared" si="11"/>
        <v>#N/A</v>
      </c>
      <c r="B149" s="32">
        <f t="shared" si="9"/>
        <v>1</v>
      </c>
      <c r="C149" s="33">
        <f t="shared" si="10"/>
        <v>0</v>
      </c>
    </row>
    <row r="150" spans="1:3" x14ac:dyDescent="0.2">
      <c r="A150" s="33" t="e">
        <f t="shared" si="11"/>
        <v>#N/A</v>
      </c>
      <c r="B150" s="32">
        <f t="shared" si="9"/>
        <v>1</v>
      </c>
      <c r="C150" s="33">
        <f t="shared" si="10"/>
        <v>0</v>
      </c>
    </row>
    <row r="151" spans="1:3" x14ac:dyDescent="0.2">
      <c r="A151" s="33" t="e">
        <f t="shared" si="11"/>
        <v>#N/A</v>
      </c>
      <c r="B151" s="32">
        <f t="shared" si="9"/>
        <v>1</v>
      </c>
      <c r="C151" s="33">
        <f t="shared" si="10"/>
        <v>0</v>
      </c>
    </row>
    <row r="152" spans="1:3" x14ac:dyDescent="0.2">
      <c r="A152" s="33" t="e">
        <f t="shared" si="11"/>
        <v>#N/A</v>
      </c>
      <c r="B152" s="32">
        <f t="shared" si="9"/>
        <v>1</v>
      </c>
      <c r="C152" s="33">
        <f t="shared" si="10"/>
        <v>0</v>
      </c>
    </row>
    <row r="153" spans="1:3" x14ac:dyDescent="0.2">
      <c r="A153" s="33" t="e">
        <f t="shared" si="11"/>
        <v>#N/A</v>
      </c>
      <c r="B153" s="32">
        <f t="shared" si="9"/>
        <v>1</v>
      </c>
      <c r="C153" s="33">
        <f t="shared" si="10"/>
        <v>0</v>
      </c>
    </row>
    <row r="154" spans="1:3" x14ac:dyDescent="0.2">
      <c r="A154" s="33" t="e">
        <f t="shared" si="11"/>
        <v>#N/A</v>
      </c>
      <c r="B154" s="32">
        <f t="shared" si="9"/>
        <v>1</v>
      </c>
      <c r="C154" s="33">
        <f t="shared" si="10"/>
        <v>0</v>
      </c>
    </row>
    <row r="155" spans="1:3" x14ac:dyDescent="0.2">
      <c r="A155" s="33" t="e">
        <f t="shared" si="11"/>
        <v>#N/A</v>
      </c>
      <c r="B155" s="32">
        <f t="shared" si="9"/>
        <v>1</v>
      </c>
      <c r="C155" s="33">
        <f t="shared" si="10"/>
        <v>0</v>
      </c>
    </row>
    <row r="156" spans="1:3" x14ac:dyDescent="0.2">
      <c r="A156" s="33" t="e">
        <f t="shared" si="11"/>
        <v>#N/A</v>
      </c>
      <c r="B156" s="32">
        <f t="shared" si="9"/>
        <v>1</v>
      </c>
      <c r="C156" s="33">
        <f t="shared" si="10"/>
        <v>0</v>
      </c>
    </row>
    <row r="157" spans="1:3" x14ac:dyDescent="0.2">
      <c r="A157" s="33" t="e">
        <f t="shared" si="11"/>
        <v>#N/A</v>
      </c>
      <c r="B157" s="32">
        <f t="shared" si="9"/>
        <v>1</v>
      </c>
      <c r="C157" s="33">
        <f t="shared" si="10"/>
        <v>0</v>
      </c>
    </row>
    <row r="158" spans="1:3" x14ac:dyDescent="0.2">
      <c r="A158" s="33" t="e">
        <f t="shared" si="11"/>
        <v>#N/A</v>
      </c>
      <c r="B158" s="32">
        <f t="shared" si="9"/>
        <v>1</v>
      </c>
      <c r="C158" s="33">
        <f t="shared" si="10"/>
        <v>0</v>
      </c>
    </row>
    <row r="159" spans="1:3" x14ac:dyDescent="0.2">
      <c r="A159" s="33" t="e">
        <f t="shared" si="11"/>
        <v>#N/A</v>
      </c>
      <c r="B159" s="32">
        <f t="shared" si="9"/>
        <v>1</v>
      </c>
      <c r="C159" s="33">
        <f t="shared" si="10"/>
        <v>0</v>
      </c>
    </row>
    <row r="160" spans="1:3" x14ac:dyDescent="0.2">
      <c r="A160" s="33" t="e">
        <f t="shared" si="11"/>
        <v>#N/A</v>
      </c>
      <c r="B160" s="32">
        <f t="shared" si="9"/>
        <v>1</v>
      </c>
      <c r="C160" s="33">
        <f t="shared" si="10"/>
        <v>0</v>
      </c>
    </row>
    <row r="161" spans="1:3" x14ac:dyDescent="0.2">
      <c r="A161" s="33" t="e">
        <f t="shared" si="11"/>
        <v>#N/A</v>
      </c>
      <c r="B161" s="32">
        <f t="shared" si="9"/>
        <v>1</v>
      </c>
      <c r="C161" s="33">
        <f t="shared" si="10"/>
        <v>0</v>
      </c>
    </row>
    <row r="162" spans="1:3" x14ac:dyDescent="0.2">
      <c r="A162" s="33" t="e">
        <f t="shared" si="11"/>
        <v>#N/A</v>
      </c>
      <c r="B162" s="32">
        <f t="shared" si="9"/>
        <v>1</v>
      </c>
      <c r="C162" s="33">
        <f t="shared" si="10"/>
        <v>0</v>
      </c>
    </row>
    <row r="163" spans="1:3" x14ac:dyDescent="0.2">
      <c r="A163" s="33" t="e">
        <f t="shared" si="11"/>
        <v>#N/A</v>
      </c>
      <c r="B163" s="32">
        <f t="shared" si="9"/>
        <v>1</v>
      </c>
      <c r="C163" s="33">
        <f t="shared" si="10"/>
        <v>0</v>
      </c>
    </row>
    <row r="164" spans="1:3" x14ac:dyDescent="0.2">
      <c r="A164" s="33" t="e">
        <f t="shared" si="11"/>
        <v>#N/A</v>
      </c>
      <c r="B164" s="32">
        <f t="shared" si="9"/>
        <v>1</v>
      </c>
      <c r="C164" s="33">
        <f t="shared" si="10"/>
        <v>0</v>
      </c>
    </row>
    <row r="165" spans="1:3" x14ac:dyDescent="0.2">
      <c r="A165" s="33" t="e">
        <f t="shared" si="11"/>
        <v>#N/A</v>
      </c>
      <c r="B165" s="32">
        <f t="shared" si="9"/>
        <v>1</v>
      </c>
      <c r="C165" s="33">
        <f t="shared" si="10"/>
        <v>0</v>
      </c>
    </row>
    <row r="166" spans="1:3" x14ac:dyDescent="0.2">
      <c r="A166" s="33" t="e">
        <f t="shared" si="11"/>
        <v>#N/A</v>
      </c>
      <c r="B166" s="32">
        <f t="shared" si="9"/>
        <v>1</v>
      </c>
      <c r="C166" s="33">
        <f t="shared" si="10"/>
        <v>0</v>
      </c>
    </row>
    <row r="167" spans="1:3" x14ac:dyDescent="0.2">
      <c r="A167" s="33" t="e">
        <f t="shared" si="11"/>
        <v>#N/A</v>
      </c>
      <c r="B167" s="32">
        <f t="shared" si="9"/>
        <v>1</v>
      </c>
      <c r="C167" s="33">
        <f t="shared" si="10"/>
        <v>0</v>
      </c>
    </row>
    <row r="168" spans="1:3" x14ac:dyDescent="0.2">
      <c r="A168" s="33" t="e">
        <f t="shared" si="11"/>
        <v>#N/A</v>
      </c>
      <c r="B168" s="32">
        <f t="shared" si="9"/>
        <v>1</v>
      </c>
      <c r="C168" s="33">
        <f t="shared" si="10"/>
        <v>0</v>
      </c>
    </row>
    <row r="169" spans="1:3" x14ac:dyDescent="0.2">
      <c r="A169" s="33" t="e">
        <f t="shared" si="11"/>
        <v>#N/A</v>
      </c>
      <c r="B169" s="32">
        <f t="shared" si="9"/>
        <v>1</v>
      </c>
      <c r="C169" s="33">
        <f t="shared" si="10"/>
        <v>0</v>
      </c>
    </row>
    <row r="170" spans="1:3" x14ac:dyDescent="0.2">
      <c r="A170" s="33" t="e">
        <f t="shared" si="11"/>
        <v>#N/A</v>
      </c>
      <c r="B170" s="32">
        <f t="shared" si="9"/>
        <v>1</v>
      </c>
      <c r="C170" s="33">
        <f t="shared" si="10"/>
        <v>0</v>
      </c>
    </row>
    <row r="171" spans="1:3" x14ac:dyDescent="0.2">
      <c r="A171" s="33" t="e">
        <f t="shared" si="11"/>
        <v>#N/A</v>
      </c>
      <c r="B171" s="32">
        <f t="shared" si="9"/>
        <v>1</v>
      </c>
      <c r="C171" s="33">
        <f t="shared" si="10"/>
        <v>0</v>
      </c>
    </row>
    <row r="172" spans="1:3" x14ac:dyDescent="0.2">
      <c r="A172" s="33" t="e">
        <f t="shared" si="11"/>
        <v>#N/A</v>
      </c>
      <c r="B172" s="32">
        <f t="shared" si="9"/>
        <v>1</v>
      </c>
      <c r="C172" s="33">
        <f t="shared" si="10"/>
        <v>0</v>
      </c>
    </row>
    <row r="173" spans="1:3" x14ac:dyDescent="0.2">
      <c r="A173" s="33" t="e">
        <f t="shared" si="11"/>
        <v>#N/A</v>
      </c>
      <c r="B173" s="32">
        <f t="shared" si="9"/>
        <v>1</v>
      </c>
      <c r="C173" s="33">
        <f t="shared" si="10"/>
        <v>0</v>
      </c>
    </row>
    <row r="174" spans="1:3" x14ac:dyDescent="0.2">
      <c r="A174" s="33" t="e">
        <f t="shared" si="11"/>
        <v>#N/A</v>
      </c>
      <c r="B174" s="32">
        <f t="shared" si="9"/>
        <v>1</v>
      </c>
      <c r="C174" s="33">
        <f t="shared" si="10"/>
        <v>0</v>
      </c>
    </row>
    <row r="175" spans="1:3" x14ac:dyDescent="0.2">
      <c r="A175" s="33" t="e">
        <f t="shared" si="11"/>
        <v>#N/A</v>
      </c>
      <c r="B175" s="32">
        <f t="shared" si="9"/>
        <v>1</v>
      </c>
      <c r="C175" s="33">
        <f t="shared" si="10"/>
        <v>0</v>
      </c>
    </row>
    <row r="176" spans="1:3" x14ac:dyDescent="0.2">
      <c r="A176" s="33" t="e">
        <f t="shared" si="11"/>
        <v>#N/A</v>
      </c>
      <c r="B176" s="32">
        <f t="shared" si="9"/>
        <v>1</v>
      </c>
      <c r="C176" s="33">
        <f t="shared" si="10"/>
        <v>0</v>
      </c>
    </row>
    <row r="177" spans="1:3" x14ac:dyDescent="0.2">
      <c r="A177" s="33" t="e">
        <f t="shared" si="11"/>
        <v>#N/A</v>
      </c>
      <c r="B177" s="32">
        <f t="shared" si="9"/>
        <v>1</v>
      </c>
      <c r="C177" s="33">
        <f t="shared" si="10"/>
        <v>0</v>
      </c>
    </row>
    <row r="178" spans="1:3" x14ac:dyDescent="0.2">
      <c r="A178" s="33" t="e">
        <f t="shared" si="11"/>
        <v>#N/A</v>
      </c>
      <c r="B178" s="32">
        <f t="shared" si="9"/>
        <v>1</v>
      </c>
      <c r="C178" s="33">
        <f t="shared" si="10"/>
        <v>0</v>
      </c>
    </row>
    <row r="179" spans="1:3" x14ac:dyDescent="0.2">
      <c r="A179" s="33" t="e">
        <f t="shared" si="11"/>
        <v>#N/A</v>
      </c>
      <c r="B179" s="32">
        <f t="shared" si="9"/>
        <v>1</v>
      </c>
      <c r="C179" s="33">
        <f t="shared" si="10"/>
        <v>0</v>
      </c>
    </row>
    <row r="180" spans="1:3" x14ac:dyDescent="0.2">
      <c r="A180" s="33" t="e">
        <f t="shared" si="11"/>
        <v>#N/A</v>
      </c>
      <c r="B180" s="32">
        <f t="shared" si="9"/>
        <v>1</v>
      </c>
      <c r="C180" s="33">
        <f t="shared" si="10"/>
        <v>0</v>
      </c>
    </row>
    <row r="181" spans="1:3" x14ac:dyDescent="0.2">
      <c r="A181" s="33" t="e">
        <f t="shared" si="11"/>
        <v>#N/A</v>
      </c>
      <c r="B181" s="32">
        <f t="shared" si="9"/>
        <v>1</v>
      </c>
      <c r="C181" s="33">
        <f t="shared" si="10"/>
        <v>0</v>
      </c>
    </row>
    <row r="182" spans="1:3" x14ac:dyDescent="0.2">
      <c r="A182" s="33" t="e">
        <f t="shared" si="11"/>
        <v>#N/A</v>
      </c>
      <c r="B182" s="32">
        <f t="shared" si="9"/>
        <v>1</v>
      </c>
      <c r="C182" s="33">
        <f t="shared" si="10"/>
        <v>0</v>
      </c>
    </row>
    <row r="183" spans="1:3" x14ac:dyDescent="0.2">
      <c r="A183" s="33" t="e">
        <f t="shared" si="11"/>
        <v>#N/A</v>
      </c>
      <c r="B183" s="32">
        <f t="shared" si="9"/>
        <v>1</v>
      </c>
      <c r="C183" s="33">
        <f t="shared" si="10"/>
        <v>0</v>
      </c>
    </row>
    <row r="184" spans="1:3" x14ac:dyDescent="0.2">
      <c r="A184" s="33" t="e">
        <f t="shared" si="11"/>
        <v>#N/A</v>
      </c>
      <c r="B184" s="32">
        <f t="shared" si="9"/>
        <v>1</v>
      </c>
      <c r="C184" s="33">
        <f t="shared" si="10"/>
        <v>0</v>
      </c>
    </row>
    <row r="185" spans="1:3" x14ac:dyDescent="0.2">
      <c r="A185" s="33" t="e">
        <f t="shared" si="11"/>
        <v>#N/A</v>
      </c>
      <c r="B185" s="32">
        <f t="shared" si="9"/>
        <v>1</v>
      </c>
      <c r="C185" s="33">
        <f t="shared" si="10"/>
        <v>0</v>
      </c>
    </row>
    <row r="186" spans="1:3" x14ac:dyDescent="0.2">
      <c r="A186" s="33" t="e">
        <f t="shared" si="11"/>
        <v>#N/A</v>
      </c>
      <c r="B186" s="32">
        <f t="shared" si="9"/>
        <v>1</v>
      </c>
      <c r="C186" s="33">
        <f t="shared" si="10"/>
        <v>0</v>
      </c>
    </row>
    <row r="187" spans="1:3" x14ac:dyDescent="0.2">
      <c r="A187" s="33" t="e">
        <f t="shared" si="11"/>
        <v>#N/A</v>
      </c>
      <c r="B187" s="32">
        <f t="shared" si="9"/>
        <v>1</v>
      </c>
      <c r="C187" s="33">
        <f t="shared" si="10"/>
        <v>0</v>
      </c>
    </row>
    <row r="188" spans="1:3" x14ac:dyDescent="0.2">
      <c r="A188" s="33" t="e">
        <f t="shared" si="11"/>
        <v>#N/A</v>
      </c>
      <c r="B188" s="32">
        <f t="shared" si="9"/>
        <v>1</v>
      </c>
      <c r="C188" s="33">
        <f t="shared" si="10"/>
        <v>0</v>
      </c>
    </row>
    <row r="189" spans="1:3" x14ac:dyDescent="0.2">
      <c r="A189" s="33" t="e">
        <f t="shared" si="11"/>
        <v>#N/A</v>
      </c>
      <c r="B189" s="32">
        <f t="shared" si="9"/>
        <v>1</v>
      </c>
      <c r="C189" s="33">
        <f t="shared" si="10"/>
        <v>0</v>
      </c>
    </row>
    <row r="190" spans="1:3" x14ac:dyDescent="0.2">
      <c r="A190" s="33" t="e">
        <f t="shared" si="11"/>
        <v>#N/A</v>
      </c>
      <c r="B190" s="32">
        <f t="shared" si="9"/>
        <v>1</v>
      </c>
      <c r="C190" s="33">
        <f t="shared" si="10"/>
        <v>0</v>
      </c>
    </row>
    <row r="191" spans="1:3" x14ac:dyDescent="0.2">
      <c r="A191" s="33" t="e">
        <f t="shared" si="11"/>
        <v>#N/A</v>
      </c>
      <c r="B191" s="32">
        <f t="shared" si="9"/>
        <v>1</v>
      </c>
      <c r="C191" s="33">
        <f t="shared" si="10"/>
        <v>0</v>
      </c>
    </row>
    <row r="192" spans="1:3" x14ac:dyDescent="0.2">
      <c r="A192" s="33" t="e">
        <f t="shared" si="11"/>
        <v>#N/A</v>
      </c>
      <c r="B192" s="32">
        <f t="shared" si="9"/>
        <v>1</v>
      </c>
      <c r="C192" s="33">
        <f t="shared" si="10"/>
        <v>0</v>
      </c>
    </row>
    <row r="193" spans="1:3" x14ac:dyDescent="0.2">
      <c r="A193" s="33" t="e">
        <f t="shared" si="11"/>
        <v>#N/A</v>
      </c>
      <c r="B193" s="32">
        <f t="shared" si="9"/>
        <v>1</v>
      </c>
      <c r="C193" s="33">
        <f t="shared" si="10"/>
        <v>0</v>
      </c>
    </row>
    <row r="194" spans="1:3" x14ac:dyDescent="0.2">
      <c r="A194" s="33" t="e">
        <f t="shared" si="11"/>
        <v>#N/A</v>
      </c>
      <c r="B194" s="32">
        <f t="shared" si="9"/>
        <v>1</v>
      </c>
      <c r="C194" s="33">
        <f t="shared" si="10"/>
        <v>0</v>
      </c>
    </row>
    <row r="195" spans="1:3" x14ac:dyDescent="0.2">
      <c r="A195" s="33" t="e">
        <f t="shared" si="11"/>
        <v>#N/A</v>
      </c>
      <c r="B195" s="32">
        <f t="shared" si="9"/>
        <v>1</v>
      </c>
      <c r="C195" s="33">
        <f t="shared" si="10"/>
        <v>0</v>
      </c>
    </row>
    <row r="196" spans="1:3" x14ac:dyDescent="0.2">
      <c r="A196" s="33" t="e">
        <f t="shared" si="11"/>
        <v>#N/A</v>
      </c>
      <c r="B196" s="32">
        <f t="shared" si="9"/>
        <v>1</v>
      </c>
      <c r="C196" s="33">
        <f t="shared" si="10"/>
        <v>0</v>
      </c>
    </row>
    <row r="197" spans="1:3" x14ac:dyDescent="0.2">
      <c r="A197" s="33" t="e">
        <f t="shared" si="11"/>
        <v>#N/A</v>
      </c>
      <c r="B197" s="32">
        <f t="shared" si="9"/>
        <v>1</v>
      </c>
      <c r="C197" s="33">
        <f t="shared" si="10"/>
        <v>0</v>
      </c>
    </row>
    <row r="198" spans="1:3" x14ac:dyDescent="0.2">
      <c r="A198" s="33" t="e">
        <f t="shared" si="11"/>
        <v>#N/A</v>
      </c>
      <c r="B198" s="32">
        <f t="shared" si="9"/>
        <v>1</v>
      </c>
      <c r="C198" s="33">
        <f t="shared" si="10"/>
        <v>0</v>
      </c>
    </row>
    <row r="199" spans="1:3" x14ac:dyDescent="0.2">
      <c r="A199" s="33" t="e">
        <f t="shared" si="11"/>
        <v>#N/A</v>
      </c>
      <c r="B199" s="32">
        <f t="shared" ref="B199:B262" si="12">IF(ISNUMBER(FIND("Pow",F199))=TRUE,((VALUE(MID(R199,FIND("-",R199)+1,2)))-(VALUE(MID(R199,FIND("-",R199)-1,1)))+1)*(Q199-P199+1),(Q199-P199+1))</f>
        <v>1</v>
      </c>
      <c r="C199" s="33">
        <f t="shared" ref="C199:C262" si="13">B199*W199</f>
        <v>0</v>
      </c>
    </row>
    <row r="200" spans="1:3" x14ac:dyDescent="0.2">
      <c r="A200" s="33" t="e">
        <f t="shared" si="11"/>
        <v>#N/A</v>
      </c>
      <c r="B200" s="32">
        <f t="shared" si="12"/>
        <v>1</v>
      </c>
      <c r="C200" s="33">
        <f t="shared" si="13"/>
        <v>0</v>
      </c>
    </row>
    <row r="201" spans="1:3" x14ac:dyDescent="0.2">
      <c r="A201" s="33" t="e">
        <f t="shared" si="11"/>
        <v>#N/A</v>
      </c>
      <c r="B201" s="32">
        <f t="shared" si="12"/>
        <v>1</v>
      </c>
      <c r="C201" s="33">
        <f t="shared" si="13"/>
        <v>0</v>
      </c>
    </row>
    <row r="202" spans="1:3" x14ac:dyDescent="0.2">
      <c r="A202" s="33" t="e">
        <f t="shared" si="11"/>
        <v>#N/A</v>
      </c>
      <c r="B202" s="32">
        <f t="shared" si="12"/>
        <v>1</v>
      </c>
      <c r="C202" s="33">
        <f t="shared" si="13"/>
        <v>0</v>
      </c>
    </row>
    <row r="203" spans="1:3" x14ac:dyDescent="0.2">
      <c r="A203" s="33" t="e">
        <f t="shared" si="11"/>
        <v>#N/A</v>
      </c>
      <c r="B203" s="32">
        <f t="shared" si="12"/>
        <v>1</v>
      </c>
      <c r="C203" s="33">
        <f t="shared" si="13"/>
        <v>0</v>
      </c>
    </row>
    <row r="204" spans="1:3" x14ac:dyDescent="0.2">
      <c r="A204" s="33" t="e">
        <f t="shared" si="11"/>
        <v>#N/A</v>
      </c>
      <c r="B204" s="32">
        <f t="shared" si="12"/>
        <v>1</v>
      </c>
      <c r="C204" s="33">
        <f t="shared" si="13"/>
        <v>0</v>
      </c>
    </row>
    <row r="205" spans="1:3" x14ac:dyDescent="0.2">
      <c r="A205" s="33" t="e">
        <f t="shared" si="11"/>
        <v>#N/A</v>
      </c>
      <c r="B205" s="32">
        <f t="shared" si="12"/>
        <v>1</v>
      </c>
      <c r="C205" s="33">
        <f t="shared" si="13"/>
        <v>0</v>
      </c>
    </row>
    <row r="206" spans="1:3" x14ac:dyDescent="0.2">
      <c r="A206" s="33" t="e">
        <f t="shared" si="11"/>
        <v>#N/A</v>
      </c>
      <c r="B206" s="32">
        <f t="shared" si="12"/>
        <v>1</v>
      </c>
      <c r="C206" s="33">
        <f t="shared" si="13"/>
        <v>0</v>
      </c>
    </row>
    <row r="207" spans="1:3" x14ac:dyDescent="0.2">
      <c r="A207" s="33" t="e">
        <f t="shared" si="11"/>
        <v>#N/A</v>
      </c>
      <c r="B207" s="32">
        <f t="shared" si="12"/>
        <v>1</v>
      </c>
      <c r="C207" s="33">
        <f t="shared" si="13"/>
        <v>0</v>
      </c>
    </row>
    <row r="208" spans="1:3" x14ac:dyDescent="0.2">
      <c r="A208" s="33" t="e">
        <f t="shared" ref="A208:A271" si="14">VLOOKUP(G208,DDENA_USERS,2,FALSE)</f>
        <v>#N/A</v>
      </c>
      <c r="B208" s="32">
        <f t="shared" si="12"/>
        <v>1</v>
      </c>
      <c r="C208" s="33">
        <f t="shared" si="13"/>
        <v>0</v>
      </c>
    </row>
    <row r="209" spans="1:3" x14ac:dyDescent="0.2">
      <c r="A209" s="33" t="e">
        <f t="shared" si="14"/>
        <v>#N/A</v>
      </c>
      <c r="B209" s="32">
        <f t="shared" si="12"/>
        <v>1</v>
      </c>
      <c r="C209" s="33">
        <f t="shared" si="13"/>
        <v>0</v>
      </c>
    </row>
    <row r="210" spans="1:3" x14ac:dyDescent="0.2">
      <c r="A210" s="33" t="e">
        <f t="shared" si="14"/>
        <v>#N/A</v>
      </c>
      <c r="B210" s="32">
        <f t="shared" si="12"/>
        <v>1</v>
      </c>
      <c r="C210" s="33">
        <f t="shared" si="13"/>
        <v>0</v>
      </c>
    </row>
    <row r="211" spans="1:3" x14ac:dyDescent="0.2">
      <c r="A211" s="33" t="e">
        <f t="shared" si="14"/>
        <v>#N/A</v>
      </c>
      <c r="B211" s="32">
        <f t="shared" si="12"/>
        <v>1</v>
      </c>
      <c r="C211" s="33">
        <f t="shared" si="13"/>
        <v>0</v>
      </c>
    </row>
    <row r="212" spans="1:3" x14ac:dyDescent="0.2">
      <c r="A212" s="33" t="e">
        <f t="shared" si="14"/>
        <v>#N/A</v>
      </c>
      <c r="B212" s="32">
        <f t="shared" si="12"/>
        <v>1</v>
      </c>
      <c r="C212" s="33">
        <f t="shared" si="13"/>
        <v>0</v>
      </c>
    </row>
    <row r="213" spans="1:3" x14ac:dyDescent="0.2">
      <c r="A213" s="33" t="e">
        <f t="shared" si="14"/>
        <v>#N/A</v>
      </c>
      <c r="B213" s="32">
        <f t="shared" si="12"/>
        <v>1</v>
      </c>
      <c r="C213" s="33">
        <f t="shared" si="13"/>
        <v>0</v>
      </c>
    </row>
    <row r="214" spans="1:3" x14ac:dyDescent="0.2">
      <c r="A214" s="33" t="e">
        <f t="shared" si="14"/>
        <v>#N/A</v>
      </c>
      <c r="B214" s="32">
        <f t="shared" si="12"/>
        <v>1</v>
      </c>
      <c r="C214" s="33">
        <f t="shared" si="13"/>
        <v>0</v>
      </c>
    </row>
    <row r="215" spans="1:3" x14ac:dyDescent="0.2">
      <c r="A215" s="33" t="e">
        <f t="shared" si="14"/>
        <v>#N/A</v>
      </c>
      <c r="B215" s="32">
        <f t="shared" si="12"/>
        <v>1</v>
      </c>
      <c r="C215" s="33">
        <f t="shared" si="13"/>
        <v>0</v>
      </c>
    </row>
    <row r="216" spans="1:3" x14ac:dyDescent="0.2">
      <c r="A216" s="33" t="e">
        <f t="shared" si="14"/>
        <v>#N/A</v>
      </c>
      <c r="B216" s="32">
        <f t="shared" si="12"/>
        <v>1</v>
      </c>
      <c r="C216" s="33">
        <f t="shared" si="13"/>
        <v>0</v>
      </c>
    </row>
    <row r="217" spans="1:3" x14ac:dyDescent="0.2">
      <c r="A217" s="33" t="e">
        <f t="shared" si="14"/>
        <v>#N/A</v>
      </c>
      <c r="B217" s="32">
        <f t="shared" si="12"/>
        <v>1</v>
      </c>
      <c r="C217" s="33">
        <f t="shared" si="13"/>
        <v>0</v>
      </c>
    </row>
    <row r="218" spans="1:3" x14ac:dyDescent="0.2">
      <c r="A218" s="33" t="e">
        <f t="shared" si="14"/>
        <v>#N/A</v>
      </c>
      <c r="B218" s="32">
        <f t="shared" si="12"/>
        <v>1</v>
      </c>
      <c r="C218" s="33">
        <f t="shared" si="13"/>
        <v>0</v>
      </c>
    </row>
    <row r="219" spans="1:3" x14ac:dyDescent="0.2">
      <c r="A219" s="33" t="e">
        <f t="shared" si="14"/>
        <v>#N/A</v>
      </c>
      <c r="B219" s="32">
        <f t="shared" si="12"/>
        <v>1</v>
      </c>
      <c r="C219" s="33">
        <f t="shared" si="13"/>
        <v>0</v>
      </c>
    </row>
    <row r="220" spans="1:3" x14ac:dyDescent="0.2">
      <c r="A220" s="33" t="e">
        <f t="shared" si="14"/>
        <v>#N/A</v>
      </c>
      <c r="B220" s="32">
        <f t="shared" si="12"/>
        <v>1</v>
      </c>
      <c r="C220" s="33">
        <f t="shared" si="13"/>
        <v>0</v>
      </c>
    </row>
    <row r="221" spans="1:3" x14ac:dyDescent="0.2">
      <c r="A221" s="33" t="e">
        <f t="shared" si="14"/>
        <v>#N/A</v>
      </c>
      <c r="B221" s="32">
        <f t="shared" si="12"/>
        <v>1</v>
      </c>
      <c r="C221" s="33">
        <f t="shared" si="13"/>
        <v>0</v>
      </c>
    </row>
    <row r="222" spans="1:3" x14ac:dyDescent="0.2">
      <c r="A222" s="33" t="e">
        <f t="shared" si="14"/>
        <v>#N/A</v>
      </c>
      <c r="B222" s="32">
        <f t="shared" si="12"/>
        <v>1</v>
      </c>
      <c r="C222" s="33">
        <f t="shared" si="13"/>
        <v>0</v>
      </c>
    </row>
    <row r="223" spans="1:3" x14ac:dyDescent="0.2">
      <c r="A223" s="33" t="e">
        <f t="shared" si="14"/>
        <v>#N/A</v>
      </c>
      <c r="B223" s="32">
        <f t="shared" si="12"/>
        <v>1</v>
      </c>
      <c r="C223" s="33">
        <f t="shared" si="13"/>
        <v>0</v>
      </c>
    </row>
    <row r="224" spans="1:3" x14ac:dyDescent="0.2">
      <c r="A224" s="33" t="e">
        <f t="shared" si="14"/>
        <v>#N/A</v>
      </c>
      <c r="B224" s="32">
        <f t="shared" si="12"/>
        <v>1</v>
      </c>
      <c r="C224" s="33">
        <f t="shared" si="13"/>
        <v>0</v>
      </c>
    </row>
    <row r="225" spans="1:3" x14ac:dyDescent="0.2">
      <c r="A225" s="33" t="e">
        <f t="shared" si="14"/>
        <v>#N/A</v>
      </c>
      <c r="B225" s="32">
        <f t="shared" si="12"/>
        <v>1</v>
      </c>
      <c r="C225" s="33">
        <f t="shared" si="13"/>
        <v>0</v>
      </c>
    </row>
    <row r="226" spans="1:3" x14ac:dyDescent="0.2">
      <c r="A226" s="33" t="e">
        <f t="shared" si="14"/>
        <v>#N/A</v>
      </c>
      <c r="B226" s="32">
        <f t="shared" si="12"/>
        <v>1</v>
      </c>
      <c r="C226" s="33">
        <f t="shared" si="13"/>
        <v>0</v>
      </c>
    </row>
    <row r="227" spans="1:3" x14ac:dyDescent="0.2">
      <c r="A227" s="33" t="e">
        <f t="shared" si="14"/>
        <v>#N/A</v>
      </c>
      <c r="B227" s="32">
        <f t="shared" si="12"/>
        <v>1</v>
      </c>
      <c r="C227" s="33">
        <f t="shared" si="13"/>
        <v>0</v>
      </c>
    </row>
    <row r="228" spans="1:3" x14ac:dyDescent="0.2">
      <c r="A228" s="33" t="e">
        <f t="shared" si="14"/>
        <v>#N/A</v>
      </c>
      <c r="B228" s="32">
        <f t="shared" si="12"/>
        <v>1</v>
      </c>
      <c r="C228" s="33">
        <f t="shared" si="13"/>
        <v>0</v>
      </c>
    </row>
    <row r="229" spans="1:3" x14ac:dyDescent="0.2">
      <c r="A229" s="33" t="e">
        <f t="shared" si="14"/>
        <v>#N/A</v>
      </c>
      <c r="B229" s="32">
        <f t="shared" si="12"/>
        <v>1</v>
      </c>
      <c r="C229" s="33">
        <f t="shared" si="13"/>
        <v>0</v>
      </c>
    </row>
    <row r="230" spans="1:3" x14ac:dyDescent="0.2">
      <c r="A230" s="33" t="e">
        <f t="shared" si="14"/>
        <v>#N/A</v>
      </c>
      <c r="B230" s="32">
        <f t="shared" si="12"/>
        <v>1</v>
      </c>
      <c r="C230" s="33">
        <f t="shared" si="13"/>
        <v>0</v>
      </c>
    </row>
    <row r="231" spans="1:3" x14ac:dyDescent="0.2">
      <c r="A231" s="33" t="e">
        <f t="shared" si="14"/>
        <v>#N/A</v>
      </c>
      <c r="B231" s="32">
        <f t="shared" si="12"/>
        <v>1</v>
      </c>
      <c r="C231" s="33">
        <f t="shared" si="13"/>
        <v>0</v>
      </c>
    </row>
    <row r="232" spans="1:3" x14ac:dyDescent="0.2">
      <c r="A232" s="33" t="e">
        <f t="shared" si="14"/>
        <v>#N/A</v>
      </c>
      <c r="B232" s="32">
        <f t="shared" si="12"/>
        <v>1</v>
      </c>
      <c r="C232" s="33">
        <f t="shared" si="13"/>
        <v>0</v>
      </c>
    </row>
    <row r="233" spans="1:3" x14ac:dyDescent="0.2">
      <c r="A233" s="33" t="e">
        <f t="shared" si="14"/>
        <v>#N/A</v>
      </c>
      <c r="B233" s="32">
        <f t="shared" si="12"/>
        <v>1</v>
      </c>
      <c r="C233" s="33">
        <f t="shared" si="13"/>
        <v>0</v>
      </c>
    </row>
    <row r="234" spans="1:3" x14ac:dyDescent="0.2">
      <c r="A234" s="33" t="e">
        <f t="shared" si="14"/>
        <v>#N/A</v>
      </c>
      <c r="B234" s="32">
        <f t="shared" si="12"/>
        <v>1</v>
      </c>
      <c r="C234" s="33">
        <f t="shared" si="13"/>
        <v>0</v>
      </c>
    </row>
    <row r="235" spans="1:3" x14ac:dyDescent="0.2">
      <c r="A235" s="33" t="e">
        <f t="shared" si="14"/>
        <v>#N/A</v>
      </c>
      <c r="B235" s="32">
        <f t="shared" si="12"/>
        <v>1</v>
      </c>
      <c r="C235" s="33">
        <f t="shared" si="13"/>
        <v>0</v>
      </c>
    </row>
    <row r="236" spans="1:3" x14ac:dyDescent="0.2">
      <c r="A236" s="33" t="e">
        <f t="shared" si="14"/>
        <v>#N/A</v>
      </c>
      <c r="B236" s="32">
        <f t="shared" si="12"/>
        <v>1</v>
      </c>
      <c r="C236" s="33">
        <f t="shared" si="13"/>
        <v>0</v>
      </c>
    </row>
    <row r="237" spans="1:3" x14ac:dyDescent="0.2">
      <c r="A237" s="33" t="e">
        <f t="shared" si="14"/>
        <v>#N/A</v>
      </c>
      <c r="B237" s="32">
        <f t="shared" si="12"/>
        <v>1</v>
      </c>
      <c r="C237" s="33">
        <f t="shared" si="13"/>
        <v>0</v>
      </c>
    </row>
    <row r="238" spans="1:3" x14ac:dyDescent="0.2">
      <c r="A238" s="33" t="e">
        <f t="shared" si="14"/>
        <v>#N/A</v>
      </c>
      <c r="B238" s="32">
        <f t="shared" si="12"/>
        <v>1</v>
      </c>
      <c r="C238" s="33">
        <f t="shared" si="13"/>
        <v>0</v>
      </c>
    </row>
    <row r="239" spans="1:3" x14ac:dyDescent="0.2">
      <c r="A239" s="33" t="e">
        <f t="shared" si="14"/>
        <v>#N/A</v>
      </c>
      <c r="B239" s="32">
        <f t="shared" si="12"/>
        <v>1</v>
      </c>
      <c r="C239" s="33">
        <f t="shared" si="13"/>
        <v>0</v>
      </c>
    </row>
    <row r="240" spans="1:3" x14ac:dyDescent="0.2">
      <c r="A240" s="33" t="e">
        <f t="shared" si="14"/>
        <v>#N/A</v>
      </c>
      <c r="B240" s="32">
        <f t="shared" si="12"/>
        <v>1</v>
      </c>
      <c r="C240" s="33">
        <f t="shared" si="13"/>
        <v>0</v>
      </c>
    </row>
    <row r="241" spans="1:3" x14ac:dyDescent="0.2">
      <c r="A241" s="33" t="e">
        <f t="shared" si="14"/>
        <v>#N/A</v>
      </c>
      <c r="B241" s="32">
        <f t="shared" si="12"/>
        <v>1</v>
      </c>
      <c r="C241" s="33">
        <f t="shared" si="13"/>
        <v>0</v>
      </c>
    </row>
    <row r="242" spans="1:3" x14ac:dyDescent="0.2">
      <c r="A242" s="33" t="e">
        <f t="shared" si="14"/>
        <v>#N/A</v>
      </c>
      <c r="B242" s="32">
        <f t="shared" si="12"/>
        <v>1</v>
      </c>
      <c r="C242" s="33">
        <f t="shared" si="13"/>
        <v>0</v>
      </c>
    </row>
    <row r="243" spans="1:3" x14ac:dyDescent="0.2">
      <c r="A243" s="33" t="e">
        <f t="shared" si="14"/>
        <v>#N/A</v>
      </c>
      <c r="B243" s="32">
        <f t="shared" si="12"/>
        <v>1</v>
      </c>
      <c r="C243" s="33">
        <f t="shared" si="13"/>
        <v>0</v>
      </c>
    </row>
    <row r="244" spans="1:3" x14ac:dyDescent="0.2">
      <c r="A244" s="33" t="e">
        <f t="shared" si="14"/>
        <v>#N/A</v>
      </c>
      <c r="B244" s="32">
        <f t="shared" si="12"/>
        <v>1</v>
      </c>
      <c r="C244" s="33">
        <f t="shared" si="13"/>
        <v>0</v>
      </c>
    </row>
    <row r="245" spans="1:3" x14ac:dyDescent="0.2">
      <c r="A245" s="33" t="e">
        <f t="shared" si="14"/>
        <v>#N/A</v>
      </c>
      <c r="B245" s="32">
        <f t="shared" si="12"/>
        <v>1</v>
      </c>
      <c r="C245" s="33">
        <f t="shared" si="13"/>
        <v>0</v>
      </c>
    </row>
    <row r="246" spans="1:3" x14ac:dyDescent="0.2">
      <c r="A246" s="33" t="e">
        <f t="shared" si="14"/>
        <v>#N/A</v>
      </c>
      <c r="B246" s="32">
        <f t="shared" si="12"/>
        <v>1</v>
      </c>
      <c r="C246" s="33">
        <f t="shared" si="13"/>
        <v>0</v>
      </c>
    </row>
    <row r="247" spans="1:3" x14ac:dyDescent="0.2">
      <c r="A247" s="33" t="e">
        <f t="shared" si="14"/>
        <v>#N/A</v>
      </c>
      <c r="B247" s="32">
        <f t="shared" si="12"/>
        <v>1</v>
      </c>
      <c r="C247" s="33">
        <f t="shared" si="13"/>
        <v>0</v>
      </c>
    </row>
    <row r="248" spans="1:3" x14ac:dyDescent="0.2">
      <c r="A248" s="33" t="e">
        <f t="shared" si="14"/>
        <v>#N/A</v>
      </c>
      <c r="B248" s="32">
        <f t="shared" si="12"/>
        <v>1</v>
      </c>
      <c r="C248" s="33">
        <f t="shared" si="13"/>
        <v>0</v>
      </c>
    </row>
    <row r="249" spans="1:3" x14ac:dyDescent="0.2">
      <c r="A249" s="33" t="e">
        <f t="shared" si="14"/>
        <v>#N/A</v>
      </c>
      <c r="B249" s="32">
        <f t="shared" si="12"/>
        <v>1</v>
      </c>
      <c r="C249" s="33">
        <f t="shared" si="13"/>
        <v>0</v>
      </c>
    </row>
    <row r="250" spans="1:3" x14ac:dyDescent="0.2">
      <c r="A250" s="33" t="e">
        <f t="shared" si="14"/>
        <v>#N/A</v>
      </c>
      <c r="B250" s="32">
        <f t="shared" si="12"/>
        <v>1</v>
      </c>
      <c r="C250" s="33">
        <f t="shared" si="13"/>
        <v>0</v>
      </c>
    </row>
    <row r="251" spans="1:3" x14ac:dyDescent="0.2">
      <c r="A251" s="33" t="e">
        <f t="shared" si="14"/>
        <v>#N/A</v>
      </c>
      <c r="B251" s="32">
        <f t="shared" si="12"/>
        <v>1</v>
      </c>
      <c r="C251" s="33">
        <f t="shared" si="13"/>
        <v>0</v>
      </c>
    </row>
    <row r="252" spans="1:3" x14ac:dyDescent="0.2">
      <c r="A252" s="33" t="e">
        <f t="shared" si="14"/>
        <v>#N/A</v>
      </c>
      <c r="B252" s="32">
        <f t="shared" si="12"/>
        <v>1</v>
      </c>
      <c r="C252" s="33">
        <f t="shared" si="13"/>
        <v>0</v>
      </c>
    </row>
    <row r="253" spans="1:3" x14ac:dyDescent="0.2">
      <c r="A253" s="33" t="e">
        <f t="shared" si="14"/>
        <v>#N/A</v>
      </c>
      <c r="B253" s="32">
        <f t="shared" si="12"/>
        <v>1</v>
      </c>
      <c r="C253" s="33">
        <f t="shared" si="13"/>
        <v>0</v>
      </c>
    </row>
    <row r="254" spans="1:3" x14ac:dyDescent="0.2">
      <c r="A254" s="33" t="e">
        <f t="shared" si="14"/>
        <v>#N/A</v>
      </c>
      <c r="B254" s="32">
        <f t="shared" si="12"/>
        <v>1</v>
      </c>
      <c r="C254" s="33">
        <f t="shared" si="13"/>
        <v>0</v>
      </c>
    </row>
    <row r="255" spans="1:3" x14ac:dyDescent="0.2">
      <c r="A255" s="33" t="e">
        <f t="shared" si="14"/>
        <v>#N/A</v>
      </c>
      <c r="B255" s="32">
        <f t="shared" si="12"/>
        <v>1</v>
      </c>
      <c r="C255" s="33">
        <f t="shared" si="13"/>
        <v>0</v>
      </c>
    </row>
    <row r="256" spans="1:3" x14ac:dyDescent="0.2">
      <c r="A256" s="33" t="e">
        <f t="shared" si="14"/>
        <v>#N/A</v>
      </c>
      <c r="B256" s="32">
        <f t="shared" si="12"/>
        <v>1</v>
      </c>
      <c r="C256" s="33">
        <f t="shared" si="13"/>
        <v>0</v>
      </c>
    </row>
    <row r="257" spans="1:3" x14ac:dyDescent="0.2">
      <c r="A257" s="33" t="e">
        <f t="shared" si="14"/>
        <v>#N/A</v>
      </c>
      <c r="B257" s="32">
        <f t="shared" si="12"/>
        <v>1</v>
      </c>
      <c r="C257" s="33">
        <f t="shared" si="13"/>
        <v>0</v>
      </c>
    </row>
    <row r="258" spans="1:3" x14ac:dyDescent="0.2">
      <c r="A258" s="33" t="e">
        <f t="shared" si="14"/>
        <v>#N/A</v>
      </c>
      <c r="B258" s="32">
        <f t="shared" si="12"/>
        <v>1</v>
      </c>
      <c r="C258" s="33">
        <f t="shared" si="13"/>
        <v>0</v>
      </c>
    </row>
    <row r="259" spans="1:3" x14ac:dyDescent="0.2">
      <c r="A259" s="33" t="e">
        <f t="shared" si="14"/>
        <v>#N/A</v>
      </c>
      <c r="B259" s="32">
        <f t="shared" si="12"/>
        <v>1</v>
      </c>
      <c r="C259" s="33">
        <f t="shared" si="13"/>
        <v>0</v>
      </c>
    </row>
    <row r="260" spans="1:3" x14ac:dyDescent="0.2">
      <c r="A260" s="33" t="e">
        <f t="shared" si="14"/>
        <v>#N/A</v>
      </c>
      <c r="B260" s="32">
        <f t="shared" si="12"/>
        <v>1</v>
      </c>
      <c r="C260" s="33">
        <f t="shared" si="13"/>
        <v>0</v>
      </c>
    </row>
    <row r="261" spans="1:3" x14ac:dyDescent="0.2">
      <c r="A261" s="33" t="e">
        <f t="shared" si="14"/>
        <v>#N/A</v>
      </c>
      <c r="B261" s="32">
        <f t="shared" si="12"/>
        <v>1</v>
      </c>
      <c r="C261" s="33">
        <f t="shared" si="13"/>
        <v>0</v>
      </c>
    </row>
    <row r="262" spans="1:3" x14ac:dyDescent="0.2">
      <c r="A262" s="33" t="e">
        <f t="shared" si="14"/>
        <v>#N/A</v>
      </c>
      <c r="B262" s="32">
        <f t="shared" si="12"/>
        <v>1</v>
      </c>
      <c r="C262" s="33">
        <f t="shared" si="13"/>
        <v>0</v>
      </c>
    </row>
    <row r="263" spans="1:3" x14ac:dyDescent="0.2">
      <c r="A263" s="33" t="e">
        <f t="shared" si="14"/>
        <v>#N/A</v>
      </c>
      <c r="B263" s="32">
        <f t="shared" ref="B263:B326" si="15">IF(ISNUMBER(FIND("Pow",F263))=TRUE,((VALUE(MID(R263,FIND("-",R263)+1,2)))-(VALUE(MID(R263,FIND("-",R263)-1,1)))+1)*(Q263-P263+1),(Q263-P263+1))</f>
        <v>1</v>
      </c>
      <c r="C263" s="33">
        <f t="shared" ref="C263:C326" si="16">B263*W263</f>
        <v>0</v>
      </c>
    </row>
    <row r="264" spans="1:3" x14ac:dyDescent="0.2">
      <c r="A264" s="33" t="e">
        <f t="shared" si="14"/>
        <v>#N/A</v>
      </c>
      <c r="B264" s="32">
        <f t="shared" si="15"/>
        <v>1</v>
      </c>
      <c r="C264" s="33">
        <f t="shared" si="16"/>
        <v>0</v>
      </c>
    </row>
    <row r="265" spans="1:3" x14ac:dyDescent="0.2">
      <c r="A265" s="33" t="e">
        <f t="shared" si="14"/>
        <v>#N/A</v>
      </c>
      <c r="B265" s="32">
        <f t="shared" si="15"/>
        <v>1</v>
      </c>
      <c r="C265" s="33">
        <f t="shared" si="16"/>
        <v>0</v>
      </c>
    </row>
    <row r="266" spans="1:3" x14ac:dyDescent="0.2">
      <c r="A266" s="33" t="e">
        <f t="shared" si="14"/>
        <v>#N/A</v>
      </c>
      <c r="B266" s="32">
        <f t="shared" si="15"/>
        <v>1</v>
      </c>
      <c r="C266" s="33">
        <f t="shared" si="16"/>
        <v>0</v>
      </c>
    </row>
    <row r="267" spans="1:3" x14ac:dyDescent="0.2">
      <c r="A267" s="33" t="e">
        <f t="shared" si="14"/>
        <v>#N/A</v>
      </c>
      <c r="B267" s="32">
        <f t="shared" si="15"/>
        <v>1</v>
      </c>
      <c r="C267" s="33">
        <f t="shared" si="16"/>
        <v>0</v>
      </c>
    </row>
    <row r="268" spans="1:3" x14ac:dyDescent="0.2">
      <c r="A268" s="33" t="e">
        <f t="shared" si="14"/>
        <v>#N/A</v>
      </c>
      <c r="B268" s="32">
        <f t="shared" si="15"/>
        <v>1</v>
      </c>
      <c r="C268" s="33">
        <f t="shared" si="16"/>
        <v>0</v>
      </c>
    </row>
    <row r="269" spans="1:3" x14ac:dyDescent="0.2">
      <c r="A269" s="33" t="e">
        <f t="shared" si="14"/>
        <v>#N/A</v>
      </c>
      <c r="B269" s="32">
        <f t="shared" si="15"/>
        <v>1</v>
      </c>
      <c r="C269" s="33">
        <f t="shared" si="16"/>
        <v>0</v>
      </c>
    </row>
    <row r="270" spans="1:3" x14ac:dyDescent="0.2">
      <c r="A270" s="33" t="e">
        <f t="shared" si="14"/>
        <v>#N/A</v>
      </c>
      <c r="B270" s="32">
        <f t="shared" si="15"/>
        <v>1</v>
      </c>
      <c r="C270" s="33">
        <f t="shared" si="16"/>
        <v>0</v>
      </c>
    </row>
    <row r="271" spans="1:3" x14ac:dyDescent="0.2">
      <c r="A271" s="33" t="e">
        <f t="shared" si="14"/>
        <v>#N/A</v>
      </c>
      <c r="B271" s="32">
        <f t="shared" si="15"/>
        <v>1</v>
      </c>
      <c r="C271" s="33">
        <f t="shared" si="16"/>
        <v>0</v>
      </c>
    </row>
    <row r="272" spans="1:3" x14ac:dyDescent="0.2">
      <c r="A272" s="33" t="e">
        <f t="shared" ref="A272:A335" si="17">VLOOKUP(G272,DDENA_USERS,2,FALSE)</f>
        <v>#N/A</v>
      </c>
      <c r="B272" s="32">
        <f t="shared" si="15"/>
        <v>1</v>
      </c>
      <c r="C272" s="33">
        <f t="shared" si="16"/>
        <v>0</v>
      </c>
    </row>
    <row r="273" spans="1:3" x14ac:dyDescent="0.2">
      <c r="A273" s="33" t="e">
        <f t="shared" si="17"/>
        <v>#N/A</v>
      </c>
      <c r="B273" s="32">
        <f t="shared" si="15"/>
        <v>1</v>
      </c>
      <c r="C273" s="33">
        <f t="shared" si="16"/>
        <v>0</v>
      </c>
    </row>
    <row r="274" spans="1:3" x14ac:dyDescent="0.2">
      <c r="A274" s="33" t="e">
        <f t="shared" si="17"/>
        <v>#N/A</v>
      </c>
      <c r="B274" s="32">
        <f t="shared" si="15"/>
        <v>1</v>
      </c>
      <c r="C274" s="33">
        <f t="shared" si="16"/>
        <v>0</v>
      </c>
    </row>
    <row r="275" spans="1:3" x14ac:dyDescent="0.2">
      <c r="A275" s="33" t="e">
        <f t="shared" si="17"/>
        <v>#N/A</v>
      </c>
      <c r="B275" s="32">
        <f t="shared" si="15"/>
        <v>1</v>
      </c>
      <c r="C275" s="33">
        <f t="shared" si="16"/>
        <v>0</v>
      </c>
    </row>
    <row r="276" spans="1:3" x14ac:dyDescent="0.2">
      <c r="A276" s="33" t="e">
        <f t="shared" si="17"/>
        <v>#N/A</v>
      </c>
      <c r="B276" s="32">
        <f t="shared" si="15"/>
        <v>1</v>
      </c>
      <c r="C276" s="33">
        <f t="shared" si="16"/>
        <v>0</v>
      </c>
    </row>
    <row r="277" spans="1:3" x14ac:dyDescent="0.2">
      <c r="A277" s="33" t="e">
        <f t="shared" si="17"/>
        <v>#N/A</v>
      </c>
      <c r="B277" s="32">
        <f t="shared" si="15"/>
        <v>1</v>
      </c>
      <c r="C277" s="33">
        <f t="shared" si="16"/>
        <v>0</v>
      </c>
    </row>
    <row r="278" spans="1:3" x14ac:dyDescent="0.2">
      <c r="A278" s="33" t="e">
        <f t="shared" si="17"/>
        <v>#N/A</v>
      </c>
      <c r="B278" s="32">
        <f t="shared" si="15"/>
        <v>1</v>
      </c>
      <c r="C278" s="33">
        <f t="shared" si="16"/>
        <v>0</v>
      </c>
    </row>
    <row r="279" spans="1:3" x14ac:dyDescent="0.2">
      <c r="A279" s="33" t="e">
        <f t="shared" si="17"/>
        <v>#N/A</v>
      </c>
      <c r="B279" s="32">
        <f t="shared" si="15"/>
        <v>1</v>
      </c>
      <c r="C279" s="33">
        <f t="shared" si="16"/>
        <v>0</v>
      </c>
    </row>
    <row r="280" spans="1:3" x14ac:dyDescent="0.2">
      <c r="A280" s="33" t="e">
        <f t="shared" si="17"/>
        <v>#N/A</v>
      </c>
      <c r="B280" s="32">
        <f t="shared" si="15"/>
        <v>1</v>
      </c>
      <c r="C280" s="33">
        <f t="shared" si="16"/>
        <v>0</v>
      </c>
    </row>
    <row r="281" spans="1:3" x14ac:dyDescent="0.2">
      <c r="A281" s="33" t="e">
        <f t="shared" si="17"/>
        <v>#N/A</v>
      </c>
      <c r="B281" s="32">
        <f t="shared" si="15"/>
        <v>1</v>
      </c>
      <c r="C281" s="33">
        <f t="shared" si="16"/>
        <v>0</v>
      </c>
    </row>
    <row r="282" spans="1:3" x14ac:dyDescent="0.2">
      <c r="A282" s="33" t="e">
        <f t="shared" si="17"/>
        <v>#N/A</v>
      </c>
      <c r="B282" s="32">
        <f t="shared" si="15"/>
        <v>1</v>
      </c>
      <c r="C282" s="33">
        <f t="shared" si="16"/>
        <v>0</v>
      </c>
    </row>
    <row r="283" spans="1:3" x14ac:dyDescent="0.2">
      <c r="A283" s="33" t="e">
        <f t="shared" si="17"/>
        <v>#N/A</v>
      </c>
      <c r="B283" s="32">
        <f t="shared" si="15"/>
        <v>1</v>
      </c>
      <c r="C283" s="33">
        <f t="shared" si="16"/>
        <v>0</v>
      </c>
    </row>
    <row r="284" spans="1:3" x14ac:dyDescent="0.2">
      <c r="A284" s="33" t="e">
        <f t="shared" si="17"/>
        <v>#N/A</v>
      </c>
      <c r="B284" s="32">
        <f t="shared" si="15"/>
        <v>1</v>
      </c>
      <c r="C284" s="33">
        <f t="shared" si="16"/>
        <v>0</v>
      </c>
    </row>
    <row r="285" spans="1:3" x14ac:dyDescent="0.2">
      <c r="A285" s="33" t="e">
        <f t="shared" si="17"/>
        <v>#N/A</v>
      </c>
      <c r="B285" s="32">
        <f t="shared" si="15"/>
        <v>1</v>
      </c>
      <c r="C285" s="33">
        <f t="shared" si="16"/>
        <v>0</v>
      </c>
    </row>
    <row r="286" spans="1:3" x14ac:dyDescent="0.2">
      <c r="A286" s="33" t="e">
        <f t="shared" si="17"/>
        <v>#N/A</v>
      </c>
      <c r="B286" s="32">
        <f t="shared" si="15"/>
        <v>1</v>
      </c>
      <c r="C286" s="33">
        <f t="shared" si="16"/>
        <v>0</v>
      </c>
    </row>
    <row r="287" spans="1:3" x14ac:dyDescent="0.2">
      <c r="A287" s="33" t="e">
        <f t="shared" si="17"/>
        <v>#N/A</v>
      </c>
      <c r="B287" s="32">
        <f t="shared" si="15"/>
        <v>1</v>
      </c>
      <c r="C287" s="33">
        <f t="shared" si="16"/>
        <v>0</v>
      </c>
    </row>
    <row r="288" spans="1:3" x14ac:dyDescent="0.2">
      <c r="A288" s="33" t="e">
        <f t="shared" si="17"/>
        <v>#N/A</v>
      </c>
      <c r="B288" s="32">
        <f t="shared" si="15"/>
        <v>1</v>
      </c>
      <c r="C288" s="33">
        <f t="shared" si="16"/>
        <v>0</v>
      </c>
    </row>
    <row r="289" spans="1:3" x14ac:dyDescent="0.2">
      <c r="A289" s="33" t="e">
        <f t="shared" si="17"/>
        <v>#N/A</v>
      </c>
      <c r="B289" s="32">
        <f t="shared" si="15"/>
        <v>1</v>
      </c>
      <c r="C289" s="33">
        <f t="shared" si="16"/>
        <v>0</v>
      </c>
    </row>
    <row r="290" spans="1:3" x14ac:dyDescent="0.2">
      <c r="A290" s="33" t="e">
        <f t="shared" si="17"/>
        <v>#N/A</v>
      </c>
      <c r="B290" s="32">
        <f t="shared" si="15"/>
        <v>1</v>
      </c>
      <c r="C290" s="33">
        <f t="shared" si="16"/>
        <v>0</v>
      </c>
    </row>
    <row r="291" spans="1:3" x14ac:dyDescent="0.2">
      <c r="A291" s="33" t="e">
        <f t="shared" si="17"/>
        <v>#N/A</v>
      </c>
      <c r="B291" s="32">
        <f t="shared" si="15"/>
        <v>1</v>
      </c>
      <c r="C291" s="33">
        <f t="shared" si="16"/>
        <v>0</v>
      </c>
    </row>
    <row r="292" spans="1:3" x14ac:dyDescent="0.2">
      <c r="A292" s="33" t="e">
        <f t="shared" si="17"/>
        <v>#N/A</v>
      </c>
      <c r="B292" s="32">
        <f t="shared" si="15"/>
        <v>1</v>
      </c>
      <c r="C292" s="33">
        <f t="shared" si="16"/>
        <v>0</v>
      </c>
    </row>
    <row r="293" spans="1:3" x14ac:dyDescent="0.2">
      <c r="A293" s="33" t="e">
        <f t="shared" si="17"/>
        <v>#N/A</v>
      </c>
      <c r="B293" s="32">
        <f t="shared" si="15"/>
        <v>1</v>
      </c>
      <c r="C293" s="33">
        <f t="shared" si="16"/>
        <v>0</v>
      </c>
    </row>
    <row r="294" spans="1:3" x14ac:dyDescent="0.2">
      <c r="A294" s="33" t="e">
        <f t="shared" si="17"/>
        <v>#N/A</v>
      </c>
      <c r="B294" s="32">
        <f t="shared" si="15"/>
        <v>1</v>
      </c>
      <c r="C294" s="33">
        <f t="shared" si="16"/>
        <v>0</v>
      </c>
    </row>
    <row r="295" spans="1:3" x14ac:dyDescent="0.2">
      <c r="A295" s="33" t="e">
        <f t="shared" si="17"/>
        <v>#N/A</v>
      </c>
      <c r="B295" s="32">
        <f t="shared" si="15"/>
        <v>1</v>
      </c>
      <c r="C295" s="33">
        <f t="shared" si="16"/>
        <v>0</v>
      </c>
    </row>
    <row r="296" spans="1:3" x14ac:dyDescent="0.2">
      <c r="A296" s="33" t="e">
        <f t="shared" si="17"/>
        <v>#N/A</v>
      </c>
      <c r="B296" s="32">
        <f t="shared" si="15"/>
        <v>1</v>
      </c>
      <c r="C296" s="33">
        <f t="shared" si="16"/>
        <v>0</v>
      </c>
    </row>
    <row r="297" spans="1:3" x14ac:dyDescent="0.2">
      <c r="A297" s="33" t="e">
        <f t="shared" si="17"/>
        <v>#N/A</v>
      </c>
      <c r="B297" s="32">
        <f t="shared" si="15"/>
        <v>1</v>
      </c>
      <c r="C297" s="33">
        <f t="shared" si="16"/>
        <v>0</v>
      </c>
    </row>
    <row r="298" spans="1:3" x14ac:dyDescent="0.2">
      <c r="A298" s="33" t="e">
        <f t="shared" si="17"/>
        <v>#N/A</v>
      </c>
      <c r="B298" s="32">
        <f t="shared" si="15"/>
        <v>1</v>
      </c>
      <c r="C298" s="33">
        <f t="shared" si="16"/>
        <v>0</v>
      </c>
    </row>
    <row r="299" spans="1:3" x14ac:dyDescent="0.2">
      <c r="A299" s="33" t="e">
        <f t="shared" si="17"/>
        <v>#N/A</v>
      </c>
      <c r="B299" s="32">
        <f t="shared" si="15"/>
        <v>1</v>
      </c>
      <c r="C299" s="33">
        <f t="shared" si="16"/>
        <v>0</v>
      </c>
    </row>
    <row r="300" spans="1:3" x14ac:dyDescent="0.2">
      <c r="A300" s="33" t="e">
        <f t="shared" si="17"/>
        <v>#N/A</v>
      </c>
      <c r="B300" s="32">
        <f t="shared" si="15"/>
        <v>1</v>
      </c>
      <c r="C300" s="33">
        <f t="shared" si="16"/>
        <v>0</v>
      </c>
    </row>
    <row r="301" spans="1:3" x14ac:dyDescent="0.2">
      <c r="A301" s="33" t="e">
        <f t="shared" si="17"/>
        <v>#N/A</v>
      </c>
      <c r="B301" s="32">
        <f t="shared" si="15"/>
        <v>1</v>
      </c>
      <c r="C301" s="33">
        <f t="shared" si="16"/>
        <v>0</v>
      </c>
    </row>
    <row r="302" spans="1:3" x14ac:dyDescent="0.2">
      <c r="A302" s="33" t="e">
        <f t="shared" si="17"/>
        <v>#N/A</v>
      </c>
      <c r="B302" s="32">
        <f t="shared" si="15"/>
        <v>1</v>
      </c>
      <c r="C302" s="33">
        <f t="shared" si="16"/>
        <v>0</v>
      </c>
    </row>
    <row r="303" spans="1:3" x14ac:dyDescent="0.2">
      <c r="A303" s="33" t="e">
        <f t="shared" si="17"/>
        <v>#N/A</v>
      </c>
      <c r="B303" s="32">
        <f t="shared" si="15"/>
        <v>1</v>
      </c>
      <c r="C303" s="33">
        <f t="shared" si="16"/>
        <v>0</v>
      </c>
    </row>
    <row r="304" spans="1:3" x14ac:dyDescent="0.2">
      <c r="A304" s="33" t="e">
        <f t="shared" si="17"/>
        <v>#N/A</v>
      </c>
      <c r="B304" s="32">
        <f t="shared" si="15"/>
        <v>1</v>
      </c>
      <c r="C304" s="33">
        <f t="shared" si="16"/>
        <v>0</v>
      </c>
    </row>
    <row r="305" spans="1:3" x14ac:dyDescent="0.2">
      <c r="A305" s="33" t="e">
        <f t="shared" si="17"/>
        <v>#N/A</v>
      </c>
      <c r="B305" s="32">
        <f t="shared" si="15"/>
        <v>1</v>
      </c>
      <c r="C305" s="33">
        <f t="shared" si="16"/>
        <v>0</v>
      </c>
    </row>
    <row r="306" spans="1:3" x14ac:dyDescent="0.2">
      <c r="A306" s="33" t="e">
        <f t="shared" si="17"/>
        <v>#N/A</v>
      </c>
      <c r="B306" s="32">
        <f t="shared" si="15"/>
        <v>1</v>
      </c>
      <c r="C306" s="33">
        <f t="shared" si="16"/>
        <v>0</v>
      </c>
    </row>
    <row r="307" spans="1:3" x14ac:dyDescent="0.2">
      <c r="A307" s="33" t="e">
        <f t="shared" si="17"/>
        <v>#N/A</v>
      </c>
      <c r="B307" s="32">
        <f t="shared" si="15"/>
        <v>1</v>
      </c>
      <c r="C307" s="33">
        <f t="shared" si="16"/>
        <v>0</v>
      </c>
    </row>
    <row r="308" spans="1:3" x14ac:dyDescent="0.2">
      <c r="A308" s="33" t="e">
        <f t="shared" si="17"/>
        <v>#N/A</v>
      </c>
      <c r="B308" s="32">
        <f t="shared" si="15"/>
        <v>1</v>
      </c>
      <c r="C308" s="33">
        <f t="shared" si="16"/>
        <v>0</v>
      </c>
    </row>
    <row r="309" spans="1:3" x14ac:dyDescent="0.2">
      <c r="A309" s="33" t="e">
        <f t="shared" si="17"/>
        <v>#N/A</v>
      </c>
      <c r="B309" s="32">
        <f t="shared" si="15"/>
        <v>1</v>
      </c>
      <c r="C309" s="33">
        <f t="shared" si="16"/>
        <v>0</v>
      </c>
    </row>
    <row r="310" spans="1:3" x14ac:dyDescent="0.2">
      <c r="A310" s="33" t="e">
        <f t="shared" si="17"/>
        <v>#N/A</v>
      </c>
      <c r="B310" s="32">
        <f t="shared" si="15"/>
        <v>1</v>
      </c>
      <c r="C310" s="33">
        <f t="shared" si="16"/>
        <v>0</v>
      </c>
    </row>
    <row r="311" spans="1:3" x14ac:dyDescent="0.2">
      <c r="A311" s="33" t="e">
        <f t="shared" si="17"/>
        <v>#N/A</v>
      </c>
      <c r="B311" s="32">
        <f t="shared" si="15"/>
        <v>1</v>
      </c>
      <c r="C311" s="33">
        <f t="shared" si="16"/>
        <v>0</v>
      </c>
    </row>
    <row r="312" spans="1:3" x14ac:dyDescent="0.2">
      <c r="A312" s="33" t="e">
        <f t="shared" si="17"/>
        <v>#N/A</v>
      </c>
      <c r="B312" s="32">
        <f t="shared" si="15"/>
        <v>1</v>
      </c>
      <c r="C312" s="33">
        <f t="shared" si="16"/>
        <v>0</v>
      </c>
    </row>
    <row r="313" spans="1:3" x14ac:dyDescent="0.2">
      <c r="A313" s="33" t="e">
        <f t="shared" si="17"/>
        <v>#N/A</v>
      </c>
      <c r="B313" s="32">
        <f t="shared" si="15"/>
        <v>1</v>
      </c>
      <c r="C313" s="33">
        <f t="shared" si="16"/>
        <v>0</v>
      </c>
    </row>
    <row r="314" spans="1:3" x14ac:dyDescent="0.2">
      <c r="A314" s="33" t="e">
        <f t="shared" si="17"/>
        <v>#N/A</v>
      </c>
      <c r="B314" s="32">
        <f t="shared" si="15"/>
        <v>1</v>
      </c>
      <c r="C314" s="33">
        <f t="shared" si="16"/>
        <v>0</v>
      </c>
    </row>
    <row r="315" spans="1:3" x14ac:dyDescent="0.2">
      <c r="A315" s="33" t="e">
        <f t="shared" si="17"/>
        <v>#N/A</v>
      </c>
      <c r="B315" s="32">
        <f t="shared" si="15"/>
        <v>1</v>
      </c>
      <c r="C315" s="33">
        <f t="shared" si="16"/>
        <v>0</v>
      </c>
    </row>
    <row r="316" spans="1:3" x14ac:dyDescent="0.2">
      <c r="A316" s="33" t="e">
        <f t="shared" si="17"/>
        <v>#N/A</v>
      </c>
      <c r="B316" s="32">
        <f t="shared" si="15"/>
        <v>1</v>
      </c>
      <c r="C316" s="33">
        <f t="shared" si="16"/>
        <v>0</v>
      </c>
    </row>
    <row r="317" spans="1:3" x14ac:dyDescent="0.2">
      <c r="A317" s="33" t="e">
        <f t="shared" si="17"/>
        <v>#N/A</v>
      </c>
      <c r="B317" s="32">
        <f t="shared" si="15"/>
        <v>1</v>
      </c>
      <c r="C317" s="33">
        <f t="shared" si="16"/>
        <v>0</v>
      </c>
    </row>
    <row r="318" spans="1:3" x14ac:dyDescent="0.2">
      <c r="A318" s="33" t="e">
        <f t="shared" si="17"/>
        <v>#N/A</v>
      </c>
      <c r="B318" s="32">
        <f t="shared" si="15"/>
        <v>1</v>
      </c>
      <c r="C318" s="33">
        <f t="shared" si="16"/>
        <v>0</v>
      </c>
    </row>
    <row r="319" spans="1:3" x14ac:dyDescent="0.2">
      <c r="A319" s="33" t="e">
        <f t="shared" si="17"/>
        <v>#N/A</v>
      </c>
      <c r="B319" s="32">
        <f t="shared" si="15"/>
        <v>1</v>
      </c>
      <c r="C319" s="33">
        <f t="shared" si="16"/>
        <v>0</v>
      </c>
    </row>
    <row r="320" spans="1:3" x14ac:dyDescent="0.2">
      <c r="A320" s="33" t="e">
        <f t="shared" si="17"/>
        <v>#N/A</v>
      </c>
      <c r="B320" s="32">
        <f t="shared" si="15"/>
        <v>1</v>
      </c>
      <c r="C320" s="33">
        <f t="shared" si="16"/>
        <v>0</v>
      </c>
    </row>
    <row r="321" spans="1:3" x14ac:dyDescent="0.2">
      <c r="A321" s="33" t="e">
        <f t="shared" si="17"/>
        <v>#N/A</v>
      </c>
      <c r="B321" s="32">
        <f t="shared" si="15"/>
        <v>1</v>
      </c>
      <c r="C321" s="33">
        <f t="shared" si="16"/>
        <v>0</v>
      </c>
    </row>
    <row r="322" spans="1:3" x14ac:dyDescent="0.2">
      <c r="A322" s="33" t="e">
        <f t="shared" si="17"/>
        <v>#N/A</v>
      </c>
      <c r="B322" s="32">
        <f t="shared" si="15"/>
        <v>1</v>
      </c>
      <c r="C322" s="33">
        <f t="shared" si="16"/>
        <v>0</v>
      </c>
    </row>
    <row r="323" spans="1:3" x14ac:dyDescent="0.2">
      <c r="A323" s="33" t="e">
        <f t="shared" si="17"/>
        <v>#N/A</v>
      </c>
      <c r="B323" s="32">
        <f t="shared" si="15"/>
        <v>1</v>
      </c>
      <c r="C323" s="33">
        <f t="shared" si="16"/>
        <v>0</v>
      </c>
    </row>
    <row r="324" spans="1:3" x14ac:dyDescent="0.2">
      <c r="A324" s="33" t="e">
        <f t="shared" si="17"/>
        <v>#N/A</v>
      </c>
      <c r="B324" s="32">
        <f t="shared" si="15"/>
        <v>1</v>
      </c>
      <c r="C324" s="33">
        <f t="shared" si="16"/>
        <v>0</v>
      </c>
    </row>
    <row r="325" spans="1:3" x14ac:dyDescent="0.2">
      <c r="A325" s="33" t="e">
        <f t="shared" si="17"/>
        <v>#N/A</v>
      </c>
      <c r="B325" s="32">
        <f t="shared" si="15"/>
        <v>1</v>
      </c>
      <c r="C325" s="33">
        <f t="shared" si="16"/>
        <v>0</v>
      </c>
    </row>
    <row r="326" spans="1:3" x14ac:dyDescent="0.2">
      <c r="A326" s="33" t="e">
        <f t="shared" si="17"/>
        <v>#N/A</v>
      </c>
      <c r="B326" s="32">
        <f t="shared" si="15"/>
        <v>1</v>
      </c>
      <c r="C326" s="33">
        <f t="shared" si="16"/>
        <v>0</v>
      </c>
    </row>
    <row r="327" spans="1:3" x14ac:dyDescent="0.2">
      <c r="A327" s="33" t="e">
        <f t="shared" si="17"/>
        <v>#N/A</v>
      </c>
      <c r="B327" s="32">
        <f t="shared" ref="B327:B390" si="18">IF(ISNUMBER(FIND("Pow",F327))=TRUE,((VALUE(MID(R327,FIND("-",R327)+1,2)))-(VALUE(MID(R327,FIND("-",R327)-1,1)))+1)*(Q327-P327+1),(Q327-P327+1))</f>
        <v>1</v>
      </c>
      <c r="C327" s="33">
        <f t="shared" ref="C327:C390" si="19">B327*W327</f>
        <v>0</v>
      </c>
    </row>
    <row r="328" spans="1:3" x14ac:dyDescent="0.2">
      <c r="A328" s="33" t="e">
        <f t="shared" si="17"/>
        <v>#N/A</v>
      </c>
      <c r="B328" s="32">
        <f t="shared" si="18"/>
        <v>1</v>
      </c>
      <c r="C328" s="33">
        <f t="shared" si="19"/>
        <v>0</v>
      </c>
    </row>
    <row r="329" spans="1:3" x14ac:dyDescent="0.2">
      <c r="A329" s="33" t="e">
        <f t="shared" si="17"/>
        <v>#N/A</v>
      </c>
      <c r="B329" s="32">
        <f t="shared" si="18"/>
        <v>1</v>
      </c>
      <c r="C329" s="33">
        <f t="shared" si="19"/>
        <v>0</v>
      </c>
    </row>
    <row r="330" spans="1:3" x14ac:dyDescent="0.2">
      <c r="A330" s="33" t="e">
        <f t="shared" si="17"/>
        <v>#N/A</v>
      </c>
      <c r="B330" s="32">
        <f t="shared" si="18"/>
        <v>1</v>
      </c>
      <c r="C330" s="33">
        <f t="shared" si="19"/>
        <v>0</v>
      </c>
    </row>
    <row r="331" spans="1:3" x14ac:dyDescent="0.2">
      <c r="A331" s="33" t="e">
        <f t="shared" si="17"/>
        <v>#N/A</v>
      </c>
      <c r="B331" s="32">
        <f t="shared" si="18"/>
        <v>1</v>
      </c>
      <c r="C331" s="33">
        <f t="shared" si="19"/>
        <v>0</v>
      </c>
    </row>
    <row r="332" spans="1:3" x14ac:dyDescent="0.2">
      <c r="A332" s="33" t="e">
        <f t="shared" si="17"/>
        <v>#N/A</v>
      </c>
      <c r="B332" s="32">
        <f t="shared" si="18"/>
        <v>1</v>
      </c>
      <c r="C332" s="33">
        <f t="shared" si="19"/>
        <v>0</v>
      </c>
    </row>
    <row r="333" spans="1:3" x14ac:dyDescent="0.2">
      <c r="A333" s="33" t="e">
        <f t="shared" si="17"/>
        <v>#N/A</v>
      </c>
      <c r="B333" s="32">
        <f t="shared" si="18"/>
        <v>1</v>
      </c>
      <c r="C333" s="33">
        <f t="shared" si="19"/>
        <v>0</v>
      </c>
    </row>
    <row r="334" spans="1:3" x14ac:dyDescent="0.2">
      <c r="A334" s="33" t="e">
        <f t="shared" si="17"/>
        <v>#N/A</v>
      </c>
      <c r="B334" s="32">
        <f t="shared" si="18"/>
        <v>1</v>
      </c>
      <c r="C334" s="33">
        <f t="shared" si="19"/>
        <v>0</v>
      </c>
    </row>
    <row r="335" spans="1:3" x14ac:dyDescent="0.2">
      <c r="A335" s="33" t="e">
        <f t="shared" si="17"/>
        <v>#N/A</v>
      </c>
      <c r="B335" s="32">
        <f t="shared" si="18"/>
        <v>1</v>
      </c>
      <c r="C335" s="33">
        <f t="shared" si="19"/>
        <v>0</v>
      </c>
    </row>
    <row r="336" spans="1:3" x14ac:dyDescent="0.2">
      <c r="A336" s="33" t="e">
        <f t="shared" ref="A336:A399" si="20">VLOOKUP(G336,DDENA_USERS,2,FALSE)</f>
        <v>#N/A</v>
      </c>
      <c r="B336" s="32">
        <f t="shared" si="18"/>
        <v>1</v>
      </c>
      <c r="C336" s="33">
        <f t="shared" si="19"/>
        <v>0</v>
      </c>
    </row>
    <row r="337" spans="1:3" x14ac:dyDescent="0.2">
      <c r="A337" s="33" t="e">
        <f t="shared" si="20"/>
        <v>#N/A</v>
      </c>
      <c r="B337" s="32">
        <f t="shared" si="18"/>
        <v>1</v>
      </c>
      <c r="C337" s="33">
        <f t="shared" si="19"/>
        <v>0</v>
      </c>
    </row>
    <row r="338" spans="1:3" x14ac:dyDescent="0.2">
      <c r="A338" s="33" t="e">
        <f t="shared" si="20"/>
        <v>#N/A</v>
      </c>
      <c r="B338" s="32">
        <f t="shared" si="18"/>
        <v>1</v>
      </c>
      <c r="C338" s="33">
        <f t="shared" si="19"/>
        <v>0</v>
      </c>
    </row>
    <row r="339" spans="1:3" x14ac:dyDescent="0.2">
      <c r="A339" s="33" t="e">
        <f t="shared" si="20"/>
        <v>#N/A</v>
      </c>
      <c r="B339" s="32">
        <f t="shared" si="18"/>
        <v>1</v>
      </c>
      <c r="C339" s="33">
        <f t="shared" si="19"/>
        <v>0</v>
      </c>
    </row>
    <row r="340" spans="1:3" x14ac:dyDescent="0.2">
      <c r="A340" s="33" t="e">
        <f t="shared" si="20"/>
        <v>#N/A</v>
      </c>
      <c r="B340" s="32">
        <f t="shared" si="18"/>
        <v>1</v>
      </c>
      <c r="C340" s="33">
        <f t="shared" si="19"/>
        <v>0</v>
      </c>
    </row>
    <row r="341" spans="1:3" x14ac:dyDescent="0.2">
      <c r="A341" s="33" t="e">
        <f t="shared" si="20"/>
        <v>#N/A</v>
      </c>
      <c r="B341" s="32">
        <f t="shared" si="18"/>
        <v>1</v>
      </c>
      <c r="C341" s="33">
        <f t="shared" si="19"/>
        <v>0</v>
      </c>
    </row>
    <row r="342" spans="1:3" x14ac:dyDescent="0.2">
      <c r="A342" s="33" t="e">
        <f t="shared" si="20"/>
        <v>#N/A</v>
      </c>
      <c r="B342" s="32">
        <f t="shared" si="18"/>
        <v>1</v>
      </c>
      <c r="C342" s="33">
        <f t="shared" si="19"/>
        <v>0</v>
      </c>
    </row>
    <row r="343" spans="1:3" x14ac:dyDescent="0.2">
      <c r="A343" s="33" t="e">
        <f t="shared" si="20"/>
        <v>#N/A</v>
      </c>
      <c r="B343" s="32">
        <f t="shared" si="18"/>
        <v>1</v>
      </c>
      <c r="C343" s="33">
        <f t="shared" si="19"/>
        <v>0</v>
      </c>
    </row>
    <row r="344" spans="1:3" x14ac:dyDescent="0.2">
      <c r="A344" s="33" t="e">
        <f t="shared" si="20"/>
        <v>#N/A</v>
      </c>
      <c r="B344" s="32">
        <f t="shared" si="18"/>
        <v>1</v>
      </c>
      <c r="C344" s="33">
        <f t="shared" si="19"/>
        <v>0</v>
      </c>
    </row>
    <row r="345" spans="1:3" x14ac:dyDescent="0.2">
      <c r="A345" s="33" t="e">
        <f t="shared" si="20"/>
        <v>#N/A</v>
      </c>
      <c r="B345" s="32">
        <f t="shared" si="18"/>
        <v>1</v>
      </c>
      <c r="C345" s="33">
        <f t="shared" si="19"/>
        <v>0</v>
      </c>
    </row>
    <row r="346" spans="1:3" x14ac:dyDescent="0.2">
      <c r="A346" s="33" t="e">
        <f t="shared" si="20"/>
        <v>#N/A</v>
      </c>
      <c r="B346" s="32">
        <f t="shared" si="18"/>
        <v>1</v>
      </c>
      <c r="C346" s="33">
        <f t="shared" si="19"/>
        <v>0</v>
      </c>
    </row>
    <row r="347" spans="1:3" x14ac:dyDescent="0.2">
      <c r="A347" s="33" t="e">
        <f t="shared" si="20"/>
        <v>#N/A</v>
      </c>
      <c r="B347" s="32">
        <f t="shared" si="18"/>
        <v>1</v>
      </c>
      <c r="C347" s="33">
        <f t="shared" si="19"/>
        <v>0</v>
      </c>
    </row>
    <row r="348" spans="1:3" x14ac:dyDescent="0.2">
      <c r="A348" s="33" t="e">
        <f t="shared" si="20"/>
        <v>#N/A</v>
      </c>
      <c r="B348" s="32">
        <f t="shared" si="18"/>
        <v>1</v>
      </c>
      <c r="C348" s="33">
        <f t="shared" si="19"/>
        <v>0</v>
      </c>
    </row>
    <row r="349" spans="1:3" x14ac:dyDescent="0.2">
      <c r="A349" s="33" t="e">
        <f t="shared" si="20"/>
        <v>#N/A</v>
      </c>
      <c r="B349" s="32">
        <f t="shared" si="18"/>
        <v>1</v>
      </c>
      <c r="C349" s="33">
        <f t="shared" si="19"/>
        <v>0</v>
      </c>
    </row>
    <row r="350" spans="1:3" x14ac:dyDescent="0.2">
      <c r="A350" s="33" t="e">
        <f t="shared" si="20"/>
        <v>#N/A</v>
      </c>
      <c r="B350" s="32">
        <f t="shared" si="18"/>
        <v>1</v>
      </c>
      <c r="C350" s="33">
        <f t="shared" si="19"/>
        <v>0</v>
      </c>
    </row>
    <row r="351" spans="1:3" x14ac:dyDescent="0.2">
      <c r="A351" s="33" t="e">
        <f t="shared" si="20"/>
        <v>#N/A</v>
      </c>
      <c r="B351" s="32">
        <f t="shared" si="18"/>
        <v>1</v>
      </c>
      <c r="C351" s="33">
        <f t="shared" si="19"/>
        <v>0</v>
      </c>
    </row>
    <row r="352" spans="1:3" x14ac:dyDescent="0.2">
      <c r="A352" s="33" t="e">
        <f t="shared" si="20"/>
        <v>#N/A</v>
      </c>
      <c r="B352" s="32">
        <f t="shared" si="18"/>
        <v>1</v>
      </c>
      <c r="C352" s="33">
        <f t="shared" si="19"/>
        <v>0</v>
      </c>
    </row>
    <row r="353" spans="1:3" x14ac:dyDescent="0.2">
      <c r="A353" s="33" t="e">
        <f t="shared" si="20"/>
        <v>#N/A</v>
      </c>
      <c r="B353" s="32">
        <f t="shared" si="18"/>
        <v>1</v>
      </c>
      <c r="C353" s="33">
        <f t="shared" si="19"/>
        <v>0</v>
      </c>
    </row>
    <row r="354" spans="1:3" x14ac:dyDescent="0.2">
      <c r="A354" s="33" t="e">
        <f t="shared" si="20"/>
        <v>#N/A</v>
      </c>
      <c r="B354" s="32">
        <f t="shared" si="18"/>
        <v>1</v>
      </c>
      <c r="C354" s="33">
        <f t="shared" si="19"/>
        <v>0</v>
      </c>
    </row>
    <row r="355" spans="1:3" x14ac:dyDescent="0.2">
      <c r="A355" s="33" t="e">
        <f t="shared" si="20"/>
        <v>#N/A</v>
      </c>
      <c r="B355" s="32">
        <f t="shared" si="18"/>
        <v>1</v>
      </c>
      <c r="C355" s="33">
        <f t="shared" si="19"/>
        <v>0</v>
      </c>
    </row>
    <row r="356" spans="1:3" x14ac:dyDescent="0.2">
      <c r="A356" s="33" t="e">
        <f t="shared" si="20"/>
        <v>#N/A</v>
      </c>
      <c r="B356" s="32">
        <f t="shared" si="18"/>
        <v>1</v>
      </c>
      <c r="C356" s="33">
        <f t="shared" si="19"/>
        <v>0</v>
      </c>
    </row>
    <row r="357" spans="1:3" x14ac:dyDescent="0.2">
      <c r="A357" s="33" t="e">
        <f t="shared" si="20"/>
        <v>#N/A</v>
      </c>
      <c r="B357" s="32">
        <f t="shared" si="18"/>
        <v>1</v>
      </c>
      <c r="C357" s="33">
        <f t="shared" si="19"/>
        <v>0</v>
      </c>
    </row>
    <row r="358" spans="1:3" x14ac:dyDescent="0.2">
      <c r="A358" s="33" t="e">
        <f t="shared" si="20"/>
        <v>#N/A</v>
      </c>
      <c r="B358" s="32">
        <f t="shared" si="18"/>
        <v>1</v>
      </c>
      <c r="C358" s="33">
        <f t="shared" si="19"/>
        <v>0</v>
      </c>
    </row>
    <row r="359" spans="1:3" x14ac:dyDescent="0.2">
      <c r="A359" s="33" t="e">
        <f t="shared" si="20"/>
        <v>#N/A</v>
      </c>
      <c r="B359" s="32">
        <f t="shared" si="18"/>
        <v>1</v>
      </c>
      <c r="C359" s="33">
        <f t="shared" si="19"/>
        <v>0</v>
      </c>
    </row>
    <row r="360" spans="1:3" x14ac:dyDescent="0.2">
      <c r="A360" s="33" t="e">
        <f t="shared" si="20"/>
        <v>#N/A</v>
      </c>
      <c r="B360" s="32">
        <f t="shared" si="18"/>
        <v>1</v>
      </c>
      <c r="C360" s="33">
        <f t="shared" si="19"/>
        <v>0</v>
      </c>
    </row>
    <row r="361" spans="1:3" x14ac:dyDescent="0.2">
      <c r="A361" s="33" t="e">
        <f t="shared" si="20"/>
        <v>#N/A</v>
      </c>
      <c r="B361" s="32">
        <f t="shared" si="18"/>
        <v>1</v>
      </c>
      <c r="C361" s="33">
        <f t="shared" si="19"/>
        <v>0</v>
      </c>
    </row>
    <row r="362" spans="1:3" x14ac:dyDescent="0.2">
      <c r="A362" s="33" t="e">
        <f t="shared" si="20"/>
        <v>#N/A</v>
      </c>
      <c r="B362" s="32">
        <f t="shared" si="18"/>
        <v>1</v>
      </c>
      <c r="C362" s="33">
        <f t="shared" si="19"/>
        <v>0</v>
      </c>
    </row>
    <row r="363" spans="1:3" x14ac:dyDescent="0.2">
      <c r="A363" s="33" t="e">
        <f t="shared" si="20"/>
        <v>#N/A</v>
      </c>
      <c r="B363" s="32">
        <f t="shared" si="18"/>
        <v>1</v>
      </c>
      <c r="C363" s="33">
        <f t="shared" si="19"/>
        <v>0</v>
      </c>
    </row>
    <row r="364" spans="1:3" x14ac:dyDescent="0.2">
      <c r="A364" s="33" t="e">
        <f t="shared" si="20"/>
        <v>#N/A</v>
      </c>
      <c r="B364" s="32">
        <f t="shared" si="18"/>
        <v>1</v>
      </c>
      <c r="C364" s="33">
        <f t="shared" si="19"/>
        <v>0</v>
      </c>
    </row>
    <row r="365" spans="1:3" x14ac:dyDescent="0.2">
      <c r="A365" s="33" t="e">
        <f t="shared" si="20"/>
        <v>#N/A</v>
      </c>
      <c r="B365" s="32">
        <f t="shared" si="18"/>
        <v>1</v>
      </c>
      <c r="C365" s="33">
        <f t="shared" si="19"/>
        <v>0</v>
      </c>
    </row>
    <row r="366" spans="1:3" x14ac:dyDescent="0.2">
      <c r="A366" s="33" t="e">
        <f t="shared" si="20"/>
        <v>#N/A</v>
      </c>
      <c r="B366" s="32">
        <f t="shared" si="18"/>
        <v>1</v>
      </c>
      <c r="C366" s="33">
        <f t="shared" si="19"/>
        <v>0</v>
      </c>
    </row>
    <row r="367" spans="1:3" x14ac:dyDescent="0.2">
      <c r="A367" s="33" t="e">
        <f t="shared" si="20"/>
        <v>#N/A</v>
      </c>
      <c r="B367" s="32">
        <f t="shared" si="18"/>
        <v>1</v>
      </c>
      <c r="C367" s="33">
        <f t="shared" si="19"/>
        <v>0</v>
      </c>
    </row>
    <row r="368" spans="1:3" x14ac:dyDescent="0.2">
      <c r="A368" s="33" t="e">
        <f t="shared" si="20"/>
        <v>#N/A</v>
      </c>
      <c r="B368" s="32">
        <f t="shared" si="18"/>
        <v>1</v>
      </c>
      <c r="C368" s="33">
        <f t="shared" si="19"/>
        <v>0</v>
      </c>
    </row>
    <row r="369" spans="1:3" x14ac:dyDescent="0.2">
      <c r="A369" s="33" t="e">
        <f t="shared" si="20"/>
        <v>#N/A</v>
      </c>
      <c r="B369" s="32">
        <f t="shared" si="18"/>
        <v>1</v>
      </c>
      <c r="C369" s="33">
        <f t="shared" si="19"/>
        <v>0</v>
      </c>
    </row>
    <row r="370" spans="1:3" x14ac:dyDescent="0.2">
      <c r="A370" s="33" t="e">
        <f t="shared" si="20"/>
        <v>#N/A</v>
      </c>
      <c r="B370" s="32">
        <f t="shared" si="18"/>
        <v>1</v>
      </c>
      <c r="C370" s="33">
        <f t="shared" si="19"/>
        <v>0</v>
      </c>
    </row>
    <row r="371" spans="1:3" x14ac:dyDescent="0.2">
      <c r="A371" s="33" t="e">
        <f t="shared" si="20"/>
        <v>#N/A</v>
      </c>
      <c r="B371" s="32">
        <f t="shared" si="18"/>
        <v>1</v>
      </c>
      <c r="C371" s="33">
        <f t="shared" si="19"/>
        <v>0</v>
      </c>
    </row>
    <row r="372" spans="1:3" x14ac:dyDescent="0.2">
      <c r="A372" s="33" t="e">
        <f t="shared" si="20"/>
        <v>#N/A</v>
      </c>
      <c r="B372" s="32">
        <f t="shared" si="18"/>
        <v>1</v>
      </c>
      <c r="C372" s="33">
        <f t="shared" si="19"/>
        <v>0</v>
      </c>
    </row>
    <row r="373" spans="1:3" x14ac:dyDescent="0.2">
      <c r="A373" s="33" t="e">
        <f t="shared" si="20"/>
        <v>#N/A</v>
      </c>
      <c r="B373" s="32">
        <f t="shared" si="18"/>
        <v>1</v>
      </c>
      <c r="C373" s="33">
        <f t="shared" si="19"/>
        <v>0</v>
      </c>
    </row>
    <row r="374" spans="1:3" x14ac:dyDescent="0.2">
      <c r="A374" s="33" t="e">
        <f t="shared" si="20"/>
        <v>#N/A</v>
      </c>
      <c r="B374" s="32">
        <f t="shared" si="18"/>
        <v>1</v>
      </c>
      <c r="C374" s="33">
        <f t="shared" si="19"/>
        <v>0</v>
      </c>
    </row>
    <row r="375" spans="1:3" x14ac:dyDescent="0.2">
      <c r="A375" s="33" t="e">
        <f t="shared" si="20"/>
        <v>#N/A</v>
      </c>
      <c r="B375" s="32">
        <f t="shared" si="18"/>
        <v>1</v>
      </c>
      <c r="C375" s="33">
        <f t="shared" si="19"/>
        <v>0</v>
      </c>
    </row>
    <row r="376" spans="1:3" x14ac:dyDescent="0.2">
      <c r="A376" s="33" t="e">
        <f t="shared" si="20"/>
        <v>#N/A</v>
      </c>
      <c r="B376" s="32">
        <f t="shared" si="18"/>
        <v>1</v>
      </c>
      <c r="C376" s="33">
        <f t="shared" si="19"/>
        <v>0</v>
      </c>
    </row>
    <row r="377" spans="1:3" x14ac:dyDescent="0.2">
      <c r="A377" s="33" t="e">
        <f t="shared" si="20"/>
        <v>#N/A</v>
      </c>
      <c r="B377" s="32">
        <f t="shared" si="18"/>
        <v>1</v>
      </c>
      <c r="C377" s="33">
        <f t="shared" si="19"/>
        <v>0</v>
      </c>
    </row>
    <row r="378" spans="1:3" x14ac:dyDescent="0.2">
      <c r="A378" s="33" t="e">
        <f t="shared" si="20"/>
        <v>#N/A</v>
      </c>
      <c r="B378" s="32">
        <f t="shared" si="18"/>
        <v>1</v>
      </c>
      <c r="C378" s="33">
        <f t="shared" si="19"/>
        <v>0</v>
      </c>
    </row>
    <row r="379" spans="1:3" x14ac:dyDescent="0.2">
      <c r="A379" s="33" t="e">
        <f t="shared" si="20"/>
        <v>#N/A</v>
      </c>
      <c r="B379" s="32">
        <f t="shared" si="18"/>
        <v>1</v>
      </c>
      <c r="C379" s="33">
        <f t="shared" si="19"/>
        <v>0</v>
      </c>
    </row>
    <row r="380" spans="1:3" x14ac:dyDescent="0.2">
      <c r="A380" s="33" t="e">
        <f t="shared" si="20"/>
        <v>#N/A</v>
      </c>
      <c r="B380" s="32">
        <f t="shared" si="18"/>
        <v>1</v>
      </c>
      <c r="C380" s="33">
        <f t="shared" si="19"/>
        <v>0</v>
      </c>
    </row>
    <row r="381" spans="1:3" x14ac:dyDescent="0.2">
      <c r="A381" s="33" t="e">
        <f t="shared" si="20"/>
        <v>#N/A</v>
      </c>
      <c r="B381" s="32">
        <f t="shared" si="18"/>
        <v>1</v>
      </c>
      <c r="C381" s="33">
        <f t="shared" si="19"/>
        <v>0</v>
      </c>
    </row>
    <row r="382" spans="1:3" x14ac:dyDescent="0.2">
      <c r="A382" s="33" t="e">
        <f t="shared" si="20"/>
        <v>#N/A</v>
      </c>
      <c r="B382" s="32">
        <f t="shared" si="18"/>
        <v>1</v>
      </c>
      <c r="C382" s="33">
        <f t="shared" si="19"/>
        <v>0</v>
      </c>
    </row>
    <row r="383" spans="1:3" x14ac:dyDescent="0.2">
      <c r="A383" s="33" t="e">
        <f t="shared" si="20"/>
        <v>#N/A</v>
      </c>
      <c r="B383" s="32">
        <f t="shared" si="18"/>
        <v>1</v>
      </c>
      <c r="C383" s="33">
        <f t="shared" si="19"/>
        <v>0</v>
      </c>
    </row>
    <row r="384" spans="1:3" x14ac:dyDescent="0.2">
      <c r="A384" s="33" t="e">
        <f t="shared" si="20"/>
        <v>#N/A</v>
      </c>
      <c r="B384" s="32">
        <f t="shared" si="18"/>
        <v>1</v>
      </c>
      <c r="C384" s="33">
        <f t="shared" si="19"/>
        <v>0</v>
      </c>
    </row>
    <row r="385" spans="1:3" x14ac:dyDescent="0.2">
      <c r="A385" s="33" t="e">
        <f t="shared" si="20"/>
        <v>#N/A</v>
      </c>
      <c r="B385" s="32">
        <f t="shared" si="18"/>
        <v>1</v>
      </c>
      <c r="C385" s="33">
        <f t="shared" si="19"/>
        <v>0</v>
      </c>
    </row>
    <row r="386" spans="1:3" x14ac:dyDescent="0.2">
      <c r="A386" s="33" t="e">
        <f t="shared" si="20"/>
        <v>#N/A</v>
      </c>
      <c r="B386" s="32">
        <f t="shared" si="18"/>
        <v>1</v>
      </c>
      <c r="C386" s="33">
        <f t="shared" si="19"/>
        <v>0</v>
      </c>
    </row>
    <row r="387" spans="1:3" x14ac:dyDescent="0.2">
      <c r="A387" s="33" t="e">
        <f t="shared" si="20"/>
        <v>#N/A</v>
      </c>
      <c r="B387" s="32">
        <f t="shared" si="18"/>
        <v>1</v>
      </c>
      <c r="C387" s="33">
        <f t="shared" si="19"/>
        <v>0</v>
      </c>
    </row>
    <row r="388" spans="1:3" x14ac:dyDescent="0.2">
      <c r="A388" s="33" t="e">
        <f t="shared" si="20"/>
        <v>#N/A</v>
      </c>
      <c r="B388" s="32">
        <f t="shared" si="18"/>
        <v>1</v>
      </c>
      <c r="C388" s="33">
        <f t="shared" si="19"/>
        <v>0</v>
      </c>
    </row>
    <row r="389" spans="1:3" x14ac:dyDescent="0.2">
      <c r="A389" s="33" t="e">
        <f t="shared" si="20"/>
        <v>#N/A</v>
      </c>
      <c r="B389" s="32">
        <f t="shared" si="18"/>
        <v>1</v>
      </c>
      <c r="C389" s="33">
        <f t="shared" si="19"/>
        <v>0</v>
      </c>
    </row>
    <row r="390" spans="1:3" x14ac:dyDescent="0.2">
      <c r="A390" s="33" t="e">
        <f t="shared" si="20"/>
        <v>#N/A</v>
      </c>
      <c r="B390" s="32">
        <f t="shared" si="18"/>
        <v>1</v>
      </c>
      <c r="C390" s="33">
        <f t="shared" si="19"/>
        <v>0</v>
      </c>
    </row>
    <row r="391" spans="1:3" x14ac:dyDescent="0.2">
      <c r="A391" s="33" t="e">
        <f t="shared" si="20"/>
        <v>#N/A</v>
      </c>
      <c r="B391" s="32">
        <f t="shared" ref="B391:B454" si="21">IF(ISNUMBER(FIND("Pow",F391))=TRUE,((VALUE(MID(R391,FIND("-",R391)+1,2)))-(VALUE(MID(R391,FIND("-",R391)-1,1)))+1)*(Q391-P391+1),(Q391-P391+1))</f>
        <v>1</v>
      </c>
      <c r="C391" s="33">
        <f t="shared" ref="C391:C454" si="22">B391*W391</f>
        <v>0</v>
      </c>
    </row>
    <row r="392" spans="1:3" x14ac:dyDescent="0.2">
      <c r="A392" s="33" t="e">
        <f t="shared" si="20"/>
        <v>#N/A</v>
      </c>
      <c r="B392" s="32">
        <f t="shared" si="21"/>
        <v>1</v>
      </c>
      <c r="C392" s="33">
        <f t="shared" si="22"/>
        <v>0</v>
      </c>
    </row>
    <row r="393" spans="1:3" x14ac:dyDescent="0.2">
      <c r="A393" s="33" t="e">
        <f t="shared" si="20"/>
        <v>#N/A</v>
      </c>
      <c r="B393" s="32">
        <f t="shared" si="21"/>
        <v>1</v>
      </c>
      <c r="C393" s="33">
        <f t="shared" si="22"/>
        <v>0</v>
      </c>
    </row>
    <row r="394" spans="1:3" x14ac:dyDescent="0.2">
      <c r="A394" s="33" t="e">
        <f t="shared" si="20"/>
        <v>#N/A</v>
      </c>
      <c r="B394" s="32">
        <f t="shared" si="21"/>
        <v>1</v>
      </c>
      <c r="C394" s="33">
        <f t="shared" si="22"/>
        <v>0</v>
      </c>
    </row>
    <row r="395" spans="1:3" x14ac:dyDescent="0.2">
      <c r="A395" s="33" t="e">
        <f t="shared" si="20"/>
        <v>#N/A</v>
      </c>
      <c r="B395" s="32">
        <f t="shared" si="21"/>
        <v>1</v>
      </c>
      <c r="C395" s="33">
        <f t="shared" si="22"/>
        <v>0</v>
      </c>
    </row>
    <row r="396" spans="1:3" x14ac:dyDescent="0.2">
      <c r="A396" s="33" t="e">
        <f t="shared" si="20"/>
        <v>#N/A</v>
      </c>
      <c r="B396" s="32">
        <f t="shared" si="21"/>
        <v>1</v>
      </c>
      <c r="C396" s="33">
        <f t="shared" si="22"/>
        <v>0</v>
      </c>
    </row>
    <row r="397" spans="1:3" x14ac:dyDescent="0.2">
      <c r="A397" s="33" t="e">
        <f t="shared" si="20"/>
        <v>#N/A</v>
      </c>
      <c r="B397" s="32">
        <f t="shared" si="21"/>
        <v>1</v>
      </c>
      <c r="C397" s="33">
        <f t="shared" si="22"/>
        <v>0</v>
      </c>
    </row>
    <row r="398" spans="1:3" x14ac:dyDescent="0.2">
      <c r="A398" s="33" t="e">
        <f t="shared" si="20"/>
        <v>#N/A</v>
      </c>
      <c r="B398" s="32">
        <f t="shared" si="21"/>
        <v>1</v>
      </c>
      <c r="C398" s="33">
        <f t="shared" si="22"/>
        <v>0</v>
      </c>
    </row>
    <row r="399" spans="1:3" x14ac:dyDescent="0.2">
      <c r="A399" s="33" t="e">
        <f t="shared" si="20"/>
        <v>#N/A</v>
      </c>
      <c r="B399" s="32">
        <f t="shared" si="21"/>
        <v>1</v>
      </c>
      <c r="C399" s="33">
        <f t="shared" si="22"/>
        <v>0</v>
      </c>
    </row>
    <row r="400" spans="1:3" x14ac:dyDescent="0.2">
      <c r="A400" s="33" t="e">
        <f t="shared" ref="A400:A463" si="23">VLOOKUP(G400,DDENA_USERS,2,FALSE)</f>
        <v>#N/A</v>
      </c>
      <c r="B400" s="32">
        <f t="shared" si="21"/>
        <v>1</v>
      </c>
      <c r="C400" s="33">
        <f t="shared" si="22"/>
        <v>0</v>
      </c>
    </row>
    <row r="401" spans="1:3" x14ac:dyDescent="0.2">
      <c r="A401" s="33" t="e">
        <f t="shared" si="23"/>
        <v>#N/A</v>
      </c>
      <c r="B401" s="32">
        <f t="shared" si="21"/>
        <v>1</v>
      </c>
      <c r="C401" s="33">
        <f t="shared" si="22"/>
        <v>0</v>
      </c>
    </row>
    <row r="402" spans="1:3" x14ac:dyDescent="0.2">
      <c r="A402" s="33" t="e">
        <f t="shared" si="23"/>
        <v>#N/A</v>
      </c>
      <c r="B402" s="32">
        <f t="shared" si="21"/>
        <v>1</v>
      </c>
      <c r="C402" s="33">
        <f t="shared" si="22"/>
        <v>0</v>
      </c>
    </row>
    <row r="403" spans="1:3" x14ac:dyDescent="0.2">
      <c r="A403" s="33" t="e">
        <f t="shared" si="23"/>
        <v>#N/A</v>
      </c>
      <c r="B403" s="32">
        <f t="shared" si="21"/>
        <v>1</v>
      </c>
      <c r="C403" s="33">
        <f t="shared" si="22"/>
        <v>0</v>
      </c>
    </row>
    <row r="404" spans="1:3" x14ac:dyDescent="0.2">
      <c r="A404" s="33" t="e">
        <f t="shared" si="23"/>
        <v>#N/A</v>
      </c>
      <c r="B404" s="32">
        <f t="shared" si="21"/>
        <v>1</v>
      </c>
      <c r="C404" s="33">
        <f t="shared" si="22"/>
        <v>0</v>
      </c>
    </row>
    <row r="405" spans="1:3" x14ac:dyDescent="0.2">
      <c r="A405" s="33" t="e">
        <f t="shared" si="23"/>
        <v>#N/A</v>
      </c>
      <c r="B405" s="32">
        <f t="shared" si="21"/>
        <v>1</v>
      </c>
      <c r="C405" s="33">
        <f t="shared" si="22"/>
        <v>0</v>
      </c>
    </row>
    <row r="406" spans="1:3" x14ac:dyDescent="0.2">
      <c r="A406" s="33" t="e">
        <f t="shared" si="23"/>
        <v>#N/A</v>
      </c>
      <c r="B406" s="32">
        <f t="shared" si="21"/>
        <v>1</v>
      </c>
      <c r="C406" s="33">
        <f t="shared" si="22"/>
        <v>0</v>
      </c>
    </row>
    <row r="407" spans="1:3" x14ac:dyDescent="0.2">
      <c r="A407" s="33" t="e">
        <f t="shared" si="23"/>
        <v>#N/A</v>
      </c>
      <c r="B407" s="32">
        <f t="shared" si="21"/>
        <v>1</v>
      </c>
      <c r="C407" s="33">
        <f t="shared" si="22"/>
        <v>0</v>
      </c>
    </row>
    <row r="408" spans="1:3" x14ac:dyDescent="0.2">
      <c r="A408" s="33" t="e">
        <f t="shared" si="23"/>
        <v>#N/A</v>
      </c>
      <c r="B408" s="32">
        <f t="shared" si="21"/>
        <v>1</v>
      </c>
      <c r="C408" s="33">
        <f t="shared" si="22"/>
        <v>0</v>
      </c>
    </row>
    <row r="409" spans="1:3" x14ac:dyDescent="0.2">
      <c r="A409" s="33" t="e">
        <f t="shared" si="23"/>
        <v>#N/A</v>
      </c>
      <c r="B409" s="32">
        <f t="shared" si="21"/>
        <v>1</v>
      </c>
      <c r="C409" s="33">
        <f t="shared" si="22"/>
        <v>0</v>
      </c>
    </row>
    <row r="410" spans="1:3" x14ac:dyDescent="0.2">
      <c r="A410" s="33" t="e">
        <f t="shared" si="23"/>
        <v>#N/A</v>
      </c>
      <c r="B410" s="32">
        <f t="shared" si="21"/>
        <v>1</v>
      </c>
      <c r="C410" s="33">
        <f t="shared" si="22"/>
        <v>0</v>
      </c>
    </row>
    <row r="411" spans="1:3" x14ac:dyDescent="0.2">
      <c r="A411" s="33" t="e">
        <f t="shared" si="23"/>
        <v>#N/A</v>
      </c>
      <c r="B411" s="32">
        <f t="shared" si="21"/>
        <v>1</v>
      </c>
      <c r="C411" s="33">
        <f t="shared" si="22"/>
        <v>0</v>
      </c>
    </row>
    <row r="412" spans="1:3" x14ac:dyDescent="0.2">
      <c r="A412" s="33" t="e">
        <f t="shared" si="23"/>
        <v>#N/A</v>
      </c>
      <c r="B412" s="32">
        <f t="shared" si="21"/>
        <v>1</v>
      </c>
      <c r="C412" s="33">
        <f t="shared" si="22"/>
        <v>0</v>
      </c>
    </row>
    <row r="413" spans="1:3" x14ac:dyDescent="0.2">
      <c r="A413" s="33" t="e">
        <f t="shared" si="23"/>
        <v>#N/A</v>
      </c>
      <c r="B413" s="32">
        <f t="shared" si="21"/>
        <v>1</v>
      </c>
      <c r="C413" s="33">
        <f t="shared" si="22"/>
        <v>0</v>
      </c>
    </row>
    <row r="414" spans="1:3" x14ac:dyDescent="0.2">
      <c r="A414" s="33" t="e">
        <f t="shared" si="23"/>
        <v>#N/A</v>
      </c>
      <c r="B414" s="32">
        <f t="shared" si="21"/>
        <v>1</v>
      </c>
      <c r="C414" s="33">
        <f t="shared" si="22"/>
        <v>0</v>
      </c>
    </row>
    <row r="415" spans="1:3" x14ac:dyDescent="0.2">
      <c r="A415" s="33" t="e">
        <f t="shared" si="23"/>
        <v>#N/A</v>
      </c>
      <c r="B415" s="32">
        <f t="shared" si="21"/>
        <v>1</v>
      </c>
      <c r="C415" s="33">
        <f t="shared" si="22"/>
        <v>0</v>
      </c>
    </row>
    <row r="416" spans="1:3" x14ac:dyDescent="0.2">
      <c r="A416" s="33" t="e">
        <f t="shared" si="23"/>
        <v>#N/A</v>
      </c>
      <c r="B416" s="32">
        <f t="shared" si="21"/>
        <v>1</v>
      </c>
      <c r="C416" s="33">
        <f t="shared" si="22"/>
        <v>0</v>
      </c>
    </row>
    <row r="417" spans="1:3" x14ac:dyDescent="0.2">
      <c r="A417" s="33" t="e">
        <f t="shared" si="23"/>
        <v>#N/A</v>
      </c>
      <c r="B417" s="32">
        <f t="shared" si="21"/>
        <v>1</v>
      </c>
      <c r="C417" s="33">
        <f t="shared" si="22"/>
        <v>0</v>
      </c>
    </row>
    <row r="418" spans="1:3" x14ac:dyDescent="0.2">
      <c r="A418" s="33" t="e">
        <f t="shared" si="23"/>
        <v>#N/A</v>
      </c>
      <c r="B418" s="32">
        <f t="shared" si="21"/>
        <v>1</v>
      </c>
      <c r="C418" s="33">
        <f t="shared" si="22"/>
        <v>0</v>
      </c>
    </row>
    <row r="419" spans="1:3" x14ac:dyDescent="0.2">
      <c r="A419" s="33" t="e">
        <f t="shared" si="23"/>
        <v>#N/A</v>
      </c>
      <c r="B419" s="32">
        <f t="shared" si="21"/>
        <v>1</v>
      </c>
      <c r="C419" s="33">
        <f t="shared" si="22"/>
        <v>0</v>
      </c>
    </row>
    <row r="420" spans="1:3" x14ac:dyDescent="0.2">
      <c r="A420" s="33" t="e">
        <f t="shared" si="23"/>
        <v>#N/A</v>
      </c>
      <c r="B420" s="32">
        <f t="shared" si="21"/>
        <v>1</v>
      </c>
      <c r="C420" s="33">
        <f t="shared" si="22"/>
        <v>0</v>
      </c>
    </row>
    <row r="421" spans="1:3" x14ac:dyDescent="0.2">
      <c r="A421" s="33" t="e">
        <f t="shared" si="23"/>
        <v>#N/A</v>
      </c>
      <c r="B421" s="32">
        <f t="shared" si="21"/>
        <v>1</v>
      </c>
      <c r="C421" s="33">
        <f t="shared" si="22"/>
        <v>0</v>
      </c>
    </row>
    <row r="422" spans="1:3" x14ac:dyDescent="0.2">
      <c r="A422" s="33" t="e">
        <f t="shared" si="23"/>
        <v>#N/A</v>
      </c>
      <c r="B422" s="32">
        <f t="shared" si="21"/>
        <v>1</v>
      </c>
      <c r="C422" s="33">
        <f t="shared" si="22"/>
        <v>0</v>
      </c>
    </row>
    <row r="423" spans="1:3" x14ac:dyDescent="0.2">
      <c r="A423" s="33" t="e">
        <f t="shared" si="23"/>
        <v>#N/A</v>
      </c>
      <c r="B423" s="32">
        <f t="shared" si="21"/>
        <v>1</v>
      </c>
      <c r="C423" s="33">
        <f t="shared" si="22"/>
        <v>0</v>
      </c>
    </row>
    <row r="424" spans="1:3" x14ac:dyDescent="0.2">
      <c r="A424" s="33" t="e">
        <f t="shared" si="23"/>
        <v>#N/A</v>
      </c>
      <c r="B424" s="32">
        <f t="shared" si="21"/>
        <v>1</v>
      </c>
      <c r="C424" s="33">
        <f t="shared" si="22"/>
        <v>0</v>
      </c>
    </row>
    <row r="425" spans="1:3" x14ac:dyDescent="0.2">
      <c r="A425" s="33" t="e">
        <f t="shared" si="23"/>
        <v>#N/A</v>
      </c>
      <c r="B425" s="32">
        <f t="shared" si="21"/>
        <v>1</v>
      </c>
      <c r="C425" s="33">
        <f t="shared" si="22"/>
        <v>0</v>
      </c>
    </row>
    <row r="426" spans="1:3" x14ac:dyDescent="0.2">
      <c r="A426" s="33" t="e">
        <f t="shared" si="23"/>
        <v>#N/A</v>
      </c>
      <c r="B426" s="32">
        <f t="shared" si="21"/>
        <v>1</v>
      </c>
      <c r="C426" s="33">
        <f t="shared" si="22"/>
        <v>0</v>
      </c>
    </row>
    <row r="427" spans="1:3" x14ac:dyDescent="0.2">
      <c r="A427" s="33" t="e">
        <f t="shared" si="23"/>
        <v>#N/A</v>
      </c>
      <c r="B427" s="32">
        <f t="shared" si="21"/>
        <v>1</v>
      </c>
      <c r="C427" s="33">
        <f t="shared" si="22"/>
        <v>0</v>
      </c>
    </row>
    <row r="428" spans="1:3" x14ac:dyDescent="0.2">
      <c r="A428" s="33" t="e">
        <f t="shared" si="23"/>
        <v>#N/A</v>
      </c>
      <c r="B428" s="32">
        <f t="shared" si="21"/>
        <v>1</v>
      </c>
      <c r="C428" s="33">
        <f t="shared" si="22"/>
        <v>0</v>
      </c>
    </row>
    <row r="429" spans="1:3" x14ac:dyDescent="0.2">
      <c r="A429" s="33" t="e">
        <f t="shared" si="23"/>
        <v>#N/A</v>
      </c>
      <c r="B429" s="32">
        <f t="shared" si="21"/>
        <v>1</v>
      </c>
      <c r="C429" s="33">
        <f t="shared" si="22"/>
        <v>0</v>
      </c>
    </row>
    <row r="430" spans="1:3" x14ac:dyDescent="0.2">
      <c r="A430" s="33" t="e">
        <f t="shared" si="23"/>
        <v>#N/A</v>
      </c>
      <c r="B430" s="32">
        <f t="shared" si="21"/>
        <v>1</v>
      </c>
      <c r="C430" s="33">
        <f t="shared" si="22"/>
        <v>0</v>
      </c>
    </row>
    <row r="431" spans="1:3" x14ac:dyDescent="0.2">
      <c r="A431" s="33" t="e">
        <f t="shared" si="23"/>
        <v>#N/A</v>
      </c>
      <c r="B431" s="32">
        <f t="shared" si="21"/>
        <v>1</v>
      </c>
      <c r="C431" s="33">
        <f t="shared" si="22"/>
        <v>0</v>
      </c>
    </row>
    <row r="432" spans="1:3" x14ac:dyDescent="0.2">
      <c r="A432" s="33" t="e">
        <f t="shared" si="23"/>
        <v>#N/A</v>
      </c>
      <c r="B432" s="32">
        <f t="shared" si="21"/>
        <v>1</v>
      </c>
      <c r="C432" s="33">
        <f t="shared" si="22"/>
        <v>0</v>
      </c>
    </row>
    <row r="433" spans="1:3" x14ac:dyDescent="0.2">
      <c r="A433" s="33" t="e">
        <f t="shared" si="23"/>
        <v>#N/A</v>
      </c>
      <c r="B433" s="32">
        <f t="shared" si="21"/>
        <v>1</v>
      </c>
      <c r="C433" s="33">
        <f t="shared" si="22"/>
        <v>0</v>
      </c>
    </row>
    <row r="434" spans="1:3" x14ac:dyDescent="0.2">
      <c r="A434" s="33" t="e">
        <f t="shared" si="23"/>
        <v>#N/A</v>
      </c>
      <c r="B434" s="32">
        <f t="shared" si="21"/>
        <v>1</v>
      </c>
      <c r="C434" s="33">
        <f t="shared" si="22"/>
        <v>0</v>
      </c>
    </row>
    <row r="435" spans="1:3" x14ac:dyDescent="0.2">
      <c r="A435" s="33" t="e">
        <f t="shared" si="23"/>
        <v>#N/A</v>
      </c>
      <c r="B435" s="32">
        <f t="shared" si="21"/>
        <v>1</v>
      </c>
      <c r="C435" s="33">
        <f t="shared" si="22"/>
        <v>0</v>
      </c>
    </row>
    <row r="436" spans="1:3" x14ac:dyDescent="0.2">
      <c r="A436" s="33" t="e">
        <f t="shared" si="23"/>
        <v>#N/A</v>
      </c>
      <c r="B436" s="32">
        <f t="shared" si="21"/>
        <v>1</v>
      </c>
      <c r="C436" s="33">
        <f t="shared" si="22"/>
        <v>0</v>
      </c>
    </row>
    <row r="437" spans="1:3" x14ac:dyDescent="0.2">
      <c r="A437" s="33" t="e">
        <f t="shared" si="23"/>
        <v>#N/A</v>
      </c>
      <c r="B437" s="32">
        <f t="shared" si="21"/>
        <v>1</v>
      </c>
      <c r="C437" s="33">
        <f t="shared" si="22"/>
        <v>0</v>
      </c>
    </row>
    <row r="438" spans="1:3" x14ac:dyDescent="0.2">
      <c r="A438" s="33" t="e">
        <f t="shared" si="23"/>
        <v>#N/A</v>
      </c>
      <c r="B438" s="32">
        <f t="shared" si="21"/>
        <v>1</v>
      </c>
      <c r="C438" s="33">
        <f t="shared" si="22"/>
        <v>0</v>
      </c>
    </row>
    <row r="439" spans="1:3" x14ac:dyDescent="0.2">
      <c r="A439" s="33" t="e">
        <f t="shared" si="23"/>
        <v>#N/A</v>
      </c>
      <c r="B439" s="32">
        <f t="shared" si="21"/>
        <v>1</v>
      </c>
      <c r="C439" s="33">
        <f t="shared" si="22"/>
        <v>0</v>
      </c>
    </row>
    <row r="440" spans="1:3" x14ac:dyDescent="0.2">
      <c r="A440" s="33" t="e">
        <f t="shared" si="23"/>
        <v>#N/A</v>
      </c>
      <c r="B440" s="32">
        <f t="shared" si="21"/>
        <v>1</v>
      </c>
      <c r="C440" s="33">
        <f t="shared" si="22"/>
        <v>0</v>
      </c>
    </row>
    <row r="441" spans="1:3" x14ac:dyDescent="0.2">
      <c r="A441" s="33" t="e">
        <f t="shared" si="23"/>
        <v>#N/A</v>
      </c>
      <c r="B441" s="32">
        <f t="shared" si="21"/>
        <v>1</v>
      </c>
      <c r="C441" s="33">
        <f t="shared" si="22"/>
        <v>0</v>
      </c>
    </row>
    <row r="442" spans="1:3" x14ac:dyDescent="0.2">
      <c r="A442" s="33" t="e">
        <f t="shared" si="23"/>
        <v>#N/A</v>
      </c>
      <c r="B442" s="32">
        <f t="shared" si="21"/>
        <v>1</v>
      </c>
      <c r="C442" s="33">
        <f t="shared" si="22"/>
        <v>0</v>
      </c>
    </row>
    <row r="443" spans="1:3" x14ac:dyDescent="0.2">
      <c r="A443" s="33" t="e">
        <f t="shared" si="23"/>
        <v>#N/A</v>
      </c>
      <c r="B443" s="32">
        <f t="shared" si="21"/>
        <v>1</v>
      </c>
      <c r="C443" s="33">
        <f t="shared" si="22"/>
        <v>0</v>
      </c>
    </row>
    <row r="444" spans="1:3" x14ac:dyDescent="0.2">
      <c r="A444" s="33" t="e">
        <f t="shared" si="23"/>
        <v>#N/A</v>
      </c>
      <c r="B444" s="32">
        <f t="shared" si="21"/>
        <v>1</v>
      </c>
      <c r="C444" s="33">
        <f t="shared" si="22"/>
        <v>0</v>
      </c>
    </row>
    <row r="445" spans="1:3" x14ac:dyDescent="0.2">
      <c r="A445" s="33" t="e">
        <f t="shared" si="23"/>
        <v>#N/A</v>
      </c>
      <c r="B445" s="32">
        <f t="shared" si="21"/>
        <v>1</v>
      </c>
      <c r="C445" s="33">
        <f t="shared" si="22"/>
        <v>0</v>
      </c>
    </row>
    <row r="446" spans="1:3" x14ac:dyDescent="0.2">
      <c r="A446" s="33" t="e">
        <f t="shared" si="23"/>
        <v>#N/A</v>
      </c>
      <c r="B446" s="32">
        <f t="shared" si="21"/>
        <v>1</v>
      </c>
      <c r="C446" s="33">
        <f t="shared" si="22"/>
        <v>0</v>
      </c>
    </row>
    <row r="447" spans="1:3" x14ac:dyDescent="0.2">
      <c r="A447" s="33" t="e">
        <f t="shared" si="23"/>
        <v>#N/A</v>
      </c>
      <c r="B447" s="32">
        <f t="shared" si="21"/>
        <v>1</v>
      </c>
      <c r="C447" s="33">
        <f t="shared" si="22"/>
        <v>0</v>
      </c>
    </row>
    <row r="448" spans="1:3" x14ac:dyDescent="0.2">
      <c r="A448" s="33" t="e">
        <f t="shared" si="23"/>
        <v>#N/A</v>
      </c>
      <c r="B448" s="32">
        <f t="shared" si="21"/>
        <v>1</v>
      </c>
      <c r="C448" s="33">
        <f t="shared" si="22"/>
        <v>0</v>
      </c>
    </row>
    <row r="449" spans="1:3" x14ac:dyDescent="0.2">
      <c r="A449" s="33" t="e">
        <f t="shared" si="23"/>
        <v>#N/A</v>
      </c>
      <c r="B449" s="32">
        <f t="shared" si="21"/>
        <v>1</v>
      </c>
      <c r="C449" s="33">
        <f t="shared" si="22"/>
        <v>0</v>
      </c>
    </row>
    <row r="450" spans="1:3" x14ac:dyDescent="0.2">
      <c r="A450" s="33" t="e">
        <f t="shared" si="23"/>
        <v>#N/A</v>
      </c>
      <c r="B450" s="32">
        <f t="shared" si="21"/>
        <v>1</v>
      </c>
      <c r="C450" s="33">
        <f t="shared" si="22"/>
        <v>0</v>
      </c>
    </row>
    <row r="451" spans="1:3" x14ac:dyDescent="0.2">
      <c r="A451" s="33" t="e">
        <f t="shared" si="23"/>
        <v>#N/A</v>
      </c>
      <c r="B451" s="32">
        <f t="shared" si="21"/>
        <v>1</v>
      </c>
      <c r="C451" s="33">
        <f t="shared" si="22"/>
        <v>0</v>
      </c>
    </row>
    <row r="452" spans="1:3" x14ac:dyDescent="0.2">
      <c r="A452" s="33" t="e">
        <f t="shared" si="23"/>
        <v>#N/A</v>
      </c>
      <c r="B452" s="32">
        <f t="shared" si="21"/>
        <v>1</v>
      </c>
      <c r="C452" s="33">
        <f t="shared" si="22"/>
        <v>0</v>
      </c>
    </row>
    <row r="453" spans="1:3" x14ac:dyDescent="0.2">
      <c r="A453" s="33" t="e">
        <f t="shared" si="23"/>
        <v>#N/A</v>
      </c>
      <c r="B453" s="32">
        <f t="shared" si="21"/>
        <v>1</v>
      </c>
      <c r="C453" s="33">
        <f t="shared" si="22"/>
        <v>0</v>
      </c>
    </row>
    <row r="454" spans="1:3" x14ac:dyDescent="0.2">
      <c r="A454" s="33" t="e">
        <f t="shared" si="23"/>
        <v>#N/A</v>
      </c>
      <c r="B454" s="32">
        <f t="shared" si="21"/>
        <v>1</v>
      </c>
      <c r="C454" s="33">
        <f t="shared" si="22"/>
        <v>0</v>
      </c>
    </row>
    <row r="455" spans="1:3" x14ac:dyDescent="0.2">
      <c r="A455" s="33" t="e">
        <f t="shared" si="23"/>
        <v>#N/A</v>
      </c>
      <c r="B455" s="32">
        <f t="shared" ref="B455:B503" si="24">IF(ISNUMBER(FIND("Pow",F455))=TRUE,((VALUE(MID(R455,FIND("-",R455)+1,2)))-(VALUE(MID(R455,FIND("-",R455)-1,1)))+1)*(Q455-P455+1),(Q455-P455+1))</f>
        <v>1</v>
      </c>
      <c r="C455" s="33">
        <f t="shared" ref="C455:C503" si="25">B455*W455</f>
        <v>0</v>
      </c>
    </row>
    <row r="456" spans="1:3" x14ac:dyDescent="0.2">
      <c r="A456" s="33" t="e">
        <f t="shared" si="23"/>
        <v>#N/A</v>
      </c>
      <c r="B456" s="32">
        <f t="shared" si="24"/>
        <v>1</v>
      </c>
      <c r="C456" s="33">
        <f t="shared" si="25"/>
        <v>0</v>
      </c>
    </row>
    <row r="457" spans="1:3" x14ac:dyDescent="0.2">
      <c r="A457" s="33" t="e">
        <f t="shared" si="23"/>
        <v>#N/A</v>
      </c>
      <c r="B457" s="32">
        <f t="shared" si="24"/>
        <v>1</v>
      </c>
      <c r="C457" s="33">
        <f t="shared" si="25"/>
        <v>0</v>
      </c>
    </row>
    <row r="458" spans="1:3" x14ac:dyDescent="0.2">
      <c r="A458" s="33" t="e">
        <f t="shared" si="23"/>
        <v>#N/A</v>
      </c>
      <c r="B458" s="32">
        <f t="shared" si="24"/>
        <v>1</v>
      </c>
      <c r="C458" s="33">
        <f t="shared" si="25"/>
        <v>0</v>
      </c>
    </row>
    <row r="459" spans="1:3" x14ac:dyDescent="0.2">
      <c r="A459" s="33" t="e">
        <f t="shared" si="23"/>
        <v>#N/A</v>
      </c>
      <c r="B459" s="32">
        <f t="shared" si="24"/>
        <v>1</v>
      </c>
      <c r="C459" s="33">
        <f t="shared" si="25"/>
        <v>0</v>
      </c>
    </row>
    <row r="460" spans="1:3" x14ac:dyDescent="0.2">
      <c r="A460" s="33" t="e">
        <f t="shared" si="23"/>
        <v>#N/A</v>
      </c>
      <c r="B460" s="32">
        <f t="shared" si="24"/>
        <v>1</v>
      </c>
      <c r="C460" s="33">
        <f t="shared" si="25"/>
        <v>0</v>
      </c>
    </row>
    <row r="461" spans="1:3" x14ac:dyDescent="0.2">
      <c r="A461" s="33" t="e">
        <f t="shared" si="23"/>
        <v>#N/A</v>
      </c>
      <c r="B461" s="32">
        <f t="shared" si="24"/>
        <v>1</v>
      </c>
      <c r="C461" s="33">
        <f t="shared" si="25"/>
        <v>0</v>
      </c>
    </row>
    <row r="462" spans="1:3" x14ac:dyDescent="0.2">
      <c r="A462" s="33" t="e">
        <f t="shared" si="23"/>
        <v>#N/A</v>
      </c>
      <c r="B462" s="32">
        <f t="shared" si="24"/>
        <v>1</v>
      </c>
      <c r="C462" s="33">
        <f t="shared" si="25"/>
        <v>0</v>
      </c>
    </row>
    <row r="463" spans="1:3" x14ac:dyDescent="0.2">
      <c r="A463" s="33" t="e">
        <f t="shared" si="23"/>
        <v>#N/A</v>
      </c>
      <c r="B463" s="32">
        <f t="shared" si="24"/>
        <v>1</v>
      </c>
      <c r="C463" s="33">
        <f t="shared" si="25"/>
        <v>0</v>
      </c>
    </row>
    <row r="464" spans="1:3" x14ac:dyDescent="0.2">
      <c r="A464" s="33" t="e">
        <f t="shared" ref="A464:A503" si="26">VLOOKUP(G464,DDENA_USERS,2,FALSE)</f>
        <v>#N/A</v>
      </c>
      <c r="B464" s="32">
        <f t="shared" si="24"/>
        <v>1</v>
      </c>
      <c r="C464" s="33">
        <f t="shared" si="25"/>
        <v>0</v>
      </c>
    </row>
    <row r="465" spans="1:3" x14ac:dyDescent="0.2">
      <c r="A465" s="33" t="e">
        <f t="shared" si="26"/>
        <v>#N/A</v>
      </c>
      <c r="B465" s="32">
        <f t="shared" si="24"/>
        <v>1</v>
      </c>
      <c r="C465" s="33">
        <f t="shared" si="25"/>
        <v>0</v>
      </c>
    </row>
    <row r="466" spans="1:3" x14ac:dyDescent="0.2">
      <c r="A466" s="33" t="e">
        <f t="shared" si="26"/>
        <v>#N/A</v>
      </c>
      <c r="B466" s="32">
        <f t="shared" si="24"/>
        <v>1</v>
      </c>
      <c r="C466" s="33">
        <f t="shared" si="25"/>
        <v>0</v>
      </c>
    </row>
    <row r="467" spans="1:3" x14ac:dyDescent="0.2">
      <c r="A467" s="33" t="e">
        <f t="shared" si="26"/>
        <v>#N/A</v>
      </c>
      <c r="B467" s="32">
        <f t="shared" si="24"/>
        <v>1</v>
      </c>
      <c r="C467" s="33">
        <f t="shared" si="25"/>
        <v>0</v>
      </c>
    </row>
    <row r="468" spans="1:3" x14ac:dyDescent="0.2">
      <c r="A468" s="33" t="e">
        <f t="shared" si="26"/>
        <v>#N/A</v>
      </c>
      <c r="B468" s="32">
        <f t="shared" si="24"/>
        <v>1</v>
      </c>
      <c r="C468" s="33">
        <f t="shared" si="25"/>
        <v>0</v>
      </c>
    </row>
    <row r="469" spans="1:3" x14ac:dyDescent="0.2">
      <c r="A469" s="33" t="e">
        <f t="shared" si="26"/>
        <v>#N/A</v>
      </c>
      <c r="B469" s="32">
        <f t="shared" si="24"/>
        <v>1</v>
      </c>
      <c r="C469" s="33">
        <f t="shared" si="25"/>
        <v>0</v>
      </c>
    </row>
    <row r="470" spans="1:3" x14ac:dyDescent="0.2">
      <c r="A470" s="33" t="e">
        <f t="shared" si="26"/>
        <v>#N/A</v>
      </c>
      <c r="B470" s="32">
        <f t="shared" si="24"/>
        <v>1</v>
      </c>
      <c r="C470" s="33">
        <f t="shared" si="25"/>
        <v>0</v>
      </c>
    </row>
    <row r="471" spans="1:3" x14ac:dyDescent="0.2">
      <c r="A471" s="33" t="e">
        <f t="shared" si="26"/>
        <v>#N/A</v>
      </c>
      <c r="B471" s="32">
        <f t="shared" si="24"/>
        <v>1</v>
      </c>
      <c r="C471" s="33">
        <f t="shared" si="25"/>
        <v>0</v>
      </c>
    </row>
    <row r="472" spans="1:3" x14ac:dyDescent="0.2">
      <c r="A472" s="33" t="e">
        <f t="shared" si="26"/>
        <v>#N/A</v>
      </c>
      <c r="B472" s="32">
        <f t="shared" si="24"/>
        <v>1</v>
      </c>
      <c r="C472" s="33">
        <f t="shared" si="25"/>
        <v>0</v>
      </c>
    </row>
    <row r="473" spans="1:3" x14ac:dyDescent="0.2">
      <c r="A473" s="33" t="e">
        <f t="shared" si="26"/>
        <v>#N/A</v>
      </c>
      <c r="B473" s="32">
        <f t="shared" si="24"/>
        <v>1</v>
      </c>
      <c r="C473" s="33">
        <f t="shared" si="25"/>
        <v>0</v>
      </c>
    </row>
    <row r="474" spans="1:3" x14ac:dyDescent="0.2">
      <c r="A474" s="33" t="e">
        <f t="shared" si="26"/>
        <v>#N/A</v>
      </c>
      <c r="B474" s="32">
        <f t="shared" si="24"/>
        <v>1</v>
      </c>
      <c r="C474" s="33">
        <f t="shared" si="25"/>
        <v>0</v>
      </c>
    </row>
    <row r="475" spans="1:3" x14ac:dyDescent="0.2">
      <c r="A475" s="33" t="e">
        <f t="shared" si="26"/>
        <v>#N/A</v>
      </c>
      <c r="B475" s="32">
        <f t="shared" si="24"/>
        <v>1</v>
      </c>
      <c r="C475" s="33">
        <f t="shared" si="25"/>
        <v>0</v>
      </c>
    </row>
    <row r="476" spans="1:3" x14ac:dyDescent="0.2">
      <c r="A476" s="33" t="e">
        <f t="shared" si="26"/>
        <v>#N/A</v>
      </c>
      <c r="B476" s="32">
        <f t="shared" si="24"/>
        <v>1</v>
      </c>
      <c r="C476" s="33">
        <f t="shared" si="25"/>
        <v>0</v>
      </c>
    </row>
    <row r="477" spans="1:3" x14ac:dyDescent="0.2">
      <c r="A477" s="33" t="e">
        <f t="shared" si="26"/>
        <v>#N/A</v>
      </c>
      <c r="B477" s="32">
        <f t="shared" si="24"/>
        <v>1</v>
      </c>
      <c r="C477" s="33">
        <f t="shared" si="25"/>
        <v>0</v>
      </c>
    </row>
    <row r="478" spans="1:3" x14ac:dyDescent="0.2">
      <c r="A478" s="33" t="e">
        <f t="shared" si="26"/>
        <v>#N/A</v>
      </c>
      <c r="B478" s="32">
        <f t="shared" si="24"/>
        <v>1</v>
      </c>
      <c r="C478" s="33">
        <f t="shared" si="25"/>
        <v>0</v>
      </c>
    </row>
    <row r="479" spans="1:3" x14ac:dyDescent="0.2">
      <c r="A479" s="33" t="e">
        <f t="shared" si="26"/>
        <v>#N/A</v>
      </c>
      <c r="B479" s="32">
        <f t="shared" si="24"/>
        <v>1</v>
      </c>
      <c r="C479" s="33">
        <f t="shared" si="25"/>
        <v>0</v>
      </c>
    </row>
    <row r="480" spans="1:3" x14ac:dyDescent="0.2">
      <c r="A480" s="33" t="e">
        <f t="shared" si="26"/>
        <v>#N/A</v>
      </c>
      <c r="B480" s="32">
        <f t="shared" si="24"/>
        <v>1</v>
      </c>
      <c r="C480" s="33">
        <f t="shared" si="25"/>
        <v>0</v>
      </c>
    </row>
    <row r="481" spans="1:3" x14ac:dyDescent="0.2">
      <c r="A481" s="33" t="e">
        <f t="shared" si="26"/>
        <v>#N/A</v>
      </c>
      <c r="B481" s="32">
        <f t="shared" si="24"/>
        <v>1</v>
      </c>
      <c r="C481" s="33">
        <f t="shared" si="25"/>
        <v>0</v>
      </c>
    </row>
    <row r="482" spans="1:3" x14ac:dyDescent="0.2">
      <c r="A482" s="33" t="e">
        <f t="shared" si="26"/>
        <v>#N/A</v>
      </c>
      <c r="B482" s="32">
        <f t="shared" si="24"/>
        <v>1</v>
      </c>
      <c r="C482" s="33">
        <f t="shared" si="25"/>
        <v>0</v>
      </c>
    </row>
    <row r="483" spans="1:3" x14ac:dyDescent="0.2">
      <c r="A483" s="33" t="e">
        <f t="shared" si="26"/>
        <v>#N/A</v>
      </c>
      <c r="B483" s="32">
        <f t="shared" si="24"/>
        <v>1</v>
      </c>
      <c r="C483" s="33">
        <f t="shared" si="25"/>
        <v>0</v>
      </c>
    </row>
    <row r="484" spans="1:3" x14ac:dyDescent="0.2">
      <c r="A484" s="33" t="e">
        <f t="shared" si="26"/>
        <v>#N/A</v>
      </c>
      <c r="B484" s="32">
        <f t="shared" si="24"/>
        <v>1</v>
      </c>
      <c r="C484" s="33">
        <f t="shared" si="25"/>
        <v>0</v>
      </c>
    </row>
    <row r="485" spans="1:3" x14ac:dyDescent="0.2">
      <c r="A485" s="33" t="e">
        <f t="shared" si="26"/>
        <v>#N/A</v>
      </c>
      <c r="B485" s="32">
        <f t="shared" si="24"/>
        <v>1</v>
      </c>
      <c r="C485" s="33">
        <f t="shared" si="25"/>
        <v>0</v>
      </c>
    </row>
    <row r="486" spans="1:3" x14ac:dyDescent="0.2">
      <c r="A486" s="33" t="e">
        <f t="shared" si="26"/>
        <v>#N/A</v>
      </c>
      <c r="B486" s="32">
        <f t="shared" si="24"/>
        <v>1</v>
      </c>
      <c r="C486" s="33">
        <f t="shared" si="25"/>
        <v>0</v>
      </c>
    </row>
    <row r="487" spans="1:3" x14ac:dyDescent="0.2">
      <c r="A487" s="33" t="e">
        <f t="shared" si="26"/>
        <v>#N/A</v>
      </c>
      <c r="B487" s="32">
        <f t="shared" si="24"/>
        <v>1</v>
      </c>
      <c r="C487" s="33">
        <f t="shared" si="25"/>
        <v>0</v>
      </c>
    </row>
    <row r="488" spans="1:3" x14ac:dyDescent="0.2">
      <c r="A488" s="33" t="e">
        <f t="shared" si="26"/>
        <v>#N/A</v>
      </c>
      <c r="B488" s="32">
        <f t="shared" si="24"/>
        <v>1</v>
      </c>
      <c r="C488" s="33">
        <f t="shared" si="25"/>
        <v>0</v>
      </c>
    </row>
    <row r="489" spans="1:3" x14ac:dyDescent="0.2">
      <c r="A489" s="33" t="e">
        <f t="shared" si="26"/>
        <v>#N/A</v>
      </c>
      <c r="B489" s="32">
        <f t="shared" si="24"/>
        <v>1</v>
      </c>
      <c r="C489" s="33">
        <f t="shared" si="25"/>
        <v>0</v>
      </c>
    </row>
    <row r="490" spans="1:3" x14ac:dyDescent="0.2">
      <c r="A490" s="33" t="e">
        <f t="shared" si="26"/>
        <v>#N/A</v>
      </c>
      <c r="B490" s="32">
        <f t="shared" si="24"/>
        <v>1</v>
      </c>
      <c r="C490" s="33">
        <f t="shared" si="25"/>
        <v>0</v>
      </c>
    </row>
    <row r="491" spans="1:3" x14ac:dyDescent="0.2">
      <c r="A491" s="33" t="e">
        <f t="shared" si="26"/>
        <v>#N/A</v>
      </c>
      <c r="B491" s="32">
        <f t="shared" si="24"/>
        <v>1</v>
      </c>
      <c r="C491" s="33">
        <f t="shared" si="25"/>
        <v>0</v>
      </c>
    </row>
    <row r="492" spans="1:3" x14ac:dyDescent="0.2">
      <c r="A492" s="33" t="e">
        <f t="shared" si="26"/>
        <v>#N/A</v>
      </c>
      <c r="B492" s="32">
        <f t="shared" si="24"/>
        <v>1</v>
      </c>
      <c r="C492" s="33">
        <f t="shared" si="25"/>
        <v>0</v>
      </c>
    </row>
    <row r="493" spans="1:3" x14ac:dyDescent="0.2">
      <c r="A493" s="33" t="e">
        <f t="shared" si="26"/>
        <v>#N/A</v>
      </c>
      <c r="B493" s="32">
        <f t="shared" si="24"/>
        <v>1</v>
      </c>
      <c r="C493" s="33">
        <f t="shared" si="25"/>
        <v>0</v>
      </c>
    </row>
    <row r="494" spans="1:3" x14ac:dyDescent="0.2">
      <c r="A494" s="33" t="e">
        <f t="shared" si="26"/>
        <v>#N/A</v>
      </c>
      <c r="B494" s="32">
        <f t="shared" si="24"/>
        <v>1</v>
      </c>
      <c r="C494" s="33">
        <f t="shared" si="25"/>
        <v>0</v>
      </c>
    </row>
    <row r="495" spans="1:3" x14ac:dyDescent="0.2">
      <c r="A495" s="33" t="e">
        <f t="shared" si="26"/>
        <v>#N/A</v>
      </c>
      <c r="B495" s="32">
        <f t="shared" si="24"/>
        <v>1</v>
      </c>
      <c r="C495" s="33">
        <f t="shared" si="25"/>
        <v>0</v>
      </c>
    </row>
    <row r="496" spans="1:3" x14ac:dyDescent="0.2">
      <c r="A496" s="33" t="e">
        <f t="shared" si="26"/>
        <v>#N/A</v>
      </c>
      <c r="B496" s="32">
        <f t="shared" si="24"/>
        <v>1</v>
      </c>
      <c r="C496" s="33">
        <f t="shared" si="25"/>
        <v>0</v>
      </c>
    </row>
    <row r="497" spans="1:3" x14ac:dyDescent="0.2">
      <c r="A497" s="33" t="e">
        <f t="shared" si="26"/>
        <v>#N/A</v>
      </c>
      <c r="B497" s="32">
        <f t="shared" si="24"/>
        <v>1</v>
      </c>
      <c r="C497" s="33">
        <f t="shared" si="25"/>
        <v>0</v>
      </c>
    </row>
    <row r="498" spans="1:3" x14ac:dyDescent="0.2">
      <c r="A498" s="33" t="e">
        <f t="shared" si="26"/>
        <v>#N/A</v>
      </c>
      <c r="B498" s="32">
        <f t="shared" si="24"/>
        <v>1</v>
      </c>
      <c r="C498" s="33">
        <f t="shared" si="25"/>
        <v>0</v>
      </c>
    </row>
    <row r="499" spans="1:3" x14ac:dyDescent="0.2">
      <c r="A499" s="33" t="e">
        <f t="shared" si="26"/>
        <v>#N/A</v>
      </c>
      <c r="B499" s="32">
        <f t="shared" si="24"/>
        <v>1</v>
      </c>
      <c r="C499" s="33">
        <f t="shared" si="25"/>
        <v>0</v>
      </c>
    </row>
    <row r="500" spans="1:3" x14ac:dyDescent="0.2">
      <c r="A500" s="33" t="e">
        <f t="shared" si="26"/>
        <v>#N/A</v>
      </c>
      <c r="B500" s="32">
        <f t="shared" si="24"/>
        <v>1</v>
      </c>
      <c r="C500" s="33">
        <f t="shared" si="25"/>
        <v>0</v>
      </c>
    </row>
    <row r="501" spans="1:3" x14ac:dyDescent="0.2">
      <c r="A501" s="33" t="e">
        <f t="shared" si="26"/>
        <v>#N/A</v>
      </c>
      <c r="B501" s="32">
        <f t="shared" si="24"/>
        <v>1</v>
      </c>
      <c r="C501" s="33">
        <f t="shared" si="25"/>
        <v>0</v>
      </c>
    </row>
    <row r="502" spans="1:3" x14ac:dyDescent="0.2">
      <c r="A502" s="33" t="e">
        <f t="shared" si="26"/>
        <v>#N/A</v>
      </c>
      <c r="B502" s="32">
        <f t="shared" si="24"/>
        <v>1</v>
      </c>
      <c r="C502" s="33">
        <f t="shared" si="25"/>
        <v>0</v>
      </c>
    </row>
    <row r="503" spans="1:3" x14ac:dyDescent="0.2">
      <c r="A503" s="33" t="e">
        <f t="shared" si="26"/>
        <v>#N/A</v>
      </c>
      <c r="B503" s="32">
        <f t="shared" si="24"/>
        <v>1</v>
      </c>
      <c r="C503" s="33">
        <f t="shared" si="25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3"/>
  <sheetViews>
    <sheetView showGridLines="0" zoomScale="85" workbookViewId="0">
      <pane xSplit="6" ySplit="4" topLeftCell="G5" activePane="bottomRight" state="frozen"/>
      <selection activeCell="B2" sqref="B2"/>
      <selection pane="topRight" activeCell="B2" sqref="B2"/>
      <selection pane="bottomLeft" activeCell="B2" sqref="B2"/>
      <selection pane="bottomRight" activeCell="A2" sqref="A2"/>
    </sheetView>
  </sheetViews>
  <sheetFormatPr defaultRowHeight="12.75" x14ac:dyDescent="0.2"/>
  <cols>
    <col min="1" max="1" width="23.5703125" bestFit="1" customWidth="1"/>
    <col min="2" max="2" width="5.140625" customWidth="1"/>
    <col min="3" max="3" width="4.140625" customWidth="1"/>
    <col min="4" max="4" width="6.140625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9" t="s">
        <v>404</v>
      </c>
    </row>
    <row r="2" spans="1:28" x14ac:dyDescent="0.2">
      <c r="A2" s="144" t="s">
        <v>164</v>
      </c>
    </row>
    <row r="3" spans="1:28" ht="13.5" thickBot="1" x14ac:dyDescent="0.25">
      <c r="A3" s="143">
        <f>'E-Mail'!$B$4</f>
        <v>36977</v>
      </c>
    </row>
    <row r="4" spans="1:28" ht="26.25" thickBot="1" x14ac:dyDescent="0.25">
      <c r="A4" s="38" t="s">
        <v>403</v>
      </c>
      <c r="B4" s="8" t="s">
        <v>217</v>
      </c>
      <c r="C4" s="37" t="s">
        <v>218</v>
      </c>
      <c r="D4" s="37" t="s">
        <v>406</v>
      </c>
      <c r="E4" s="37" t="s">
        <v>170</v>
      </c>
      <c r="F4" s="38" t="s">
        <v>219</v>
      </c>
      <c r="G4" s="91" t="s">
        <v>591</v>
      </c>
      <c r="H4" s="91" t="s">
        <v>592</v>
      </c>
      <c r="I4" s="91" t="s">
        <v>593</v>
      </c>
      <c r="J4" s="91" t="s">
        <v>594</v>
      </c>
      <c r="K4" s="91" t="s">
        <v>595</v>
      </c>
      <c r="L4" s="91" t="s">
        <v>596</v>
      </c>
      <c r="M4" s="91" t="s">
        <v>597</v>
      </c>
      <c r="N4" s="91" t="s">
        <v>598</v>
      </c>
      <c r="O4" s="91" t="s">
        <v>599</v>
      </c>
      <c r="P4" s="91" t="s">
        <v>600</v>
      </c>
      <c r="Q4" s="91" t="s">
        <v>601</v>
      </c>
      <c r="R4" s="91" t="s">
        <v>602</v>
      </c>
      <c r="S4" s="91" t="s">
        <v>603</v>
      </c>
      <c r="T4" s="91" t="s">
        <v>604</v>
      </c>
      <c r="U4" s="91" t="s">
        <v>605</v>
      </c>
      <c r="V4" s="91" t="s">
        <v>606</v>
      </c>
      <c r="W4" s="91" t="s">
        <v>607</v>
      </c>
      <c r="X4" s="91" t="s">
        <v>608</v>
      </c>
      <c r="Y4" s="91" t="s">
        <v>609</v>
      </c>
      <c r="Z4" s="91" t="s">
        <v>610</v>
      </c>
      <c r="AA4" s="91" t="s">
        <v>611</v>
      </c>
      <c r="AB4" s="91" t="s">
        <v>612</v>
      </c>
    </row>
    <row r="5" spans="1:28" ht="25.5" x14ac:dyDescent="0.2">
      <c r="A5" s="43" t="str">
        <f t="shared" ref="A5:A36" si="0">VLOOKUP(J5,DDEPM_USERS,2,FALSE)</f>
        <v>Jeff King</v>
      </c>
      <c r="B5" s="40">
        <f>IF(ISNUMBER(FIND("-",U5))=TRUE,VALUE(MID(U5,FIND("-",U5)-1,1)),16)</f>
        <v>7</v>
      </c>
      <c r="C5" s="40">
        <f>IF(ISNUMBER(FIND("-",U5))=TRUE,VALUE(MID(U5,FIND("-",U5)+1,2)),24)</f>
        <v>22</v>
      </c>
      <c r="D5" s="41">
        <f t="shared" ref="D5:D36" si="1">T5-S5+1</f>
        <v>1</v>
      </c>
      <c r="E5" s="42">
        <f t="shared" ref="E5:E36" si="2">Z5*(C5-B5+1)*D5</f>
        <v>800</v>
      </c>
      <c r="F5" s="43">
        <f t="shared" ref="F5:F36" si="3">E5*AA5</f>
        <v>36400</v>
      </c>
      <c r="G5" s="92" t="s">
        <v>171</v>
      </c>
      <c r="H5" s="92" t="s">
        <v>220</v>
      </c>
      <c r="I5" s="92" t="s">
        <v>173</v>
      </c>
      <c r="J5" s="92" t="s">
        <v>226</v>
      </c>
      <c r="K5" s="92" t="s">
        <v>227</v>
      </c>
      <c r="L5" s="92" t="s">
        <v>175</v>
      </c>
      <c r="M5" s="92" t="s">
        <v>189</v>
      </c>
      <c r="N5" s="92" t="s">
        <v>190</v>
      </c>
      <c r="O5" s="92" t="s">
        <v>228</v>
      </c>
      <c r="P5" s="92" t="s">
        <v>191</v>
      </c>
      <c r="Q5" s="92"/>
      <c r="R5" s="92" t="s">
        <v>184</v>
      </c>
      <c r="S5" s="96">
        <v>36978</v>
      </c>
      <c r="T5" s="96">
        <v>36978</v>
      </c>
      <c r="U5" s="92" t="s">
        <v>223</v>
      </c>
      <c r="V5" s="92"/>
      <c r="W5" s="93">
        <v>36977</v>
      </c>
      <c r="X5" s="92" t="s">
        <v>626</v>
      </c>
      <c r="Y5" s="92" t="s">
        <v>185</v>
      </c>
      <c r="Z5" s="92">
        <v>50</v>
      </c>
      <c r="AA5" s="92">
        <v>45.5</v>
      </c>
      <c r="AB5" s="92">
        <v>20351</v>
      </c>
    </row>
    <row r="6" spans="1:28" ht="25.5" x14ac:dyDescent="0.2">
      <c r="A6" s="43" t="str">
        <f t="shared" si="0"/>
        <v>Jeff King</v>
      </c>
      <c r="B6" s="40">
        <f>IF(ISNUMBER(FIND("-",U6))=TRUE,VALUE(MID(U6,FIND("-",U6)-1,1)),16)</f>
        <v>7</v>
      </c>
      <c r="C6" s="40">
        <f>IF(ISNUMBER(FIND("-",U6))=TRUE,VALUE(MID(U6,FIND("-",U6)+1,2)),24)</f>
        <v>22</v>
      </c>
      <c r="D6" s="41">
        <f t="shared" si="1"/>
        <v>2</v>
      </c>
      <c r="E6" s="42">
        <f t="shared" si="2"/>
        <v>1600</v>
      </c>
      <c r="F6" s="43">
        <f t="shared" si="3"/>
        <v>70400</v>
      </c>
      <c r="G6" s="94" t="s">
        <v>171</v>
      </c>
      <c r="H6" s="94" t="s">
        <v>220</v>
      </c>
      <c r="I6" s="94" t="s">
        <v>173</v>
      </c>
      <c r="J6" s="94" t="s">
        <v>226</v>
      </c>
      <c r="K6" s="94" t="s">
        <v>227</v>
      </c>
      <c r="L6" s="94" t="s">
        <v>175</v>
      </c>
      <c r="M6" s="94" t="s">
        <v>189</v>
      </c>
      <c r="N6" s="94" t="s">
        <v>190</v>
      </c>
      <c r="O6" s="94" t="s">
        <v>231</v>
      </c>
      <c r="P6" s="94" t="s">
        <v>191</v>
      </c>
      <c r="Q6" s="94"/>
      <c r="R6" s="94" t="s">
        <v>181</v>
      </c>
      <c r="S6" s="97">
        <v>36979</v>
      </c>
      <c r="T6" s="97">
        <v>36980</v>
      </c>
      <c r="U6" s="94" t="s">
        <v>223</v>
      </c>
      <c r="V6" s="94"/>
      <c r="W6" s="95">
        <v>36977</v>
      </c>
      <c r="X6" s="94" t="s">
        <v>627</v>
      </c>
      <c r="Y6" s="94" t="s">
        <v>185</v>
      </c>
      <c r="Z6" s="94">
        <v>50</v>
      </c>
      <c r="AA6" s="94">
        <v>44</v>
      </c>
      <c r="AB6" s="94">
        <v>20357</v>
      </c>
    </row>
    <row r="7" spans="1:28" ht="25.5" x14ac:dyDescent="0.2">
      <c r="A7" s="43" t="str">
        <f t="shared" si="0"/>
        <v>Jeff King</v>
      </c>
      <c r="B7" s="40">
        <f>IF(ISNUMBER(FIND("-",U7))=TRUE,VALUE(MID(U7,FIND("-",U7)-1,1)),16)</f>
        <v>7</v>
      </c>
      <c r="C7" s="40">
        <f>IF(ISNUMBER(FIND("-",U7))=TRUE,VALUE(MID(U7,FIND("-",U7)+1,2)),24)</f>
        <v>22</v>
      </c>
      <c r="D7" s="41">
        <f t="shared" si="1"/>
        <v>30</v>
      </c>
      <c r="E7" s="42">
        <f t="shared" si="2"/>
        <v>24000</v>
      </c>
      <c r="F7" s="43">
        <f t="shared" si="3"/>
        <v>978000</v>
      </c>
      <c r="G7" s="92" t="s">
        <v>171</v>
      </c>
      <c r="H7" s="92" t="s">
        <v>220</v>
      </c>
      <c r="I7" s="92" t="s">
        <v>173</v>
      </c>
      <c r="J7" s="92" t="s">
        <v>226</v>
      </c>
      <c r="K7" s="92" t="s">
        <v>230</v>
      </c>
      <c r="L7" s="92" t="s">
        <v>175</v>
      </c>
      <c r="M7" s="92" t="s">
        <v>189</v>
      </c>
      <c r="N7" s="92" t="s">
        <v>190</v>
      </c>
      <c r="O7" s="92" t="s">
        <v>228</v>
      </c>
      <c r="P7" s="92" t="s">
        <v>191</v>
      </c>
      <c r="Q7" s="92"/>
      <c r="R7" s="92" t="s">
        <v>222</v>
      </c>
      <c r="S7" s="96">
        <v>36982</v>
      </c>
      <c r="T7" s="96">
        <v>37011</v>
      </c>
      <c r="U7" s="92" t="s">
        <v>223</v>
      </c>
      <c r="V7" s="92"/>
      <c r="W7" s="93">
        <v>36977</v>
      </c>
      <c r="X7" s="92" t="s">
        <v>628</v>
      </c>
      <c r="Y7" s="92" t="s">
        <v>185</v>
      </c>
      <c r="Z7" s="92">
        <v>50</v>
      </c>
      <c r="AA7" s="92">
        <v>40.75</v>
      </c>
      <c r="AB7" s="92">
        <v>20565</v>
      </c>
    </row>
    <row r="8" spans="1:28" ht="25.5" x14ac:dyDescent="0.2">
      <c r="A8" s="43" t="str">
        <f t="shared" si="0"/>
        <v>Jeff King</v>
      </c>
      <c r="B8" s="40">
        <f>IF(ISNUMBER(FIND("-",U8))=TRUE,VALUE(MID(U8,FIND("-",U8)-1,1)),16)</f>
        <v>16</v>
      </c>
      <c r="C8" s="40">
        <f>IF(ISNUMBER(FIND("-",U8))=TRUE,VALUE(MID(U8,FIND("-",U8)+1,2)),24)</f>
        <v>24</v>
      </c>
      <c r="D8" s="41">
        <f t="shared" si="1"/>
        <v>1</v>
      </c>
      <c r="E8" s="42">
        <f t="shared" si="2"/>
        <v>450</v>
      </c>
      <c r="F8" s="43">
        <f t="shared" si="3"/>
        <v>11475</v>
      </c>
      <c r="G8" s="94" t="s">
        <v>171</v>
      </c>
      <c r="H8" s="94" t="s">
        <v>220</v>
      </c>
      <c r="I8" s="94" t="s">
        <v>173</v>
      </c>
      <c r="J8" s="94" t="s">
        <v>226</v>
      </c>
      <c r="K8" s="94" t="s">
        <v>232</v>
      </c>
      <c r="L8" s="94" t="s">
        <v>175</v>
      </c>
      <c r="M8" s="94" t="s">
        <v>189</v>
      </c>
      <c r="N8" s="94" t="s">
        <v>190</v>
      </c>
      <c r="O8" s="94" t="s">
        <v>228</v>
      </c>
      <c r="P8" s="94" t="s">
        <v>191</v>
      </c>
      <c r="Q8" s="94"/>
      <c r="R8" s="94" t="s">
        <v>184</v>
      </c>
      <c r="S8" s="97">
        <v>36978</v>
      </c>
      <c r="T8" s="97">
        <v>36978</v>
      </c>
      <c r="U8" s="94" t="s">
        <v>233</v>
      </c>
      <c r="V8" s="94"/>
      <c r="W8" s="95">
        <v>36977</v>
      </c>
      <c r="X8" s="94" t="s">
        <v>224</v>
      </c>
      <c r="Y8" s="94" t="s">
        <v>183</v>
      </c>
      <c r="Z8" s="94">
        <v>50</v>
      </c>
      <c r="AA8" s="94">
        <v>25.5</v>
      </c>
      <c r="AB8" s="94">
        <v>20355</v>
      </c>
    </row>
    <row r="9" spans="1:28" ht="25.5" x14ac:dyDescent="0.2">
      <c r="A9" s="43" t="str">
        <f t="shared" si="0"/>
        <v>Jeff King</v>
      </c>
      <c r="B9" s="40">
        <f t="shared" ref="B9:B14" si="4">IF(ISNUMBER(FIND("-",U9))=TRUE,VALUE(MID(U9,FIND("-",U9)-1,1)),16)</f>
        <v>16</v>
      </c>
      <c r="C9" s="40">
        <f t="shared" ref="C9:C14" si="5">IF(ISNUMBER(FIND("-",U9))=TRUE,VALUE(MID(U9,FIND("-",U9)+1,2)),24)</f>
        <v>24</v>
      </c>
      <c r="D9" s="41">
        <f t="shared" si="1"/>
        <v>1</v>
      </c>
      <c r="E9" s="42">
        <f t="shared" si="2"/>
        <v>450</v>
      </c>
      <c r="F9" s="43">
        <f t="shared" si="3"/>
        <v>12150</v>
      </c>
      <c r="G9" s="92" t="s">
        <v>171</v>
      </c>
      <c r="H9" s="92" t="s">
        <v>220</v>
      </c>
      <c r="I9" s="92" t="s">
        <v>173</v>
      </c>
      <c r="J9" s="92" t="s">
        <v>226</v>
      </c>
      <c r="K9" s="92" t="s">
        <v>232</v>
      </c>
      <c r="L9" s="92" t="s">
        <v>175</v>
      </c>
      <c r="M9" s="92" t="s">
        <v>189</v>
      </c>
      <c r="N9" s="92" t="s">
        <v>190</v>
      </c>
      <c r="O9" s="92" t="s">
        <v>228</v>
      </c>
      <c r="P9" s="92" t="s">
        <v>191</v>
      </c>
      <c r="Q9" s="92"/>
      <c r="R9" s="92" t="s">
        <v>184</v>
      </c>
      <c r="S9" s="96">
        <v>36978</v>
      </c>
      <c r="T9" s="96">
        <v>36978</v>
      </c>
      <c r="U9" s="92" t="s">
        <v>233</v>
      </c>
      <c r="V9" s="92"/>
      <c r="W9" s="93">
        <v>36977</v>
      </c>
      <c r="X9" s="92" t="s">
        <v>629</v>
      </c>
      <c r="Y9" s="92" t="s">
        <v>183</v>
      </c>
      <c r="Z9" s="92">
        <v>50</v>
      </c>
      <c r="AA9" s="92">
        <v>27</v>
      </c>
      <c r="AB9" s="92">
        <v>20364</v>
      </c>
    </row>
    <row r="10" spans="1:28" ht="25.5" x14ac:dyDescent="0.2">
      <c r="A10" s="43" t="str">
        <f t="shared" si="0"/>
        <v>Mike Carson</v>
      </c>
      <c r="B10" s="40">
        <f t="shared" si="4"/>
        <v>7</v>
      </c>
      <c r="C10" s="40">
        <f t="shared" si="5"/>
        <v>22</v>
      </c>
      <c r="D10" s="41">
        <f t="shared" si="1"/>
        <v>30</v>
      </c>
      <c r="E10" s="42">
        <f t="shared" si="2"/>
        <v>24000</v>
      </c>
      <c r="F10" s="43">
        <f t="shared" si="3"/>
        <v>1026000</v>
      </c>
      <c r="G10" s="94" t="s">
        <v>171</v>
      </c>
      <c r="H10" s="94" t="s">
        <v>220</v>
      </c>
      <c r="I10" s="94" t="s">
        <v>173</v>
      </c>
      <c r="J10" s="94" t="s">
        <v>234</v>
      </c>
      <c r="K10" s="94" t="s">
        <v>230</v>
      </c>
      <c r="L10" s="94" t="s">
        <v>175</v>
      </c>
      <c r="M10" s="94" t="s">
        <v>189</v>
      </c>
      <c r="N10" s="94" t="s">
        <v>190</v>
      </c>
      <c r="O10" s="94" t="s">
        <v>235</v>
      </c>
      <c r="P10" s="94" t="s">
        <v>191</v>
      </c>
      <c r="Q10" s="94"/>
      <c r="R10" s="94" t="s">
        <v>222</v>
      </c>
      <c r="S10" s="97">
        <v>36982</v>
      </c>
      <c r="T10" s="97">
        <v>37011</v>
      </c>
      <c r="U10" s="94" t="s">
        <v>223</v>
      </c>
      <c r="V10" s="94"/>
      <c r="W10" s="95">
        <v>36977</v>
      </c>
      <c r="X10" s="94" t="s">
        <v>630</v>
      </c>
      <c r="Y10" s="94" t="s">
        <v>185</v>
      </c>
      <c r="Z10" s="94">
        <v>50</v>
      </c>
      <c r="AA10" s="94">
        <v>42.75</v>
      </c>
      <c r="AB10" s="94">
        <v>20393</v>
      </c>
    </row>
    <row r="11" spans="1:28" ht="25.5" x14ac:dyDescent="0.2">
      <c r="A11" s="43" t="str">
        <f t="shared" si="0"/>
        <v>Mike Carson</v>
      </c>
      <c r="B11" s="40">
        <f t="shared" si="4"/>
        <v>7</v>
      </c>
      <c r="C11" s="40">
        <f t="shared" si="5"/>
        <v>22</v>
      </c>
      <c r="D11" s="41">
        <f t="shared" si="1"/>
        <v>30</v>
      </c>
      <c r="E11" s="42">
        <f t="shared" si="2"/>
        <v>24000</v>
      </c>
      <c r="F11" s="43">
        <f t="shared" si="3"/>
        <v>1038000</v>
      </c>
      <c r="G11" s="92" t="s">
        <v>171</v>
      </c>
      <c r="H11" s="92" t="s">
        <v>220</v>
      </c>
      <c r="I11" s="92" t="s">
        <v>173</v>
      </c>
      <c r="J11" s="92" t="s">
        <v>234</v>
      </c>
      <c r="K11" s="92" t="s">
        <v>230</v>
      </c>
      <c r="L11" s="92" t="s">
        <v>175</v>
      </c>
      <c r="M11" s="92" t="s">
        <v>189</v>
      </c>
      <c r="N11" s="92" t="s">
        <v>190</v>
      </c>
      <c r="O11" s="92" t="s">
        <v>235</v>
      </c>
      <c r="P11" s="92" t="s">
        <v>191</v>
      </c>
      <c r="Q11" s="92"/>
      <c r="R11" s="92" t="s">
        <v>222</v>
      </c>
      <c r="S11" s="96">
        <v>36982</v>
      </c>
      <c r="T11" s="96">
        <v>37011</v>
      </c>
      <c r="U11" s="92" t="s">
        <v>223</v>
      </c>
      <c r="V11" s="92"/>
      <c r="W11" s="93">
        <v>36977</v>
      </c>
      <c r="X11" s="92" t="s">
        <v>208</v>
      </c>
      <c r="Y11" s="92" t="s">
        <v>183</v>
      </c>
      <c r="Z11" s="92">
        <v>50</v>
      </c>
      <c r="AA11" s="92">
        <v>43.25</v>
      </c>
      <c r="AB11" s="92">
        <v>20447</v>
      </c>
    </row>
    <row r="12" spans="1:28" x14ac:dyDescent="0.2">
      <c r="A12" s="43" t="e">
        <f t="shared" si="0"/>
        <v>#N/A</v>
      </c>
      <c r="B12" s="40">
        <f t="shared" si="4"/>
        <v>16</v>
      </c>
      <c r="C12" s="40">
        <f t="shared" si="5"/>
        <v>24</v>
      </c>
      <c r="D12" s="41">
        <f t="shared" si="1"/>
        <v>1</v>
      </c>
      <c r="E12" s="42">
        <f t="shared" si="2"/>
        <v>0</v>
      </c>
      <c r="F12" s="43">
        <f t="shared" si="3"/>
        <v>0</v>
      </c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44"/>
      <c r="T12" s="44"/>
      <c r="U12" s="35"/>
      <c r="V12" s="35"/>
      <c r="W12" s="36"/>
      <c r="X12" s="35"/>
      <c r="Y12" s="35"/>
      <c r="Z12" s="35"/>
      <c r="AA12" s="35"/>
      <c r="AB12" s="35"/>
    </row>
    <row r="13" spans="1:28" x14ac:dyDescent="0.2">
      <c r="A13" s="43" t="e">
        <f t="shared" si="0"/>
        <v>#N/A</v>
      </c>
      <c r="B13" s="40">
        <f t="shared" si="4"/>
        <v>16</v>
      </c>
      <c r="C13" s="40">
        <f t="shared" si="5"/>
        <v>24</v>
      </c>
      <c r="D13" s="41">
        <f t="shared" si="1"/>
        <v>1</v>
      </c>
      <c r="E13" s="42">
        <f t="shared" si="2"/>
        <v>0</v>
      </c>
      <c r="F13" s="43">
        <f t="shared" si="3"/>
        <v>0</v>
      </c>
      <c r="G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9"/>
      <c r="T13" s="39"/>
      <c r="U13" s="29"/>
      <c r="V13" s="29"/>
      <c r="W13" s="31"/>
      <c r="X13" s="29"/>
      <c r="Y13" s="29"/>
      <c r="Z13" s="29"/>
      <c r="AA13" s="29"/>
      <c r="AB13" s="29"/>
    </row>
    <row r="14" spans="1:28" x14ac:dyDescent="0.2">
      <c r="A14" s="43" t="e">
        <f t="shared" si="0"/>
        <v>#N/A</v>
      </c>
      <c r="B14" s="40">
        <f t="shared" si="4"/>
        <v>16</v>
      </c>
      <c r="C14" s="40">
        <f t="shared" si="5"/>
        <v>24</v>
      </c>
      <c r="D14" s="41">
        <f t="shared" si="1"/>
        <v>1</v>
      </c>
      <c r="E14" s="42">
        <f t="shared" si="2"/>
        <v>0</v>
      </c>
      <c r="F14" s="43">
        <f t="shared" si="3"/>
        <v>0</v>
      </c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44"/>
      <c r="T14" s="44"/>
      <c r="U14" s="35"/>
      <c r="V14" s="35"/>
      <c r="W14" s="36"/>
      <c r="X14" s="35"/>
      <c r="Y14" s="35"/>
      <c r="Z14" s="35"/>
      <c r="AA14" s="35"/>
      <c r="AB14" s="35"/>
    </row>
    <row r="15" spans="1:28" x14ac:dyDescent="0.2">
      <c r="A15" s="43" t="e">
        <f t="shared" si="0"/>
        <v>#N/A</v>
      </c>
      <c r="B15" s="40">
        <f t="shared" ref="B15:B78" si="6">IF(ISNUMBER(FIND("-",U15))=TRUE,VALUE(MID(U15,FIND("-",U15)-1,1)),16)</f>
        <v>16</v>
      </c>
      <c r="C15" s="40">
        <f t="shared" ref="C15:C78" si="7">IF(ISNUMBER(FIND("-",U15))=TRUE,VALUE(MID(U15,FIND("-",U15)+1,2)),24)</f>
        <v>24</v>
      </c>
      <c r="D15" s="41">
        <f t="shared" si="1"/>
        <v>1</v>
      </c>
      <c r="E15" s="42">
        <f t="shared" si="2"/>
        <v>0</v>
      </c>
      <c r="F15" s="43">
        <f t="shared" si="3"/>
        <v>0</v>
      </c>
      <c r="G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39"/>
      <c r="T15" s="39"/>
      <c r="U15" s="29"/>
      <c r="V15" s="29"/>
      <c r="W15" s="31"/>
      <c r="X15" s="29"/>
      <c r="Y15" s="29"/>
      <c r="Z15" s="29"/>
      <c r="AA15" s="29"/>
      <c r="AB15" s="29"/>
    </row>
    <row r="16" spans="1:28" x14ac:dyDescent="0.2">
      <c r="A16" s="43" t="e">
        <f t="shared" si="0"/>
        <v>#N/A</v>
      </c>
      <c r="B16" s="40">
        <f t="shared" si="6"/>
        <v>16</v>
      </c>
      <c r="C16" s="40">
        <f t="shared" si="7"/>
        <v>24</v>
      </c>
      <c r="D16" s="41">
        <f t="shared" si="1"/>
        <v>1</v>
      </c>
      <c r="E16" s="42">
        <f t="shared" si="2"/>
        <v>0</v>
      </c>
      <c r="F16" s="43">
        <f t="shared" si="3"/>
        <v>0</v>
      </c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44"/>
      <c r="T16" s="44"/>
      <c r="U16" s="35"/>
      <c r="V16" s="35"/>
      <c r="W16" s="36"/>
      <c r="X16" s="35"/>
      <c r="Y16" s="35"/>
      <c r="Z16" s="35"/>
      <c r="AA16" s="35"/>
      <c r="AB16" s="35"/>
    </row>
    <row r="17" spans="1:28" x14ac:dyDescent="0.2">
      <c r="A17" s="43" t="e">
        <f t="shared" si="0"/>
        <v>#N/A</v>
      </c>
      <c r="B17" s="40">
        <f t="shared" si="6"/>
        <v>16</v>
      </c>
      <c r="C17" s="40">
        <f t="shared" si="7"/>
        <v>24</v>
      </c>
      <c r="D17" s="41">
        <f t="shared" si="1"/>
        <v>1</v>
      </c>
      <c r="E17" s="42">
        <f t="shared" si="2"/>
        <v>0</v>
      </c>
      <c r="F17" s="43">
        <f t="shared" si="3"/>
        <v>0</v>
      </c>
      <c r="G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9"/>
      <c r="T17" s="39"/>
      <c r="U17" s="29"/>
      <c r="V17" s="29"/>
      <c r="W17" s="31"/>
      <c r="X17" s="29"/>
      <c r="Y17" s="29"/>
      <c r="Z17" s="29"/>
      <c r="AA17" s="29"/>
      <c r="AB17" s="29"/>
    </row>
    <row r="18" spans="1:28" x14ac:dyDescent="0.2">
      <c r="A18" s="43" t="e">
        <f t="shared" si="0"/>
        <v>#N/A</v>
      </c>
      <c r="B18" s="40">
        <f t="shared" si="6"/>
        <v>16</v>
      </c>
      <c r="C18" s="40">
        <f t="shared" si="7"/>
        <v>24</v>
      </c>
      <c r="D18" s="41">
        <f t="shared" si="1"/>
        <v>1</v>
      </c>
      <c r="E18" s="42">
        <f t="shared" si="2"/>
        <v>0</v>
      </c>
      <c r="F18" s="43">
        <f t="shared" si="3"/>
        <v>0</v>
      </c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44"/>
      <c r="T18" s="44"/>
      <c r="U18" s="35"/>
      <c r="V18" s="35"/>
      <c r="W18" s="36"/>
      <c r="X18" s="35"/>
      <c r="Y18" s="35"/>
      <c r="Z18" s="35"/>
      <c r="AA18" s="35"/>
      <c r="AB18" s="35"/>
    </row>
    <row r="19" spans="1:28" x14ac:dyDescent="0.2">
      <c r="A19" s="43" t="e">
        <f t="shared" si="0"/>
        <v>#N/A</v>
      </c>
      <c r="B19" s="40">
        <f t="shared" si="6"/>
        <v>16</v>
      </c>
      <c r="C19" s="40">
        <f t="shared" si="7"/>
        <v>24</v>
      </c>
      <c r="D19" s="41">
        <f t="shared" si="1"/>
        <v>1</v>
      </c>
      <c r="E19" s="42">
        <f t="shared" si="2"/>
        <v>0</v>
      </c>
      <c r="F19" s="43">
        <f t="shared" si="3"/>
        <v>0</v>
      </c>
      <c r="G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39"/>
      <c r="T19" s="39"/>
      <c r="U19" s="29"/>
      <c r="V19" s="29"/>
      <c r="W19" s="31"/>
      <c r="X19" s="29"/>
      <c r="Y19" s="29"/>
      <c r="Z19" s="29"/>
      <c r="AA19" s="29"/>
      <c r="AB19" s="29"/>
    </row>
    <row r="20" spans="1:28" x14ac:dyDescent="0.2">
      <c r="A20" s="43" t="e">
        <f t="shared" si="0"/>
        <v>#N/A</v>
      </c>
      <c r="B20" s="40">
        <f t="shared" si="6"/>
        <v>16</v>
      </c>
      <c r="C20" s="40">
        <f t="shared" si="7"/>
        <v>24</v>
      </c>
      <c r="D20" s="41">
        <f t="shared" si="1"/>
        <v>1</v>
      </c>
      <c r="E20" s="42">
        <f t="shared" si="2"/>
        <v>0</v>
      </c>
      <c r="F20" s="43">
        <f t="shared" si="3"/>
        <v>0</v>
      </c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44"/>
      <c r="T20" s="44"/>
      <c r="U20" s="35"/>
      <c r="V20" s="35"/>
      <c r="W20" s="36"/>
      <c r="X20" s="35"/>
      <c r="Y20" s="35"/>
      <c r="Z20" s="35"/>
      <c r="AA20" s="35"/>
      <c r="AB20" s="35"/>
    </row>
    <row r="21" spans="1:28" x14ac:dyDescent="0.2">
      <c r="A21" s="43" t="e">
        <f t="shared" si="0"/>
        <v>#N/A</v>
      </c>
      <c r="B21" s="40">
        <f t="shared" si="6"/>
        <v>16</v>
      </c>
      <c r="C21" s="40">
        <f t="shared" si="7"/>
        <v>24</v>
      </c>
      <c r="D21" s="41">
        <f t="shared" si="1"/>
        <v>1</v>
      </c>
      <c r="E21" s="42">
        <f t="shared" si="2"/>
        <v>0</v>
      </c>
      <c r="F21" s="43">
        <f t="shared" si="3"/>
        <v>0</v>
      </c>
      <c r="G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9"/>
      <c r="T21" s="39"/>
      <c r="U21" s="29"/>
      <c r="V21" s="29"/>
      <c r="W21" s="31"/>
      <c r="X21" s="29"/>
      <c r="Y21" s="29"/>
      <c r="Z21" s="29"/>
      <c r="AA21" s="29"/>
      <c r="AB21" s="29"/>
    </row>
    <row r="22" spans="1:28" x14ac:dyDescent="0.2">
      <c r="A22" s="43" t="e">
        <f t="shared" si="0"/>
        <v>#N/A</v>
      </c>
      <c r="B22" s="40">
        <f t="shared" si="6"/>
        <v>16</v>
      </c>
      <c r="C22" s="40">
        <f t="shared" si="7"/>
        <v>24</v>
      </c>
      <c r="D22" s="41">
        <f t="shared" si="1"/>
        <v>1</v>
      </c>
      <c r="E22" s="42">
        <f t="shared" si="2"/>
        <v>0</v>
      </c>
      <c r="F22" s="43">
        <f t="shared" si="3"/>
        <v>0</v>
      </c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44"/>
      <c r="T22" s="44"/>
      <c r="U22" s="35"/>
      <c r="V22" s="35"/>
      <c r="W22" s="36"/>
      <c r="X22" s="35"/>
      <c r="Y22" s="35"/>
      <c r="Z22" s="35"/>
      <c r="AA22" s="35"/>
      <c r="AB22" s="35"/>
    </row>
    <row r="23" spans="1:28" x14ac:dyDescent="0.2">
      <c r="A23" s="43" t="e">
        <f t="shared" si="0"/>
        <v>#N/A</v>
      </c>
      <c r="B23" s="40">
        <f t="shared" si="6"/>
        <v>16</v>
      </c>
      <c r="C23" s="40">
        <f t="shared" si="7"/>
        <v>24</v>
      </c>
      <c r="D23" s="41">
        <f t="shared" si="1"/>
        <v>1</v>
      </c>
      <c r="E23" s="42">
        <f t="shared" si="2"/>
        <v>0</v>
      </c>
      <c r="F23" s="43">
        <f t="shared" si="3"/>
        <v>0</v>
      </c>
      <c r="G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39"/>
      <c r="T23" s="39"/>
      <c r="U23" s="29"/>
      <c r="V23" s="29"/>
      <c r="W23" s="31"/>
      <c r="X23" s="29"/>
      <c r="Y23" s="29"/>
      <c r="Z23" s="29"/>
      <c r="AA23" s="29"/>
      <c r="AB23" s="29"/>
    </row>
    <row r="24" spans="1:28" x14ac:dyDescent="0.2">
      <c r="A24" s="43" t="e">
        <f t="shared" si="0"/>
        <v>#N/A</v>
      </c>
      <c r="B24" s="40">
        <f t="shared" si="6"/>
        <v>16</v>
      </c>
      <c r="C24" s="40">
        <f t="shared" si="7"/>
        <v>24</v>
      </c>
      <c r="D24" s="41">
        <f t="shared" si="1"/>
        <v>1</v>
      </c>
      <c r="E24" s="42">
        <f t="shared" si="2"/>
        <v>0</v>
      </c>
      <c r="F24" s="43">
        <f t="shared" si="3"/>
        <v>0</v>
      </c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44"/>
      <c r="T24" s="44"/>
      <c r="U24" s="35"/>
      <c r="V24" s="35"/>
      <c r="W24" s="36"/>
      <c r="X24" s="35"/>
      <c r="Y24" s="35"/>
      <c r="Z24" s="35"/>
      <c r="AA24" s="35"/>
      <c r="AB24" s="35"/>
    </row>
    <row r="25" spans="1:28" x14ac:dyDescent="0.2">
      <c r="A25" s="43" t="e">
        <f t="shared" si="0"/>
        <v>#N/A</v>
      </c>
      <c r="B25" s="40">
        <f t="shared" si="6"/>
        <v>16</v>
      </c>
      <c r="C25" s="40">
        <f t="shared" si="7"/>
        <v>24</v>
      </c>
      <c r="D25" s="41">
        <f t="shared" si="1"/>
        <v>1</v>
      </c>
      <c r="E25" s="42">
        <f t="shared" si="2"/>
        <v>0</v>
      </c>
      <c r="F25" s="43">
        <f t="shared" si="3"/>
        <v>0</v>
      </c>
      <c r="G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9"/>
      <c r="T25" s="39"/>
      <c r="U25" s="29"/>
      <c r="V25" s="29"/>
      <c r="W25" s="31"/>
      <c r="X25" s="29"/>
      <c r="Y25" s="29"/>
      <c r="Z25" s="29"/>
      <c r="AA25" s="29"/>
      <c r="AB25" s="29"/>
    </row>
    <row r="26" spans="1:28" x14ac:dyDescent="0.2">
      <c r="A26" s="43" t="e">
        <f t="shared" si="0"/>
        <v>#N/A</v>
      </c>
      <c r="B26" s="40">
        <f t="shared" si="6"/>
        <v>16</v>
      </c>
      <c r="C26" s="40">
        <f t="shared" si="7"/>
        <v>24</v>
      </c>
      <c r="D26" s="41">
        <f t="shared" si="1"/>
        <v>1</v>
      </c>
      <c r="E26" s="42">
        <f t="shared" si="2"/>
        <v>0</v>
      </c>
      <c r="F26" s="43">
        <f t="shared" si="3"/>
        <v>0</v>
      </c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44"/>
      <c r="T26" s="44"/>
      <c r="U26" s="35"/>
      <c r="V26" s="35"/>
      <c r="W26" s="36"/>
      <c r="X26" s="35"/>
      <c r="Y26" s="35"/>
      <c r="Z26" s="35"/>
      <c r="AA26" s="35"/>
      <c r="AB26" s="35"/>
    </row>
    <row r="27" spans="1:28" x14ac:dyDescent="0.2">
      <c r="A27" s="43" t="e">
        <f t="shared" si="0"/>
        <v>#N/A</v>
      </c>
      <c r="B27" s="40">
        <f t="shared" si="6"/>
        <v>16</v>
      </c>
      <c r="C27" s="40">
        <f t="shared" si="7"/>
        <v>24</v>
      </c>
      <c r="D27" s="41">
        <f t="shared" si="1"/>
        <v>1</v>
      </c>
      <c r="E27" s="42">
        <f t="shared" si="2"/>
        <v>0</v>
      </c>
      <c r="F27" s="43">
        <f t="shared" si="3"/>
        <v>0</v>
      </c>
      <c r="G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39"/>
      <c r="T27" s="39"/>
      <c r="U27" s="29"/>
      <c r="V27" s="29"/>
      <c r="W27" s="31"/>
      <c r="X27" s="29"/>
      <c r="Y27" s="29"/>
      <c r="Z27" s="29"/>
      <c r="AA27" s="29"/>
      <c r="AB27" s="29"/>
    </row>
    <row r="28" spans="1:28" x14ac:dyDescent="0.2">
      <c r="A28" s="43" t="e">
        <f t="shared" si="0"/>
        <v>#N/A</v>
      </c>
      <c r="B28" s="40">
        <f t="shared" si="6"/>
        <v>16</v>
      </c>
      <c r="C28" s="40">
        <f t="shared" si="7"/>
        <v>24</v>
      </c>
      <c r="D28" s="41">
        <f t="shared" si="1"/>
        <v>1</v>
      </c>
      <c r="E28" s="42">
        <f t="shared" si="2"/>
        <v>0</v>
      </c>
      <c r="F28" s="43">
        <f t="shared" si="3"/>
        <v>0</v>
      </c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44"/>
      <c r="T28" s="44"/>
      <c r="U28" s="35"/>
      <c r="V28" s="35"/>
      <c r="W28" s="36"/>
      <c r="X28" s="35"/>
      <c r="Y28" s="35"/>
      <c r="Z28" s="35"/>
      <c r="AA28" s="35"/>
      <c r="AB28" s="35"/>
    </row>
    <row r="29" spans="1:28" x14ac:dyDescent="0.2">
      <c r="A29" s="43" t="e">
        <f t="shared" si="0"/>
        <v>#N/A</v>
      </c>
      <c r="B29" s="40">
        <f t="shared" si="6"/>
        <v>16</v>
      </c>
      <c r="C29" s="40">
        <f t="shared" si="7"/>
        <v>24</v>
      </c>
      <c r="D29" s="41">
        <f t="shared" si="1"/>
        <v>1</v>
      </c>
      <c r="E29" s="42">
        <f t="shared" si="2"/>
        <v>0</v>
      </c>
      <c r="F29" s="43">
        <f t="shared" si="3"/>
        <v>0</v>
      </c>
      <c r="G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9"/>
      <c r="T29" s="39"/>
      <c r="U29" s="29"/>
      <c r="V29" s="29"/>
      <c r="W29" s="31"/>
      <c r="X29" s="29"/>
      <c r="Y29" s="29"/>
      <c r="Z29" s="29"/>
      <c r="AA29" s="29"/>
      <c r="AB29" s="29"/>
    </row>
    <row r="30" spans="1:28" x14ac:dyDescent="0.2">
      <c r="A30" s="43" t="e">
        <f t="shared" si="0"/>
        <v>#N/A</v>
      </c>
      <c r="B30" s="40">
        <f t="shared" si="6"/>
        <v>16</v>
      </c>
      <c r="C30" s="40">
        <f t="shared" si="7"/>
        <v>24</v>
      </c>
      <c r="D30" s="41">
        <f t="shared" si="1"/>
        <v>1</v>
      </c>
      <c r="E30" s="42">
        <f t="shared" si="2"/>
        <v>0</v>
      </c>
      <c r="F30" s="43">
        <f t="shared" si="3"/>
        <v>0</v>
      </c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44"/>
      <c r="T30" s="44"/>
      <c r="U30" s="35"/>
      <c r="V30" s="35"/>
      <c r="W30" s="36"/>
      <c r="X30" s="35"/>
      <c r="Y30" s="35"/>
      <c r="Z30" s="35"/>
      <c r="AA30" s="35"/>
      <c r="AB30" s="35"/>
    </row>
    <row r="31" spans="1:28" x14ac:dyDescent="0.2">
      <c r="A31" s="43" t="e">
        <f t="shared" si="0"/>
        <v>#N/A</v>
      </c>
      <c r="B31" s="40">
        <f t="shared" si="6"/>
        <v>16</v>
      </c>
      <c r="C31" s="40">
        <f t="shared" si="7"/>
        <v>24</v>
      </c>
      <c r="D31" s="41">
        <f t="shared" si="1"/>
        <v>1</v>
      </c>
      <c r="E31" s="42">
        <f t="shared" si="2"/>
        <v>0</v>
      </c>
      <c r="F31" s="43">
        <f t="shared" si="3"/>
        <v>0</v>
      </c>
      <c r="G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39"/>
      <c r="T31" s="39"/>
      <c r="U31" s="29"/>
      <c r="V31" s="29"/>
      <c r="W31" s="31"/>
      <c r="X31" s="29"/>
      <c r="Y31" s="29"/>
      <c r="Z31" s="29"/>
      <c r="AA31" s="29"/>
      <c r="AB31" s="29"/>
    </row>
    <row r="32" spans="1:28" x14ac:dyDescent="0.2">
      <c r="A32" s="43" t="e">
        <f t="shared" si="0"/>
        <v>#N/A</v>
      </c>
      <c r="B32" s="40">
        <f t="shared" si="6"/>
        <v>16</v>
      </c>
      <c r="C32" s="40">
        <f t="shared" si="7"/>
        <v>24</v>
      </c>
      <c r="D32" s="41">
        <f t="shared" si="1"/>
        <v>1</v>
      </c>
      <c r="E32" s="42">
        <f t="shared" si="2"/>
        <v>0</v>
      </c>
      <c r="F32" s="43">
        <f t="shared" si="3"/>
        <v>0</v>
      </c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44"/>
      <c r="T32" s="44"/>
      <c r="U32" s="35"/>
      <c r="V32" s="35"/>
      <c r="W32" s="36"/>
      <c r="X32" s="35"/>
      <c r="Y32" s="35"/>
      <c r="Z32" s="35"/>
      <c r="AA32" s="35"/>
      <c r="AB32" s="35"/>
    </row>
    <row r="33" spans="1:28" x14ac:dyDescent="0.2">
      <c r="A33" s="43" t="e">
        <f t="shared" si="0"/>
        <v>#N/A</v>
      </c>
      <c r="B33" s="40">
        <f t="shared" si="6"/>
        <v>16</v>
      </c>
      <c r="C33" s="40">
        <f t="shared" si="7"/>
        <v>24</v>
      </c>
      <c r="D33" s="41">
        <f t="shared" si="1"/>
        <v>1</v>
      </c>
      <c r="E33" s="42">
        <f t="shared" si="2"/>
        <v>0</v>
      </c>
      <c r="F33" s="43">
        <f t="shared" si="3"/>
        <v>0</v>
      </c>
      <c r="G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9"/>
      <c r="T33" s="39"/>
      <c r="U33" s="29"/>
      <c r="V33" s="29"/>
      <c r="W33" s="31"/>
      <c r="X33" s="29"/>
      <c r="Y33" s="29"/>
      <c r="Z33" s="29"/>
      <c r="AA33" s="29"/>
      <c r="AB33" s="29"/>
    </row>
    <row r="34" spans="1:28" x14ac:dyDescent="0.2">
      <c r="A34" s="43" t="e">
        <f t="shared" si="0"/>
        <v>#N/A</v>
      </c>
      <c r="B34" s="40">
        <f t="shared" si="6"/>
        <v>16</v>
      </c>
      <c r="C34" s="40">
        <f t="shared" si="7"/>
        <v>24</v>
      </c>
      <c r="D34" s="41">
        <f t="shared" si="1"/>
        <v>1</v>
      </c>
      <c r="E34" s="42">
        <f t="shared" si="2"/>
        <v>0</v>
      </c>
      <c r="F34" s="43">
        <f t="shared" si="3"/>
        <v>0</v>
      </c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44"/>
      <c r="T34" s="44"/>
      <c r="U34" s="35"/>
      <c r="V34" s="35"/>
      <c r="W34" s="36"/>
      <c r="X34" s="35"/>
      <c r="Y34" s="35"/>
      <c r="Z34" s="35"/>
      <c r="AA34" s="35"/>
      <c r="AB34" s="35"/>
    </row>
    <row r="35" spans="1:28" x14ac:dyDescent="0.2">
      <c r="A35" s="43" t="e">
        <f t="shared" si="0"/>
        <v>#N/A</v>
      </c>
      <c r="B35" s="40">
        <f t="shared" si="6"/>
        <v>16</v>
      </c>
      <c r="C35" s="40">
        <f t="shared" si="7"/>
        <v>24</v>
      </c>
      <c r="D35" s="41">
        <f t="shared" si="1"/>
        <v>1</v>
      </c>
      <c r="E35" s="42">
        <f t="shared" si="2"/>
        <v>0</v>
      </c>
      <c r="F35" s="43">
        <f t="shared" si="3"/>
        <v>0</v>
      </c>
      <c r="G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9"/>
      <c r="T35" s="39"/>
      <c r="U35" s="29"/>
      <c r="V35" s="29"/>
      <c r="W35" s="31"/>
      <c r="X35" s="29"/>
      <c r="Y35" s="29"/>
      <c r="Z35" s="29"/>
      <c r="AA35" s="29"/>
      <c r="AB35" s="29"/>
    </row>
    <row r="36" spans="1:28" x14ac:dyDescent="0.2">
      <c r="A36" s="43" t="e">
        <f t="shared" si="0"/>
        <v>#N/A</v>
      </c>
      <c r="B36" s="40">
        <f t="shared" si="6"/>
        <v>16</v>
      </c>
      <c r="C36" s="40">
        <f t="shared" si="7"/>
        <v>24</v>
      </c>
      <c r="D36" s="41">
        <f t="shared" si="1"/>
        <v>1</v>
      </c>
      <c r="E36" s="42">
        <f t="shared" si="2"/>
        <v>0</v>
      </c>
      <c r="F36" s="43">
        <f t="shared" si="3"/>
        <v>0</v>
      </c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44"/>
      <c r="T36" s="44"/>
      <c r="U36" s="35"/>
      <c r="V36" s="35"/>
      <c r="W36" s="36"/>
      <c r="X36" s="35"/>
      <c r="Y36" s="35"/>
      <c r="Z36" s="35"/>
      <c r="AA36" s="35"/>
      <c r="AB36" s="35"/>
    </row>
    <row r="37" spans="1:28" x14ac:dyDescent="0.2">
      <c r="A37" s="43" t="e">
        <f t="shared" ref="A37:A68" si="8">VLOOKUP(J37,DDEPM_USERS,2,FALSE)</f>
        <v>#N/A</v>
      </c>
      <c r="B37" s="40">
        <f t="shared" si="6"/>
        <v>16</v>
      </c>
      <c r="C37" s="40">
        <f t="shared" si="7"/>
        <v>24</v>
      </c>
      <c r="D37" s="41">
        <f t="shared" ref="D37:D68" si="9">T37-S37+1</f>
        <v>1</v>
      </c>
      <c r="E37" s="42">
        <f t="shared" ref="E37:E68" si="10">Z37*(C37-B37+1)*D37</f>
        <v>0</v>
      </c>
      <c r="F37" s="43">
        <f t="shared" ref="F37:F68" si="11">E37*AA37</f>
        <v>0</v>
      </c>
      <c r="G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9"/>
      <c r="T37" s="39"/>
      <c r="U37" s="29"/>
      <c r="V37" s="29"/>
      <c r="W37" s="31"/>
      <c r="X37" s="29"/>
      <c r="Y37" s="29"/>
      <c r="Z37" s="29"/>
      <c r="AA37" s="29"/>
      <c r="AB37" s="29"/>
    </row>
    <row r="38" spans="1:28" x14ac:dyDescent="0.2">
      <c r="A38" s="43" t="e">
        <f t="shared" si="8"/>
        <v>#N/A</v>
      </c>
      <c r="B38" s="40">
        <f t="shared" si="6"/>
        <v>16</v>
      </c>
      <c r="C38" s="40">
        <f t="shared" si="7"/>
        <v>24</v>
      </c>
      <c r="D38" s="41">
        <f t="shared" si="9"/>
        <v>1</v>
      </c>
      <c r="E38" s="42">
        <f t="shared" si="10"/>
        <v>0</v>
      </c>
      <c r="F38" s="43">
        <f t="shared" si="11"/>
        <v>0</v>
      </c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44"/>
      <c r="T38" s="44"/>
      <c r="U38" s="35"/>
      <c r="V38" s="35"/>
      <c r="W38" s="36"/>
      <c r="X38" s="35"/>
      <c r="Y38" s="35"/>
      <c r="Z38" s="35"/>
      <c r="AA38" s="35"/>
      <c r="AB38" s="35"/>
    </row>
    <row r="39" spans="1:28" x14ac:dyDescent="0.2">
      <c r="A39" s="43" t="e">
        <f t="shared" si="8"/>
        <v>#N/A</v>
      </c>
      <c r="B39" s="40">
        <f t="shared" si="6"/>
        <v>16</v>
      </c>
      <c r="C39" s="40">
        <f t="shared" si="7"/>
        <v>24</v>
      </c>
      <c r="D39" s="41">
        <f t="shared" si="9"/>
        <v>1</v>
      </c>
      <c r="E39" s="42">
        <f t="shared" si="10"/>
        <v>0</v>
      </c>
      <c r="F39" s="43">
        <f t="shared" si="11"/>
        <v>0</v>
      </c>
      <c r="G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39"/>
      <c r="T39" s="39"/>
      <c r="U39" s="29"/>
      <c r="V39" s="29"/>
      <c r="W39" s="31"/>
      <c r="X39" s="29"/>
      <c r="Y39" s="29"/>
      <c r="Z39" s="29"/>
      <c r="AA39" s="29"/>
      <c r="AB39" s="29"/>
    </row>
    <row r="40" spans="1:28" x14ac:dyDescent="0.2">
      <c r="A40" s="43" t="e">
        <f t="shared" si="8"/>
        <v>#N/A</v>
      </c>
      <c r="B40" s="40">
        <f t="shared" si="6"/>
        <v>16</v>
      </c>
      <c r="C40" s="40">
        <f t="shared" si="7"/>
        <v>24</v>
      </c>
      <c r="D40" s="41">
        <f t="shared" si="9"/>
        <v>1</v>
      </c>
      <c r="E40" s="42">
        <f t="shared" si="10"/>
        <v>0</v>
      </c>
      <c r="F40" s="43">
        <f t="shared" si="11"/>
        <v>0</v>
      </c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44"/>
      <c r="T40" s="44"/>
      <c r="U40" s="35"/>
      <c r="V40" s="35"/>
      <c r="W40" s="36"/>
      <c r="X40" s="35"/>
      <c r="Y40" s="35"/>
      <c r="Z40" s="35"/>
      <c r="AA40" s="35"/>
      <c r="AB40" s="35"/>
    </row>
    <row r="41" spans="1:28" x14ac:dyDescent="0.2">
      <c r="A41" s="43" t="e">
        <f t="shared" si="8"/>
        <v>#N/A</v>
      </c>
      <c r="B41" s="40">
        <f t="shared" si="6"/>
        <v>16</v>
      </c>
      <c r="C41" s="40">
        <f t="shared" si="7"/>
        <v>24</v>
      </c>
      <c r="D41" s="41">
        <f t="shared" si="9"/>
        <v>1</v>
      </c>
      <c r="E41" s="42">
        <f t="shared" si="10"/>
        <v>0</v>
      </c>
      <c r="F41" s="43">
        <f t="shared" si="11"/>
        <v>0</v>
      </c>
      <c r="G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9"/>
      <c r="T41" s="39"/>
      <c r="U41" s="29"/>
      <c r="V41" s="29"/>
      <c r="W41" s="31"/>
      <c r="X41" s="29"/>
      <c r="Y41" s="29"/>
      <c r="Z41" s="29"/>
      <c r="AA41" s="29"/>
      <c r="AB41" s="29"/>
    </row>
    <row r="42" spans="1:28" x14ac:dyDescent="0.2">
      <c r="A42" s="43" t="e">
        <f t="shared" si="8"/>
        <v>#N/A</v>
      </c>
      <c r="B42" s="40">
        <f t="shared" si="6"/>
        <v>16</v>
      </c>
      <c r="C42" s="40">
        <f t="shared" si="7"/>
        <v>24</v>
      </c>
      <c r="D42" s="41">
        <f t="shared" si="9"/>
        <v>1</v>
      </c>
      <c r="E42" s="42">
        <f t="shared" si="10"/>
        <v>0</v>
      </c>
      <c r="F42" s="43">
        <f t="shared" si="11"/>
        <v>0</v>
      </c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44"/>
      <c r="T42" s="44"/>
      <c r="U42" s="35"/>
      <c r="V42" s="35"/>
      <c r="W42" s="36"/>
      <c r="X42" s="35"/>
      <c r="Y42" s="35"/>
      <c r="Z42" s="35"/>
      <c r="AA42" s="35"/>
      <c r="AB42" s="35"/>
    </row>
    <row r="43" spans="1:28" x14ac:dyDescent="0.2">
      <c r="A43" s="43" t="e">
        <f t="shared" si="8"/>
        <v>#N/A</v>
      </c>
      <c r="B43" s="40">
        <f t="shared" si="6"/>
        <v>16</v>
      </c>
      <c r="C43" s="40">
        <f t="shared" si="7"/>
        <v>24</v>
      </c>
      <c r="D43" s="41">
        <f t="shared" si="9"/>
        <v>1</v>
      </c>
      <c r="E43" s="42">
        <f t="shared" si="10"/>
        <v>0</v>
      </c>
      <c r="F43" s="43">
        <f t="shared" si="11"/>
        <v>0</v>
      </c>
      <c r="G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9"/>
      <c r="T43" s="39"/>
      <c r="U43" s="29"/>
      <c r="V43" s="29"/>
      <c r="W43" s="31"/>
      <c r="X43" s="29"/>
      <c r="Y43" s="29"/>
      <c r="Z43" s="29"/>
      <c r="AA43" s="29"/>
      <c r="AB43" s="29"/>
    </row>
    <row r="44" spans="1:28" x14ac:dyDescent="0.2">
      <c r="A44" s="43" t="e">
        <f t="shared" si="8"/>
        <v>#N/A</v>
      </c>
      <c r="B44" s="40">
        <f t="shared" si="6"/>
        <v>16</v>
      </c>
      <c r="C44" s="40">
        <f t="shared" si="7"/>
        <v>24</v>
      </c>
      <c r="D44" s="41">
        <f t="shared" si="9"/>
        <v>1</v>
      </c>
      <c r="E44" s="42">
        <f t="shared" si="10"/>
        <v>0</v>
      </c>
      <c r="F44" s="43">
        <f t="shared" si="11"/>
        <v>0</v>
      </c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44"/>
      <c r="T44" s="44"/>
      <c r="U44" s="35"/>
      <c r="V44" s="35"/>
      <c r="W44" s="36"/>
      <c r="X44" s="35"/>
      <c r="Y44" s="35"/>
      <c r="Z44" s="35"/>
      <c r="AA44" s="35"/>
      <c r="AB44" s="35"/>
    </row>
    <row r="45" spans="1:28" x14ac:dyDescent="0.2">
      <c r="A45" s="43" t="e">
        <f t="shared" si="8"/>
        <v>#N/A</v>
      </c>
      <c r="B45" s="40">
        <f t="shared" si="6"/>
        <v>16</v>
      </c>
      <c r="C45" s="40">
        <f t="shared" si="7"/>
        <v>24</v>
      </c>
      <c r="D45" s="41">
        <f t="shared" si="9"/>
        <v>1</v>
      </c>
      <c r="E45" s="42">
        <f t="shared" si="10"/>
        <v>0</v>
      </c>
      <c r="F45" s="43">
        <f t="shared" si="11"/>
        <v>0</v>
      </c>
      <c r="G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39"/>
      <c r="T45" s="39"/>
      <c r="U45" s="29"/>
      <c r="V45" s="29"/>
      <c r="W45" s="31"/>
      <c r="X45" s="29"/>
      <c r="Y45" s="29"/>
      <c r="Z45" s="29"/>
      <c r="AA45" s="29"/>
      <c r="AB45" s="29"/>
    </row>
    <row r="46" spans="1:28" x14ac:dyDescent="0.2">
      <c r="A46" s="43" t="e">
        <f t="shared" si="8"/>
        <v>#N/A</v>
      </c>
      <c r="B46" s="40">
        <f t="shared" si="6"/>
        <v>16</v>
      </c>
      <c r="C46" s="40">
        <f t="shared" si="7"/>
        <v>24</v>
      </c>
      <c r="D46" s="41">
        <f t="shared" si="9"/>
        <v>1</v>
      </c>
      <c r="E46" s="42">
        <f t="shared" si="10"/>
        <v>0</v>
      </c>
      <c r="F46" s="43">
        <f t="shared" si="11"/>
        <v>0</v>
      </c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44"/>
      <c r="T46" s="44"/>
      <c r="U46" s="35"/>
      <c r="V46" s="35"/>
      <c r="W46" s="36"/>
      <c r="X46" s="35"/>
      <c r="Y46" s="35"/>
      <c r="Z46" s="35"/>
      <c r="AA46" s="35"/>
      <c r="AB46" s="35"/>
    </row>
    <row r="47" spans="1:28" x14ac:dyDescent="0.2">
      <c r="A47" s="43" t="e">
        <f t="shared" si="8"/>
        <v>#N/A</v>
      </c>
      <c r="B47" s="40">
        <f t="shared" si="6"/>
        <v>16</v>
      </c>
      <c r="C47" s="40">
        <f t="shared" si="7"/>
        <v>24</v>
      </c>
      <c r="D47" s="41">
        <f t="shared" si="9"/>
        <v>1</v>
      </c>
      <c r="E47" s="42">
        <f t="shared" si="10"/>
        <v>0</v>
      </c>
      <c r="F47" s="43">
        <f t="shared" si="11"/>
        <v>0</v>
      </c>
      <c r="G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39"/>
      <c r="T47" s="39"/>
      <c r="U47" s="29"/>
      <c r="V47" s="29"/>
      <c r="W47" s="31"/>
      <c r="X47" s="29"/>
      <c r="Y47" s="29"/>
      <c r="Z47" s="29"/>
      <c r="AA47" s="29"/>
      <c r="AB47" s="29"/>
    </row>
    <row r="48" spans="1:28" x14ac:dyDescent="0.2">
      <c r="A48" s="43" t="e">
        <f t="shared" si="8"/>
        <v>#N/A</v>
      </c>
      <c r="B48" s="40">
        <f t="shared" si="6"/>
        <v>16</v>
      </c>
      <c r="C48" s="40">
        <f t="shared" si="7"/>
        <v>24</v>
      </c>
      <c r="D48" s="41">
        <f t="shared" si="9"/>
        <v>1</v>
      </c>
      <c r="E48" s="42">
        <f t="shared" si="10"/>
        <v>0</v>
      </c>
      <c r="F48" s="43">
        <f t="shared" si="11"/>
        <v>0</v>
      </c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44"/>
      <c r="T48" s="44"/>
      <c r="U48" s="35"/>
      <c r="V48" s="35"/>
      <c r="W48" s="36"/>
      <c r="X48" s="35"/>
      <c r="Y48" s="35"/>
      <c r="Z48" s="35"/>
      <c r="AA48" s="35"/>
      <c r="AB48" s="35"/>
    </row>
    <row r="49" spans="1:28" x14ac:dyDescent="0.2">
      <c r="A49" s="43" t="e">
        <f t="shared" si="8"/>
        <v>#N/A</v>
      </c>
      <c r="B49" s="40">
        <f t="shared" si="6"/>
        <v>16</v>
      </c>
      <c r="C49" s="40">
        <f t="shared" si="7"/>
        <v>24</v>
      </c>
      <c r="D49" s="41">
        <f t="shared" si="9"/>
        <v>1</v>
      </c>
      <c r="E49" s="42">
        <f t="shared" si="10"/>
        <v>0</v>
      </c>
      <c r="F49" s="43">
        <f t="shared" si="11"/>
        <v>0</v>
      </c>
      <c r="G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9"/>
      <c r="T49" s="39"/>
      <c r="U49" s="29"/>
      <c r="V49" s="29"/>
      <c r="W49" s="31"/>
      <c r="X49" s="29"/>
      <c r="Y49" s="29"/>
      <c r="Z49" s="29"/>
      <c r="AA49" s="29"/>
      <c r="AB49" s="29"/>
    </row>
    <row r="50" spans="1:28" x14ac:dyDescent="0.2">
      <c r="A50" s="43" t="e">
        <f t="shared" si="8"/>
        <v>#N/A</v>
      </c>
      <c r="B50" s="40">
        <f t="shared" si="6"/>
        <v>16</v>
      </c>
      <c r="C50" s="40">
        <f t="shared" si="7"/>
        <v>24</v>
      </c>
      <c r="D50" s="41">
        <f t="shared" si="9"/>
        <v>1</v>
      </c>
      <c r="E50" s="42">
        <f t="shared" si="10"/>
        <v>0</v>
      </c>
      <c r="F50" s="43">
        <f t="shared" si="11"/>
        <v>0</v>
      </c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44"/>
      <c r="T50" s="44"/>
      <c r="U50" s="35"/>
      <c r="V50" s="35"/>
      <c r="W50" s="36"/>
      <c r="X50" s="35"/>
      <c r="Y50" s="35"/>
      <c r="Z50" s="35"/>
      <c r="AA50" s="35"/>
      <c r="AB50" s="35"/>
    </row>
    <row r="51" spans="1:28" x14ac:dyDescent="0.2">
      <c r="A51" s="43" t="e">
        <f t="shared" si="8"/>
        <v>#N/A</v>
      </c>
      <c r="B51" s="40">
        <f t="shared" si="6"/>
        <v>16</v>
      </c>
      <c r="C51" s="40">
        <f t="shared" si="7"/>
        <v>24</v>
      </c>
      <c r="D51" s="41">
        <f t="shared" si="9"/>
        <v>1</v>
      </c>
      <c r="E51" s="42">
        <f t="shared" si="10"/>
        <v>0</v>
      </c>
      <c r="F51" s="43">
        <f t="shared" si="11"/>
        <v>0</v>
      </c>
      <c r="G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39"/>
      <c r="T51" s="39"/>
      <c r="U51" s="29"/>
      <c r="V51" s="29"/>
      <c r="W51" s="31"/>
      <c r="X51" s="29"/>
      <c r="Y51" s="29"/>
      <c r="Z51" s="29"/>
      <c r="AA51" s="29"/>
      <c r="AB51" s="29"/>
    </row>
    <row r="52" spans="1:28" x14ac:dyDescent="0.2">
      <c r="A52" s="43" t="e">
        <f t="shared" si="8"/>
        <v>#N/A</v>
      </c>
      <c r="B52" s="40">
        <f t="shared" si="6"/>
        <v>16</v>
      </c>
      <c r="C52" s="40">
        <f t="shared" si="7"/>
        <v>24</v>
      </c>
      <c r="D52" s="41">
        <f t="shared" si="9"/>
        <v>1</v>
      </c>
      <c r="E52" s="42">
        <f t="shared" si="10"/>
        <v>0</v>
      </c>
      <c r="F52" s="43">
        <f t="shared" si="11"/>
        <v>0</v>
      </c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44"/>
      <c r="T52" s="44"/>
      <c r="U52" s="35"/>
      <c r="V52" s="35"/>
      <c r="W52" s="36"/>
      <c r="X52" s="35"/>
      <c r="Y52" s="35"/>
      <c r="Z52" s="35"/>
      <c r="AA52" s="35"/>
      <c r="AB52" s="35"/>
    </row>
    <row r="53" spans="1:28" x14ac:dyDescent="0.2">
      <c r="A53" s="43" t="e">
        <f t="shared" si="8"/>
        <v>#N/A</v>
      </c>
      <c r="B53" s="40">
        <f t="shared" si="6"/>
        <v>16</v>
      </c>
      <c r="C53" s="40">
        <f t="shared" si="7"/>
        <v>24</v>
      </c>
      <c r="D53" s="41">
        <f t="shared" si="9"/>
        <v>1</v>
      </c>
      <c r="E53" s="42">
        <f t="shared" si="10"/>
        <v>0</v>
      </c>
      <c r="F53" s="43">
        <f t="shared" si="11"/>
        <v>0</v>
      </c>
      <c r="G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39"/>
      <c r="T53" s="39"/>
      <c r="U53" s="29"/>
      <c r="V53" s="29"/>
      <c r="W53" s="31"/>
      <c r="X53" s="29"/>
      <c r="Y53" s="29"/>
      <c r="Z53" s="29"/>
      <c r="AA53" s="29"/>
      <c r="AB53" s="29"/>
    </row>
    <row r="54" spans="1:28" x14ac:dyDescent="0.2">
      <c r="A54" s="43" t="e">
        <f t="shared" si="8"/>
        <v>#N/A</v>
      </c>
      <c r="B54" s="40">
        <f t="shared" si="6"/>
        <v>16</v>
      </c>
      <c r="C54" s="40">
        <f t="shared" si="7"/>
        <v>24</v>
      </c>
      <c r="D54" s="41">
        <f t="shared" si="9"/>
        <v>1</v>
      </c>
      <c r="E54" s="42">
        <f t="shared" si="10"/>
        <v>0</v>
      </c>
      <c r="F54" s="43">
        <f t="shared" si="11"/>
        <v>0</v>
      </c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44"/>
      <c r="T54" s="44"/>
      <c r="U54" s="35"/>
      <c r="V54" s="35"/>
      <c r="W54" s="36"/>
      <c r="X54" s="35"/>
      <c r="Y54" s="35"/>
      <c r="Z54" s="35"/>
      <c r="AA54" s="35"/>
      <c r="AB54" s="35"/>
    </row>
    <row r="55" spans="1:28" x14ac:dyDescent="0.2">
      <c r="A55" s="43" t="e">
        <f t="shared" si="8"/>
        <v>#N/A</v>
      </c>
      <c r="B55" s="40">
        <f t="shared" si="6"/>
        <v>16</v>
      </c>
      <c r="C55" s="40">
        <f t="shared" si="7"/>
        <v>24</v>
      </c>
      <c r="D55" s="41">
        <f t="shared" si="9"/>
        <v>1</v>
      </c>
      <c r="E55" s="42">
        <f t="shared" si="10"/>
        <v>0</v>
      </c>
      <c r="F55" s="43">
        <f t="shared" si="11"/>
        <v>0</v>
      </c>
      <c r="G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39"/>
      <c r="T55" s="39"/>
      <c r="U55" s="29"/>
      <c r="V55" s="29"/>
      <c r="W55" s="31"/>
      <c r="X55" s="29"/>
      <c r="Y55" s="29"/>
      <c r="Z55" s="29"/>
      <c r="AA55" s="29"/>
      <c r="AB55" s="29"/>
    </row>
    <row r="56" spans="1:28" x14ac:dyDescent="0.2">
      <c r="A56" s="43" t="e">
        <f t="shared" si="8"/>
        <v>#N/A</v>
      </c>
      <c r="B56" s="40">
        <f t="shared" si="6"/>
        <v>16</v>
      </c>
      <c r="C56" s="40">
        <f t="shared" si="7"/>
        <v>24</v>
      </c>
      <c r="D56" s="41">
        <f t="shared" si="9"/>
        <v>1</v>
      </c>
      <c r="E56" s="42">
        <f t="shared" si="10"/>
        <v>0</v>
      </c>
      <c r="F56" s="43">
        <f t="shared" si="11"/>
        <v>0</v>
      </c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44"/>
      <c r="T56" s="44"/>
      <c r="U56" s="35"/>
      <c r="V56" s="35"/>
      <c r="W56" s="36"/>
      <c r="X56" s="35"/>
      <c r="Y56" s="35"/>
      <c r="Z56" s="35"/>
      <c r="AA56" s="35"/>
      <c r="AB56" s="35"/>
    </row>
    <row r="57" spans="1:28" x14ac:dyDescent="0.2">
      <c r="A57" s="43" t="e">
        <f t="shared" si="8"/>
        <v>#N/A</v>
      </c>
      <c r="B57" s="40">
        <f t="shared" si="6"/>
        <v>16</v>
      </c>
      <c r="C57" s="40">
        <f t="shared" si="7"/>
        <v>24</v>
      </c>
      <c r="D57" s="41">
        <f t="shared" si="9"/>
        <v>1</v>
      </c>
      <c r="E57" s="42">
        <f t="shared" si="10"/>
        <v>0</v>
      </c>
      <c r="F57" s="43">
        <f t="shared" si="11"/>
        <v>0</v>
      </c>
      <c r="G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39"/>
      <c r="T57" s="39"/>
      <c r="U57" s="29"/>
      <c r="V57" s="29"/>
      <c r="W57" s="31"/>
      <c r="X57" s="29"/>
      <c r="Y57" s="29"/>
      <c r="Z57" s="29"/>
      <c r="AA57" s="29"/>
      <c r="AB57" s="29"/>
    </row>
    <row r="58" spans="1:28" x14ac:dyDescent="0.2">
      <c r="A58" s="43" t="e">
        <f t="shared" si="8"/>
        <v>#N/A</v>
      </c>
      <c r="B58" s="40">
        <f t="shared" si="6"/>
        <v>16</v>
      </c>
      <c r="C58" s="40">
        <f t="shared" si="7"/>
        <v>24</v>
      </c>
      <c r="D58" s="41">
        <f t="shared" si="9"/>
        <v>1</v>
      </c>
      <c r="E58" s="42">
        <f t="shared" si="10"/>
        <v>0</v>
      </c>
      <c r="F58" s="43">
        <f t="shared" si="11"/>
        <v>0</v>
      </c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44"/>
      <c r="T58" s="44"/>
      <c r="U58" s="35"/>
      <c r="V58" s="35"/>
      <c r="W58" s="36"/>
      <c r="X58" s="35"/>
      <c r="Y58" s="35"/>
      <c r="Z58" s="35"/>
      <c r="AA58" s="35"/>
      <c r="AB58" s="35"/>
    </row>
    <row r="59" spans="1:28" x14ac:dyDescent="0.2">
      <c r="A59" s="43" t="e">
        <f t="shared" si="8"/>
        <v>#N/A</v>
      </c>
      <c r="B59" s="40">
        <f t="shared" si="6"/>
        <v>16</v>
      </c>
      <c r="C59" s="40">
        <f t="shared" si="7"/>
        <v>24</v>
      </c>
      <c r="D59" s="41">
        <f t="shared" si="9"/>
        <v>1</v>
      </c>
      <c r="E59" s="42">
        <f t="shared" si="10"/>
        <v>0</v>
      </c>
      <c r="F59" s="43">
        <f t="shared" si="11"/>
        <v>0</v>
      </c>
      <c r="G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39"/>
      <c r="T59" s="39"/>
      <c r="U59" s="29"/>
      <c r="V59" s="29"/>
      <c r="W59" s="31"/>
      <c r="X59" s="29"/>
      <c r="Y59" s="29"/>
      <c r="Z59" s="29"/>
      <c r="AA59" s="29"/>
      <c r="AB59" s="29"/>
    </row>
    <row r="60" spans="1:28" x14ac:dyDescent="0.2">
      <c r="A60" s="43" t="e">
        <f t="shared" si="8"/>
        <v>#N/A</v>
      </c>
      <c r="B60" s="40">
        <f t="shared" si="6"/>
        <v>16</v>
      </c>
      <c r="C60" s="40">
        <f t="shared" si="7"/>
        <v>24</v>
      </c>
      <c r="D60" s="41">
        <f t="shared" si="9"/>
        <v>1</v>
      </c>
      <c r="E60" s="42">
        <f t="shared" si="10"/>
        <v>0</v>
      </c>
      <c r="F60" s="43">
        <f t="shared" si="11"/>
        <v>0</v>
      </c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44"/>
      <c r="T60" s="44"/>
      <c r="U60" s="35"/>
      <c r="V60" s="35"/>
      <c r="W60" s="36"/>
      <c r="X60" s="35"/>
      <c r="Y60" s="35"/>
      <c r="Z60" s="35"/>
      <c r="AA60" s="35"/>
      <c r="AB60" s="35"/>
    </row>
    <row r="61" spans="1:28" x14ac:dyDescent="0.2">
      <c r="A61" s="43" t="e">
        <f t="shared" si="8"/>
        <v>#N/A</v>
      </c>
      <c r="B61" s="40">
        <f t="shared" si="6"/>
        <v>16</v>
      </c>
      <c r="C61" s="40">
        <f t="shared" si="7"/>
        <v>24</v>
      </c>
      <c r="D61" s="41">
        <f t="shared" si="9"/>
        <v>1</v>
      </c>
      <c r="E61" s="42">
        <f t="shared" si="10"/>
        <v>0</v>
      </c>
      <c r="F61" s="43">
        <f t="shared" si="11"/>
        <v>0</v>
      </c>
      <c r="G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39"/>
      <c r="T61" s="39"/>
      <c r="U61" s="29"/>
      <c r="V61" s="29"/>
      <c r="W61" s="31"/>
      <c r="X61" s="29"/>
      <c r="Y61" s="29"/>
      <c r="Z61" s="29"/>
      <c r="AA61" s="29"/>
      <c r="AB61" s="29"/>
    </row>
    <row r="62" spans="1:28" x14ac:dyDescent="0.2">
      <c r="A62" s="43" t="e">
        <f t="shared" si="8"/>
        <v>#N/A</v>
      </c>
      <c r="B62" s="40">
        <f t="shared" si="6"/>
        <v>16</v>
      </c>
      <c r="C62" s="40">
        <f t="shared" si="7"/>
        <v>24</v>
      </c>
      <c r="D62" s="41">
        <f t="shared" si="9"/>
        <v>1</v>
      </c>
      <c r="E62" s="42">
        <f t="shared" si="10"/>
        <v>0</v>
      </c>
      <c r="F62" s="43">
        <f t="shared" si="11"/>
        <v>0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44"/>
      <c r="T62" s="44"/>
      <c r="U62" s="35"/>
      <c r="V62" s="35"/>
      <c r="W62" s="36"/>
      <c r="X62" s="35"/>
      <c r="Y62" s="35"/>
      <c r="Z62" s="35"/>
      <c r="AA62" s="35"/>
      <c r="AB62" s="35"/>
    </row>
    <row r="63" spans="1:28" x14ac:dyDescent="0.2">
      <c r="A63" s="43" t="e">
        <f t="shared" si="8"/>
        <v>#N/A</v>
      </c>
      <c r="B63" s="40">
        <f t="shared" si="6"/>
        <v>16</v>
      </c>
      <c r="C63" s="40">
        <f t="shared" si="7"/>
        <v>24</v>
      </c>
      <c r="D63" s="41">
        <f t="shared" si="9"/>
        <v>1</v>
      </c>
      <c r="E63" s="42">
        <f t="shared" si="10"/>
        <v>0</v>
      </c>
      <c r="F63" s="43">
        <f t="shared" si="11"/>
        <v>0</v>
      </c>
      <c r="G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39"/>
      <c r="T63" s="39"/>
      <c r="U63" s="29"/>
      <c r="V63" s="29"/>
      <c r="W63" s="31"/>
      <c r="X63" s="29"/>
      <c r="Y63" s="29"/>
      <c r="Z63" s="29"/>
      <c r="AA63" s="29"/>
      <c r="AB63" s="29"/>
    </row>
    <row r="64" spans="1:28" x14ac:dyDescent="0.2">
      <c r="A64" s="43" t="e">
        <f t="shared" si="8"/>
        <v>#N/A</v>
      </c>
      <c r="B64" s="40">
        <f t="shared" si="6"/>
        <v>16</v>
      </c>
      <c r="C64" s="40">
        <f t="shared" si="7"/>
        <v>24</v>
      </c>
      <c r="D64" s="41">
        <f t="shared" si="9"/>
        <v>1</v>
      </c>
      <c r="E64" s="42">
        <f t="shared" si="10"/>
        <v>0</v>
      </c>
      <c r="F64" s="43">
        <f t="shared" si="11"/>
        <v>0</v>
      </c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44"/>
      <c r="T64" s="44"/>
      <c r="U64" s="35"/>
      <c r="V64" s="35"/>
      <c r="W64" s="36"/>
      <c r="X64" s="35"/>
      <c r="Y64" s="35"/>
      <c r="Z64" s="35"/>
      <c r="AA64" s="35"/>
      <c r="AB64" s="35"/>
    </row>
    <row r="65" spans="1:28" x14ac:dyDescent="0.2">
      <c r="A65" s="43" t="e">
        <f t="shared" si="8"/>
        <v>#N/A</v>
      </c>
      <c r="B65" s="40">
        <f t="shared" si="6"/>
        <v>16</v>
      </c>
      <c r="C65" s="40">
        <f t="shared" si="7"/>
        <v>24</v>
      </c>
      <c r="D65" s="41">
        <f t="shared" si="9"/>
        <v>1</v>
      </c>
      <c r="E65" s="42">
        <f t="shared" si="10"/>
        <v>0</v>
      </c>
      <c r="F65" s="43">
        <f t="shared" si="11"/>
        <v>0</v>
      </c>
      <c r="G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39"/>
      <c r="T65" s="39"/>
      <c r="U65" s="29"/>
      <c r="V65" s="29"/>
      <c r="W65" s="31"/>
      <c r="X65" s="29"/>
      <c r="Y65" s="29"/>
      <c r="Z65" s="29"/>
      <c r="AA65" s="29"/>
      <c r="AB65" s="29"/>
    </row>
    <row r="66" spans="1:28" x14ac:dyDescent="0.2">
      <c r="A66" s="43" t="e">
        <f t="shared" si="8"/>
        <v>#N/A</v>
      </c>
      <c r="B66" s="40">
        <f t="shared" si="6"/>
        <v>16</v>
      </c>
      <c r="C66" s="40">
        <f t="shared" si="7"/>
        <v>24</v>
      </c>
      <c r="D66" s="41">
        <f t="shared" si="9"/>
        <v>1</v>
      </c>
      <c r="E66" s="42">
        <f t="shared" si="10"/>
        <v>0</v>
      </c>
      <c r="F66" s="43">
        <f t="shared" si="11"/>
        <v>0</v>
      </c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44"/>
      <c r="T66" s="44"/>
      <c r="U66" s="35"/>
      <c r="V66" s="35"/>
      <c r="W66" s="36"/>
      <c r="X66" s="35"/>
      <c r="Y66" s="35"/>
      <c r="Z66" s="35"/>
      <c r="AA66" s="35"/>
      <c r="AB66" s="35"/>
    </row>
    <row r="67" spans="1:28" x14ac:dyDescent="0.2">
      <c r="A67" s="43" t="e">
        <f t="shared" si="8"/>
        <v>#N/A</v>
      </c>
      <c r="B67" s="40">
        <f t="shared" si="6"/>
        <v>16</v>
      </c>
      <c r="C67" s="40">
        <f t="shared" si="7"/>
        <v>24</v>
      </c>
      <c r="D67" s="41">
        <f t="shared" si="9"/>
        <v>1</v>
      </c>
      <c r="E67" s="42">
        <f t="shared" si="10"/>
        <v>0</v>
      </c>
      <c r="F67" s="43">
        <f t="shared" si="11"/>
        <v>0</v>
      </c>
      <c r="G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39"/>
      <c r="T67" s="39"/>
      <c r="U67" s="29"/>
      <c r="V67" s="29"/>
      <c r="W67" s="31"/>
      <c r="X67" s="29"/>
      <c r="Y67" s="29"/>
      <c r="Z67" s="29"/>
      <c r="AA67" s="29"/>
      <c r="AB67" s="29"/>
    </row>
    <row r="68" spans="1:28" x14ac:dyDescent="0.2">
      <c r="A68" s="43" t="e">
        <f t="shared" si="8"/>
        <v>#N/A</v>
      </c>
      <c r="B68" s="40">
        <f t="shared" si="6"/>
        <v>16</v>
      </c>
      <c r="C68" s="40">
        <f t="shared" si="7"/>
        <v>24</v>
      </c>
      <c r="D68" s="41">
        <f t="shared" si="9"/>
        <v>1</v>
      </c>
      <c r="E68" s="42">
        <f t="shared" si="10"/>
        <v>0</v>
      </c>
      <c r="F68" s="43">
        <f t="shared" si="11"/>
        <v>0</v>
      </c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44"/>
      <c r="T68" s="44"/>
      <c r="U68" s="35"/>
      <c r="V68" s="35"/>
      <c r="W68" s="36"/>
      <c r="X68" s="35"/>
      <c r="Y68" s="35"/>
      <c r="Z68" s="35"/>
      <c r="AA68" s="35"/>
      <c r="AB68" s="35"/>
    </row>
    <row r="69" spans="1:28" x14ac:dyDescent="0.2">
      <c r="A69" s="43" t="e">
        <f t="shared" ref="A69:A100" si="12">VLOOKUP(J69,DDEPM_USERS,2,FALSE)</f>
        <v>#N/A</v>
      </c>
      <c r="B69" s="40">
        <f t="shared" si="6"/>
        <v>16</v>
      </c>
      <c r="C69" s="40">
        <f t="shared" si="7"/>
        <v>24</v>
      </c>
      <c r="D69" s="41">
        <f t="shared" ref="D69:D100" si="13">T69-S69+1</f>
        <v>1</v>
      </c>
      <c r="E69" s="42">
        <f t="shared" ref="E69:E100" si="14">Z69*(C69-B69+1)*D69</f>
        <v>0</v>
      </c>
      <c r="F69" s="43">
        <f t="shared" ref="F69:F100" si="15">E69*AA69</f>
        <v>0</v>
      </c>
      <c r="G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39"/>
      <c r="T69" s="39"/>
      <c r="U69" s="29"/>
      <c r="V69" s="29"/>
      <c r="W69" s="31"/>
      <c r="X69" s="29"/>
      <c r="Y69" s="29"/>
      <c r="Z69" s="29"/>
      <c r="AA69" s="29"/>
      <c r="AB69" s="29"/>
    </row>
    <row r="70" spans="1:28" x14ac:dyDescent="0.2">
      <c r="A70" s="43" t="e">
        <f t="shared" si="12"/>
        <v>#N/A</v>
      </c>
      <c r="B70" s="40">
        <f t="shared" si="6"/>
        <v>16</v>
      </c>
      <c r="C70" s="40">
        <f t="shared" si="7"/>
        <v>24</v>
      </c>
      <c r="D70" s="41">
        <f t="shared" si="13"/>
        <v>1</v>
      </c>
      <c r="E70" s="42">
        <f t="shared" si="14"/>
        <v>0</v>
      </c>
      <c r="F70" s="43">
        <f t="shared" si="15"/>
        <v>0</v>
      </c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44"/>
      <c r="T70" s="44"/>
      <c r="U70" s="35"/>
      <c r="V70" s="35"/>
      <c r="W70" s="36"/>
      <c r="X70" s="35"/>
      <c r="Y70" s="35"/>
      <c r="Z70" s="35"/>
      <c r="AA70" s="35"/>
      <c r="AB70" s="35"/>
    </row>
    <row r="71" spans="1:28" x14ac:dyDescent="0.2">
      <c r="A71" s="43" t="e">
        <f t="shared" si="12"/>
        <v>#N/A</v>
      </c>
      <c r="B71" s="40">
        <f t="shared" si="6"/>
        <v>16</v>
      </c>
      <c r="C71" s="40">
        <f t="shared" si="7"/>
        <v>24</v>
      </c>
      <c r="D71" s="41">
        <f t="shared" si="13"/>
        <v>1</v>
      </c>
      <c r="E71" s="42">
        <f t="shared" si="14"/>
        <v>0</v>
      </c>
      <c r="F71" s="43">
        <f t="shared" si="15"/>
        <v>0</v>
      </c>
      <c r="G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39"/>
      <c r="T71" s="39"/>
      <c r="U71" s="29"/>
      <c r="V71" s="29"/>
      <c r="W71" s="31"/>
      <c r="X71" s="29"/>
      <c r="Y71" s="29"/>
      <c r="Z71" s="29"/>
      <c r="AA71" s="29"/>
      <c r="AB71" s="29"/>
    </row>
    <row r="72" spans="1:28" x14ac:dyDescent="0.2">
      <c r="A72" s="43" t="e">
        <f t="shared" si="12"/>
        <v>#N/A</v>
      </c>
      <c r="B72" s="40">
        <f t="shared" si="6"/>
        <v>16</v>
      </c>
      <c r="C72" s="40">
        <f t="shared" si="7"/>
        <v>24</v>
      </c>
      <c r="D72" s="41">
        <f t="shared" si="13"/>
        <v>1</v>
      </c>
      <c r="E72" s="42">
        <f t="shared" si="14"/>
        <v>0</v>
      </c>
      <c r="F72" s="43">
        <f t="shared" si="15"/>
        <v>0</v>
      </c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44"/>
      <c r="T72" s="44"/>
      <c r="U72" s="35"/>
      <c r="V72" s="35"/>
      <c r="W72" s="36"/>
      <c r="X72" s="35"/>
      <c r="Y72" s="35"/>
      <c r="Z72" s="35"/>
      <c r="AA72" s="35"/>
      <c r="AB72" s="35"/>
    </row>
    <row r="73" spans="1:28" x14ac:dyDescent="0.2">
      <c r="A73" s="43" t="e">
        <f t="shared" si="12"/>
        <v>#N/A</v>
      </c>
      <c r="B73" s="40">
        <f t="shared" si="6"/>
        <v>16</v>
      </c>
      <c r="C73" s="40">
        <f t="shared" si="7"/>
        <v>24</v>
      </c>
      <c r="D73" s="41">
        <f t="shared" si="13"/>
        <v>1</v>
      </c>
      <c r="E73" s="42">
        <f t="shared" si="14"/>
        <v>0</v>
      </c>
      <c r="F73" s="43">
        <f t="shared" si="15"/>
        <v>0</v>
      </c>
      <c r="G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39"/>
      <c r="T73" s="39"/>
      <c r="U73" s="29"/>
      <c r="V73" s="29"/>
      <c r="W73" s="31"/>
      <c r="X73" s="29"/>
      <c r="Y73" s="29"/>
      <c r="Z73" s="29"/>
      <c r="AA73" s="29"/>
      <c r="AB73" s="29"/>
    </row>
    <row r="74" spans="1:28" x14ac:dyDescent="0.2">
      <c r="A74" s="43" t="e">
        <f t="shared" si="12"/>
        <v>#N/A</v>
      </c>
      <c r="B74" s="40">
        <f t="shared" si="6"/>
        <v>16</v>
      </c>
      <c r="C74" s="40">
        <f t="shared" si="7"/>
        <v>24</v>
      </c>
      <c r="D74" s="41">
        <f t="shared" si="13"/>
        <v>1</v>
      </c>
      <c r="E74" s="42">
        <f t="shared" si="14"/>
        <v>0</v>
      </c>
      <c r="F74" s="43">
        <f t="shared" si="15"/>
        <v>0</v>
      </c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44"/>
      <c r="T74" s="44"/>
      <c r="U74" s="35"/>
      <c r="V74" s="35"/>
      <c r="W74" s="36"/>
      <c r="X74" s="35"/>
      <c r="Y74" s="35"/>
      <c r="Z74" s="35"/>
      <c r="AA74" s="35"/>
      <c r="AB74" s="35"/>
    </row>
    <row r="75" spans="1:28" x14ac:dyDescent="0.2">
      <c r="A75" s="43" t="e">
        <f t="shared" si="12"/>
        <v>#N/A</v>
      </c>
      <c r="B75" s="40">
        <f t="shared" si="6"/>
        <v>16</v>
      </c>
      <c r="C75" s="40">
        <f t="shared" si="7"/>
        <v>24</v>
      </c>
      <c r="D75" s="41">
        <f t="shared" si="13"/>
        <v>1</v>
      </c>
      <c r="E75" s="42">
        <f t="shared" si="14"/>
        <v>0</v>
      </c>
      <c r="F75" s="43">
        <f t="shared" si="15"/>
        <v>0</v>
      </c>
      <c r="G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39"/>
      <c r="T75" s="39"/>
      <c r="U75" s="29"/>
      <c r="V75" s="29"/>
      <c r="W75" s="31"/>
      <c r="X75" s="29"/>
      <c r="Y75" s="29"/>
      <c r="Z75" s="29"/>
      <c r="AA75" s="29"/>
      <c r="AB75" s="29"/>
    </row>
    <row r="76" spans="1:28" x14ac:dyDescent="0.2">
      <c r="A76" s="43" t="e">
        <f t="shared" si="12"/>
        <v>#N/A</v>
      </c>
      <c r="B76" s="40">
        <f t="shared" si="6"/>
        <v>16</v>
      </c>
      <c r="C76" s="40">
        <f t="shared" si="7"/>
        <v>24</v>
      </c>
      <c r="D76" s="41">
        <f t="shared" si="13"/>
        <v>1</v>
      </c>
      <c r="E76" s="42">
        <f t="shared" si="14"/>
        <v>0</v>
      </c>
      <c r="F76" s="43">
        <f t="shared" si="15"/>
        <v>0</v>
      </c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44"/>
      <c r="T76" s="44"/>
      <c r="U76" s="35"/>
      <c r="V76" s="35"/>
      <c r="W76" s="36"/>
      <c r="X76" s="35"/>
      <c r="Y76" s="35"/>
      <c r="Z76" s="35"/>
      <c r="AA76" s="35"/>
      <c r="AB76" s="35"/>
    </row>
    <row r="77" spans="1:28" x14ac:dyDescent="0.2">
      <c r="A77" s="43" t="e">
        <f t="shared" si="12"/>
        <v>#N/A</v>
      </c>
      <c r="B77" s="40">
        <f t="shared" si="6"/>
        <v>16</v>
      </c>
      <c r="C77" s="40">
        <f t="shared" si="7"/>
        <v>24</v>
      </c>
      <c r="D77" s="41">
        <f t="shared" si="13"/>
        <v>1</v>
      </c>
      <c r="E77" s="42">
        <f t="shared" si="14"/>
        <v>0</v>
      </c>
      <c r="F77" s="43">
        <f t="shared" si="15"/>
        <v>0</v>
      </c>
      <c r="G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39"/>
      <c r="T77" s="39"/>
      <c r="U77" s="29"/>
      <c r="V77" s="29"/>
      <c r="W77" s="31"/>
      <c r="X77" s="29"/>
      <c r="Y77" s="29"/>
      <c r="Z77" s="29"/>
      <c r="AA77" s="29"/>
      <c r="AB77" s="29"/>
    </row>
    <row r="78" spans="1:28" x14ac:dyDescent="0.2">
      <c r="A78" s="43" t="e">
        <f t="shared" si="12"/>
        <v>#N/A</v>
      </c>
      <c r="B78" s="40">
        <f t="shared" si="6"/>
        <v>16</v>
      </c>
      <c r="C78" s="40">
        <f t="shared" si="7"/>
        <v>24</v>
      </c>
      <c r="D78" s="41">
        <f t="shared" si="13"/>
        <v>1</v>
      </c>
      <c r="E78" s="42">
        <f t="shared" si="14"/>
        <v>0</v>
      </c>
      <c r="F78" s="43">
        <f t="shared" si="15"/>
        <v>0</v>
      </c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44"/>
      <c r="T78" s="44"/>
      <c r="U78" s="35"/>
      <c r="V78" s="35"/>
      <c r="W78" s="36"/>
      <c r="X78" s="35"/>
      <c r="Y78" s="35"/>
      <c r="Z78" s="35"/>
      <c r="AA78" s="35"/>
      <c r="AB78" s="35"/>
    </row>
    <row r="79" spans="1:28" x14ac:dyDescent="0.2">
      <c r="A79" s="43" t="e">
        <f t="shared" si="12"/>
        <v>#N/A</v>
      </c>
      <c r="B79" s="40">
        <f t="shared" ref="B79:B142" si="16">IF(ISNUMBER(FIND("-",U79))=TRUE,VALUE(MID(U79,FIND("-",U79)-1,1)),16)</f>
        <v>16</v>
      </c>
      <c r="C79" s="40">
        <f t="shared" ref="C79:C142" si="17">IF(ISNUMBER(FIND("-",U79))=TRUE,VALUE(MID(U79,FIND("-",U79)+1,2)),24)</f>
        <v>24</v>
      </c>
      <c r="D79" s="41">
        <f t="shared" si="13"/>
        <v>1</v>
      </c>
      <c r="E79" s="42">
        <f t="shared" si="14"/>
        <v>0</v>
      </c>
      <c r="F79" s="43">
        <f t="shared" si="15"/>
        <v>0</v>
      </c>
      <c r="G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39"/>
      <c r="T79" s="39"/>
      <c r="U79" s="29"/>
      <c r="V79" s="29"/>
      <c r="W79" s="31"/>
      <c r="X79" s="29"/>
      <c r="Y79" s="29"/>
      <c r="Z79" s="29"/>
      <c r="AA79" s="29"/>
      <c r="AB79" s="29"/>
    </row>
    <row r="80" spans="1:28" x14ac:dyDescent="0.2">
      <c r="A80" s="43" t="e">
        <f t="shared" si="12"/>
        <v>#N/A</v>
      </c>
      <c r="B80" s="40">
        <f t="shared" si="16"/>
        <v>16</v>
      </c>
      <c r="C80" s="40">
        <f t="shared" si="17"/>
        <v>24</v>
      </c>
      <c r="D80" s="41">
        <f t="shared" si="13"/>
        <v>1</v>
      </c>
      <c r="E80" s="42">
        <f t="shared" si="14"/>
        <v>0</v>
      </c>
      <c r="F80" s="43">
        <f t="shared" si="15"/>
        <v>0</v>
      </c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44"/>
      <c r="T80" s="44"/>
      <c r="U80" s="35"/>
      <c r="V80" s="35"/>
      <c r="W80" s="36"/>
      <c r="X80" s="35"/>
      <c r="Y80" s="35"/>
      <c r="Z80" s="35"/>
      <c r="AA80" s="35"/>
      <c r="AB80" s="35"/>
    </row>
    <row r="81" spans="1:28" x14ac:dyDescent="0.2">
      <c r="A81" s="43" t="e">
        <f t="shared" si="12"/>
        <v>#N/A</v>
      </c>
      <c r="B81" s="40">
        <f t="shared" si="16"/>
        <v>16</v>
      </c>
      <c r="C81" s="40">
        <f t="shared" si="17"/>
        <v>24</v>
      </c>
      <c r="D81" s="41">
        <f t="shared" si="13"/>
        <v>1</v>
      </c>
      <c r="E81" s="42">
        <f t="shared" si="14"/>
        <v>0</v>
      </c>
      <c r="F81" s="43">
        <f t="shared" si="15"/>
        <v>0</v>
      </c>
      <c r="G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39"/>
      <c r="T81" s="39"/>
      <c r="U81" s="29"/>
      <c r="V81" s="29"/>
      <c r="W81" s="31"/>
      <c r="X81" s="29"/>
      <c r="Y81" s="29"/>
      <c r="Z81" s="29"/>
      <c r="AA81" s="29"/>
      <c r="AB81" s="29"/>
    </row>
    <row r="82" spans="1:28" x14ac:dyDescent="0.2">
      <c r="A82" s="43" t="e">
        <f t="shared" si="12"/>
        <v>#N/A</v>
      </c>
      <c r="B82" s="40">
        <f t="shared" si="16"/>
        <v>16</v>
      </c>
      <c r="C82" s="40">
        <f t="shared" si="17"/>
        <v>24</v>
      </c>
      <c r="D82" s="41">
        <f t="shared" si="13"/>
        <v>1</v>
      </c>
      <c r="E82" s="42">
        <f t="shared" si="14"/>
        <v>0</v>
      </c>
      <c r="F82" s="43">
        <f t="shared" si="15"/>
        <v>0</v>
      </c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44"/>
      <c r="T82" s="44"/>
      <c r="U82" s="35"/>
      <c r="V82" s="35"/>
      <c r="W82" s="36"/>
      <c r="X82" s="35"/>
      <c r="Y82" s="35"/>
      <c r="Z82" s="35"/>
      <c r="AA82" s="35"/>
      <c r="AB82" s="35"/>
    </row>
    <row r="83" spans="1:28" x14ac:dyDescent="0.2">
      <c r="A83" s="43" t="e">
        <f t="shared" si="12"/>
        <v>#N/A</v>
      </c>
      <c r="B83" s="40">
        <f t="shared" si="16"/>
        <v>16</v>
      </c>
      <c r="C83" s="40">
        <f t="shared" si="17"/>
        <v>24</v>
      </c>
      <c r="D83" s="41">
        <f t="shared" si="13"/>
        <v>1</v>
      </c>
      <c r="E83" s="42">
        <f t="shared" si="14"/>
        <v>0</v>
      </c>
      <c r="F83" s="43">
        <f t="shared" si="15"/>
        <v>0</v>
      </c>
      <c r="G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39"/>
      <c r="T83" s="39"/>
      <c r="U83" s="29"/>
      <c r="V83" s="29"/>
      <c r="W83" s="31"/>
      <c r="X83" s="29"/>
      <c r="Y83" s="29"/>
      <c r="Z83" s="29"/>
      <c r="AA83" s="29"/>
      <c r="AB83" s="29"/>
    </row>
    <row r="84" spans="1:28" x14ac:dyDescent="0.2">
      <c r="A84" s="43" t="e">
        <f t="shared" si="12"/>
        <v>#N/A</v>
      </c>
      <c r="B84" s="40">
        <f t="shared" si="16"/>
        <v>16</v>
      </c>
      <c r="C84" s="40">
        <f t="shared" si="17"/>
        <v>24</v>
      </c>
      <c r="D84" s="41">
        <f t="shared" si="13"/>
        <v>1</v>
      </c>
      <c r="E84" s="42">
        <f t="shared" si="14"/>
        <v>0</v>
      </c>
      <c r="F84" s="43">
        <f t="shared" si="15"/>
        <v>0</v>
      </c>
      <c r="G84" s="34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44"/>
      <c r="T84" s="44"/>
      <c r="U84" s="35"/>
      <c r="V84" s="35"/>
      <c r="W84" s="36"/>
      <c r="X84" s="35"/>
      <c r="Y84" s="35"/>
      <c r="Z84" s="35"/>
      <c r="AA84" s="35"/>
      <c r="AB84" s="35"/>
    </row>
    <row r="85" spans="1:28" x14ac:dyDescent="0.2">
      <c r="A85" s="43" t="e">
        <f t="shared" si="12"/>
        <v>#N/A</v>
      </c>
      <c r="B85" s="40">
        <f t="shared" si="16"/>
        <v>16</v>
      </c>
      <c r="C85" s="40">
        <f t="shared" si="17"/>
        <v>24</v>
      </c>
      <c r="D85" s="41">
        <f t="shared" si="13"/>
        <v>1</v>
      </c>
      <c r="E85" s="42">
        <f t="shared" si="14"/>
        <v>0</v>
      </c>
      <c r="F85" s="43">
        <f t="shared" si="15"/>
        <v>0</v>
      </c>
      <c r="G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39"/>
      <c r="T85" s="39"/>
      <c r="U85" s="29"/>
      <c r="V85" s="29"/>
      <c r="W85" s="31"/>
      <c r="X85" s="29"/>
      <c r="Y85" s="29"/>
      <c r="Z85" s="29"/>
      <c r="AA85" s="29"/>
      <c r="AB85" s="29"/>
    </row>
    <row r="86" spans="1:28" x14ac:dyDescent="0.2">
      <c r="A86" s="43" t="e">
        <f t="shared" si="12"/>
        <v>#N/A</v>
      </c>
      <c r="B86" s="40">
        <f t="shared" si="16"/>
        <v>16</v>
      </c>
      <c r="C86" s="40">
        <f t="shared" si="17"/>
        <v>24</v>
      </c>
      <c r="D86" s="41">
        <f t="shared" si="13"/>
        <v>1</v>
      </c>
      <c r="E86" s="42">
        <f t="shared" si="14"/>
        <v>0</v>
      </c>
      <c r="F86" s="43">
        <f t="shared" si="15"/>
        <v>0</v>
      </c>
      <c r="G86" s="34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44"/>
      <c r="T86" s="44"/>
      <c r="U86" s="35"/>
      <c r="V86" s="35"/>
      <c r="W86" s="36"/>
      <c r="X86" s="35"/>
      <c r="Y86" s="35"/>
      <c r="Z86" s="35"/>
      <c r="AA86" s="35"/>
      <c r="AB86" s="35"/>
    </row>
    <row r="87" spans="1:28" x14ac:dyDescent="0.2">
      <c r="A87" s="43" t="e">
        <f t="shared" si="12"/>
        <v>#N/A</v>
      </c>
      <c r="B87" s="40">
        <f t="shared" si="16"/>
        <v>16</v>
      </c>
      <c r="C87" s="40">
        <f t="shared" si="17"/>
        <v>24</v>
      </c>
      <c r="D87" s="41">
        <f t="shared" si="13"/>
        <v>1</v>
      </c>
      <c r="E87" s="42">
        <f t="shared" si="14"/>
        <v>0</v>
      </c>
      <c r="F87" s="43">
        <f t="shared" si="15"/>
        <v>0</v>
      </c>
      <c r="G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39"/>
      <c r="T87" s="39"/>
      <c r="U87" s="29"/>
      <c r="V87" s="29"/>
      <c r="W87" s="31"/>
      <c r="X87" s="29"/>
      <c r="Y87" s="29"/>
      <c r="Z87" s="29"/>
      <c r="AA87" s="29"/>
      <c r="AB87" s="29"/>
    </row>
    <row r="88" spans="1:28" x14ac:dyDescent="0.2">
      <c r="A88" s="43" t="e">
        <f t="shared" si="12"/>
        <v>#N/A</v>
      </c>
      <c r="B88" s="40">
        <f t="shared" si="16"/>
        <v>16</v>
      </c>
      <c r="C88" s="40">
        <f t="shared" si="17"/>
        <v>24</v>
      </c>
      <c r="D88" s="41">
        <f t="shared" si="13"/>
        <v>1</v>
      </c>
      <c r="E88" s="42">
        <f t="shared" si="14"/>
        <v>0</v>
      </c>
      <c r="F88" s="43">
        <f t="shared" si="15"/>
        <v>0</v>
      </c>
      <c r="G88" s="34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44"/>
      <c r="T88" s="44"/>
      <c r="U88" s="35"/>
      <c r="V88" s="35"/>
      <c r="W88" s="36"/>
      <c r="X88" s="35"/>
      <c r="Y88" s="35"/>
      <c r="Z88" s="35"/>
      <c r="AA88" s="35"/>
      <c r="AB88" s="35"/>
    </row>
    <row r="89" spans="1:28" x14ac:dyDescent="0.2">
      <c r="A89" s="43" t="e">
        <f t="shared" si="12"/>
        <v>#N/A</v>
      </c>
      <c r="B89" s="40">
        <f t="shared" si="16"/>
        <v>16</v>
      </c>
      <c r="C89" s="40">
        <f t="shared" si="17"/>
        <v>24</v>
      </c>
      <c r="D89" s="41">
        <f t="shared" si="13"/>
        <v>1</v>
      </c>
      <c r="E89" s="42">
        <f t="shared" si="14"/>
        <v>0</v>
      </c>
      <c r="F89" s="43">
        <f t="shared" si="15"/>
        <v>0</v>
      </c>
      <c r="G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39"/>
      <c r="T89" s="39"/>
      <c r="U89" s="29"/>
      <c r="V89" s="29"/>
      <c r="W89" s="31"/>
      <c r="X89" s="29"/>
      <c r="Y89" s="29"/>
      <c r="Z89" s="29"/>
      <c r="AA89" s="29"/>
      <c r="AB89" s="29"/>
    </row>
    <row r="90" spans="1:28" x14ac:dyDescent="0.2">
      <c r="A90" s="43" t="e">
        <f t="shared" si="12"/>
        <v>#N/A</v>
      </c>
      <c r="B90" s="40">
        <f t="shared" si="16"/>
        <v>16</v>
      </c>
      <c r="C90" s="40">
        <f t="shared" si="17"/>
        <v>24</v>
      </c>
      <c r="D90" s="41">
        <f t="shared" si="13"/>
        <v>1</v>
      </c>
      <c r="E90" s="42">
        <f t="shared" si="14"/>
        <v>0</v>
      </c>
      <c r="F90" s="43">
        <f t="shared" si="15"/>
        <v>0</v>
      </c>
      <c r="G90" s="34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44"/>
      <c r="T90" s="44"/>
      <c r="U90" s="35"/>
      <c r="V90" s="35"/>
      <c r="W90" s="36"/>
      <c r="X90" s="35"/>
      <c r="Y90" s="35"/>
      <c r="Z90" s="35"/>
      <c r="AA90" s="35"/>
      <c r="AB90" s="35"/>
    </row>
    <row r="91" spans="1:28" x14ac:dyDescent="0.2">
      <c r="A91" s="43" t="e">
        <f t="shared" si="12"/>
        <v>#N/A</v>
      </c>
      <c r="B91" s="40">
        <f t="shared" si="16"/>
        <v>16</v>
      </c>
      <c r="C91" s="40">
        <f t="shared" si="17"/>
        <v>24</v>
      </c>
      <c r="D91" s="41">
        <f t="shared" si="13"/>
        <v>1</v>
      </c>
      <c r="E91" s="42">
        <f t="shared" si="14"/>
        <v>0</v>
      </c>
      <c r="F91" s="43">
        <f t="shared" si="15"/>
        <v>0</v>
      </c>
      <c r="G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39"/>
      <c r="T91" s="39"/>
      <c r="U91" s="29"/>
      <c r="V91" s="29"/>
      <c r="W91" s="31"/>
      <c r="X91" s="29"/>
      <c r="Y91" s="29"/>
      <c r="Z91" s="29"/>
      <c r="AA91" s="29"/>
      <c r="AB91" s="29"/>
    </row>
    <row r="92" spans="1:28" x14ac:dyDescent="0.2">
      <c r="A92" s="43" t="e">
        <f t="shared" si="12"/>
        <v>#N/A</v>
      </c>
      <c r="B92" s="40">
        <f t="shared" si="16"/>
        <v>16</v>
      </c>
      <c r="C92" s="40">
        <f t="shared" si="17"/>
        <v>24</v>
      </c>
      <c r="D92" s="41">
        <f t="shared" si="13"/>
        <v>1</v>
      </c>
      <c r="E92" s="42">
        <f t="shared" si="14"/>
        <v>0</v>
      </c>
      <c r="F92" s="43">
        <f t="shared" si="15"/>
        <v>0</v>
      </c>
      <c r="G92" s="34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44"/>
      <c r="T92" s="44"/>
      <c r="U92" s="35"/>
      <c r="V92" s="35"/>
      <c r="W92" s="36"/>
      <c r="X92" s="35"/>
      <c r="Y92" s="35"/>
      <c r="Z92" s="35"/>
      <c r="AA92" s="35"/>
      <c r="AB92" s="35"/>
    </row>
    <row r="93" spans="1:28" x14ac:dyDescent="0.2">
      <c r="A93" s="43" t="e">
        <f t="shared" si="12"/>
        <v>#N/A</v>
      </c>
      <c r="B93" s="40">
        <f t="shared" si="16"/>
        <v>16</v>
      </c>
      <c r="C93" s="40">
        <f t="shared" si="17"/>
        <v>24</v>
      </c>
      <c r="D93" s="41">
        <f t="shared" si="13"/>
        <v>1</v>
      </c>
      <c r="E93" s="42">
        <f t="shared" si="14"/>
        <v>0</v>
      </c>
      <c r="F93" s="43">
        <f t="shared" si="15"/>
        <v>0</v>
      </c>
      <c r="G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39"/>
      <c r="T93" s="39"/>
      <c r="U93" s="29"/>
      <c r="V93" s="29"/>
      <c r="W93" s="31"/>
      <c r="X93" s="29"/>
      <c r="Y93" s="29"/>
      <c r="Z93" s="29"/>
      <c r="AA93" s="29"/>
      <c r="AB93" s="29"/>
    </row>
    <row r="94" spans="1:28" x14ac:dyDescent="0.2">
      <c r="A94" s="43" t="e">
        <f t="shared" si="12"/>
        <v>#N/A</v>
      </c>
      <c r="B94" s="40">
        <f t="shared" si="16"/>
        <v>16</v>
      </c>
      <c r="C94" s="40">
        <f t="shared" si="17"/>
        <v>24</v>
      </c>
      <c r="D94" s="41">
        <f t="shared" si="13"/>
        <v>1</v>
      </c>
      <c r="E94" s="42">
        <f t="shared" si="14"/>
        <v>0</v>
      </c>
      <c r="F94" s="43">
        <f t="shared" si="15"/>
        <v>0</v>
      </c>
      <c r="G94" s="34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44"/>
      <c r="T94" s="44"/>
      <c r="U94" s="35"/>
      <c r="V94" s="35"/>
      <c r="W94" s="36"/>
      <c r="X94" s="35"/>
      <c r="Y94" s="35"/>
      <c r="Z94" s="35"/>
      <c r="AA94" s="35"/>
      <c r="AB94" s="35"/>
    </row>
    <row r="95" spans="1:28" x14ac:dyDescent="0.2">
      <c r="A95" s="43" t="e">
        <f t="shared" si="12"/>
        <v>#N/A</v>
      </c>
      <c r="B95" s="40">
        <f t="shared" si="16"/>
        <v>16</v>
      </c>
      <c r="C95" s="40">
        <f t="shared" si="17"/>
        <v>24</v>
      </c>
      <c r="D95" s="41">
        <f t="shared" si="13"/>
        <v>1</v>
      </c>
      <c r="E95" s="42">
        <f t="shared" si="14"/>
        <v>0</v>
      </c>
      <c r="F95" s="43">
        <f t="shared" si="15"/>
        <v>0</v>
      </c>
      <c r="G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39"/>
      <c r="T95" s="39"/>
      <c r="U95" s="29"/>
      <c r="V95" s="29"/>
      <c r="W95" s="31"/>
      <c r="X95" s="29"/>
      <c r="Y95" s="29"/>
      <c r="Z95" s="29"/>
      <c r="AA95" s="29"/>
      <c r="AB95" s="29"/>
    </row>
    <row r="96" spans="1:28" x14ac:dyDescent="0.2">
      <c r="A96" s="43" t="e">
        <f t="shared" si="12"/>
        <v>#N/A</v>
      </c>
      <c r="B96" s="40">
        <f t="shared" si="16"/>
        <v>16</v>
      </c>
      <c r="C96" s="40">
        <f t="shared" si="17"/>
        <v>24</v>
      </c>
      <c r="D96" s="41">
        <f t="shared" si="13"/>
        <v>1</v>
      </c>
      <c r="E96" s="42">
        <f t="shared" si="14"/>
        <v>0</v>
      </c>
      <c r="F96" s="43">
        <f t="shared" si="15"/>
        <v>0</v>
      </c>
      <c r="G96" s="34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44"/>
      <c r="T96" s="44"/>
      <c r="U96" s="35"/>
      <c r="V96" s="35"/>
      <c r="W96" s="36"/>
      <c r="X96" s="35"/>
      <c r="Y96" s="35"/>
      <c r="Z96" s="35"/>
      <c r="AA96" s="35"/>
      <c r="AB96" s="35"/>
    </row>
    <row r="97" spans="1:28" x14ac:dyDescent="0.2">
      <c r="A97" s="43" t="e">
        <f t="shared" si="12"/>
        <v>#N/A</v>
      </c>
      <c r="B97" s="40">
        <f t="shared" si="16"/>
        <v>16</v>
      </c>
      <c r="C97" s="40">
        <f t="shared" si="17"/>
        <v>24</v>
      </c>
      <c r="D97" s="41">
        <f t="shared" si="13"/>
        <v>1</v>
      </c>
      <c r="E97" s="42">
        <f t="shared" si="14"/>
        <v>0</v>
      </c>
      <c r="F97" s="43">
        <f t="shared" si="15"/>
        <v>0</v>
      </c>
      <c r="G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39"/>
      <c r="T97" s="39"/>
      <c r="U97" s="29"/>
      <c r="V97" s="29"/>
      <c r="W97" s="31"/>
      <c r="X97" s="29"/>
      <c r="Y97" s="29"/>
      <c r="Z97" s="29"/>
      <c r="AA97" s="29"/>
      <c r="AB97" s="29"/>
    </row>
    <row r="98" spans="1:28" x14ac:dyDescent="0.2">
      <c r="A98" s="43" t="e">
        <f t="shared" si="12"/>
        <v>#N/A</v>
      </c>
      <c r="B98" s="40">
        <f t="shared" si="16"/>
        <v>16</v>
      </c>
      <c r="C98" s="40">
        <f t="shared" si="17"/>
        <v>24</v>
      </c>
      <c r="D98" s="41">
        <f t="shared" si="13"/>
        <v>1</v>
      </c>
      <c r="E98" s="42">
        <f t="shared" si="14"/>
        <v>0</v>
      </c>
      <c r="F98" s="43">
        <f t="shared" si="15"/>
        <v>0</v>
      </c>
      <c r="G98" s="34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44"/>
      <c r="T98" s="44"/>
      <c r="U98" s="35"/>
      <c r="V98" s="35"/>
      <c r="W98" s="36"/>
      <c r="X98" s="35"/>
      <c r="Y98" s="35"/>
      <c r="Z98" s="35"/>
      <c r="AA98" s="35"/>
      <c r="AB98" s="35"/>
    </row>
    <row r="99" spans="1:28" x14ac:dyDescent="0.2">
      <c r="A99" s="43" t="e">
        <f t="shared" si="12"/>
        <v>#N/A</v>
      </c>
      <c r="B99" s="40">
        <f t="shared" si="16"/>
        <v>16</v>
      </c>
      <c r="C99" s="40">
        <f t="shared" si="17"/>
        <v>24</v>
      </c>
      <c r="D99" s="41">
        <f t="shared" si="13"/>
        <v>1</v>
      </c>
      <c r="E99" s="42">
        <f t="shared" si="14"/>
        <v>0</v>
      </c>
      <c r="F99" s="43">
        <f t="shared" si="15"/>
        <v>0</v>
      </c>
      <c r="G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39"/>
      <c r="T99" s="39"/>
      <c r="U99" s="29"/>
      <c r="V99" s="29"/>
      <c r="W99" s="31"/>
      <c r="X99" s="29"/>
      <c r="Y99" s="29"/>
      <c r="Z99" s="29"/>
      <c r="AA99" s="29"/>
      <c r="AB99" s="29"/>
    </row>
    <row r="100" spans="1:28" x14ac:dyDescent="0.2">
      <c r="A100" s="43" t="e">
        <f t="shared" si="12"/>
        <v>#N/A</v>
      </c>
      <c r="B100" s="40">
        <f t="shared" si="16"/>
        <v>16</v>
      </c>
      <c r="C100" s="40">
        <f t="shared" si="17"/>
        <v>24</v>
      </c>
      <c r="D100" s="41">
        <f t="shared" si="13"/>
        <v>1</v>
      </c>
      <c r="E100" s="42">
        <f t="shared" si="14"/>
        <v>0</v>
      </c>
      <c r="F100" s="43">
        <f t="shared" si="15"/>
        <v>0</v>
      </c>
      <c r="G100" s="34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44"/>
      <c r="T100" s="44"/>
      <c r="U100" s="35"/>
      <c r="V100" s="35"/>
      <c r="W100" s="36"/>
      <c r="X100" s="35"/>
      <c r="Y100" s="35"/>
      <c r="Z100" s="35"/>
      <c r="AA100" s="35"/>
      <c r="AB100" s="35"/>
    </row>
    <row r="101" spans="1:28" x14ac:dyDescent="0.2">
      <c r="A101" s="43" t="e">
        <f t="shared" ref="A101:A121" si="18">VLOOKUP(J101,DDEPM_USERS,2,FALSE)</f>
        <v>#N/A</v>
      </c>
      <c r="B101" s="40">
        <f t="shared" si="16"/>
        <v>16</v>
      </c>
      <c r="C101" s="40">
        <f t="shared" si="17"/>
        <v>24</v>
      </c>
      <c r="D101" s="41">
        <f t="shared" ref="D101:D121" si="19">T101-S101+1</f>
        <v>1</v>
      </c>
      <c r="E101" s="42">
        <f t="shared" ref="E101:E121" si="20">Z101*(C101-B101+1)*D101</f>
        <v>0</v>
      </c>
      <c r="F101" s="43">
        <f t="shared" ref="F101:F121" si="21">E101*AA101</f>
        <v>0</v>
      </c>
      <c r="G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39"/>
      <c r="T101" s="39"/>
      <c r="U101" s="29"/>
      <c r="V101" s="29"/>
      <c r="W101" s="31"/>
      <c r="X101" s="29"/>
      <c r="Y101" s="29"/>
      <c r="Z101" s="29"/>
      <c r="AA101" s="29"/>
      <c r="AB101" s="29"/>
    </row>
    <row r="102" spans="1:28" x14ac:dyDescent="0.2">
      <c r="A102" s="43" t="e">
        <f t="shared" si="18"/>
        <v>#N/A</v>
      </c>
      <c r="B102" s="40">
        <f t="shared" si="16"/>
        <v>16</v>
      </c>
      <c r="C102" s="40">
        <f t="shared" si="17"/>
        <v>24</v>
      </c>
      <c r="D102" s="41">
        <f t="shared" si="19"/>
        <v>1</v>
      </c>
      <c r="E102" s="42">
        <f t="shared" si="20"/>
        <v>0</v>
      </c>
      <c r="F102" s="43">
        <f t="shared" si="21"/>
        <v>0</v>
      </c>
      <c r="G102" s="34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44"/>
      <c r="T102" s="44"/>
      <c r="U102" s="35"/>
      <c r="V102" s="35"/>
      <c r="W102" s="36"/>
      <c r="X102" s="35"/>
      <c r="Y102" s="35"/>
      <c r="Z102" s="35"/>
      <c r="AA102" s="35"/>
      <c r="AB102" s="35"/>
    </row>
    <row r="103" spans="1:28" x14ac:dyDescent="0.2">
      <c r="A103" s="43" t="e">
        <f t="shared" si="18"/>
        <v>#N/A</v>
      </c>
      <c r="B103" s="40">
        <f t="shared" si="16"/>
        <v>16</v>
      </c>
      <c r="C103" s="40">
        <f t="shared" si="17"/>
        <v>24</v>
      </c>
      <c r="D103" s="41">
        <f t="shared" si="19"/>
        <v>1</v>
      </c>
      <c r="E103" s="42">
        <f t="shared" si="20"/>
        <v>0</v>
      </c>
      <c r="F103" s="43">
        <f t="shared" si="21"/>
        <v>0</v>
      </c>
      <c r="G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39"/>
      <c r="T103" s="39"/>
      <c r="U103" s="29"/>
      <c r="V103" s="29"/>
      <c r="W103" s="31"/>
      <c r="X103" s="29"/>
      <c r="Y103" s="29"/>
      <c r="Z103" s="29"/>
      <c r="AA103" s="29"/>
      <c r="AB103" s="29"/>
    </row>
    <row r="104" spans="1:28" x14ac:dyDescent="0.2">
      <c r="A104" s="43" t="e">
        <f t="shared" si="18"/>
        <v>#N/A</v>
      </c>
      <c r="B104" s="40">
        <f t="shared" si="16"/>
        <v>16</v>
      </c>
      <c r="C104" s="40">
        <f t="shared" si="17"/>
        <v>24</v>
      </c>
      <c r="D104" s="41">
        <f t="shared" si="19"/>
        <v>1</v>
      </c>
      <c r="E104" s="42">
        <f t="shared" si="20"/>
        <v>0</v>
      </c>
      <c r="F104" s="43">
        <f t="shared" si="21"/>
        <v>0</v>
      </c>
      <c r="G104" s="34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44"/>
      <c r="T104" s="44"/>
      <c r="U104" s="35"/>
      <c r="V104" s="35"/>
      <c r="W104" s="36"/>
      <c r="X104" s="35"/>
      <c r="Y104" s="35"/>
      <c r="Z104" s="35"/>
      <c r="AA104" s="35"/>
      <c r="AB104" s="35"/>
    </row>
    <row r="105" spans="1:28" x14ac:dyDescent="0.2">
      <c r="A105" s="43" t="e">
        <f t="shared" si="18"/>
        <v>#N/A</v>
      </c>
      <c r="B105" s="40">
        <f t="shared" si="16"/>
        <v>16</v>
      </c>
      <c r="C105" s="40">
        <f t="shared" si="17"/>
        <v>24</v>
      </c>
      <c r="D105" s="41">
        <f t="shared" si="19"/>
        <v>1</v>
      </c>
      <c r="E105" s="42">
        <f t="shared" si="20"/>
        <v>0</v>
      </c>
      <c r="F105" s="43">
        <f t="shared" si="21"/>
        <v>0</v>
      </c>
      <c r="G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39"/>
      <c r="T105" s="39"/>
      <c r="U105" s="29"/>
      <c r="V105" s="29"/>
      <c r="W105" s="31"/>
      <c r="X105" s="29"/>
      <c r="Y105" s="29"/>
      <c r="Z105" s="29"/>
      <c r="AA105" s="29"/>
      <c r="AB105" s="29"/>
    </row>
    <row r="106" spans="1:28" x14ac:dyDescent="0.2">
      <c r="A106" s="43" t="e">
        <f t="shared" si="18"/>
        <v>#N/A</v>
      </c>
      <c r="B106" s="40">
        <f t="shared" si="16"/>
        <v>16</v>
      </c>
      <c r="C106" s="40">
        <f t="shared" si="17"/>
        <v>24</v>
      </c>
      <c r="D106" s="41">
        <f t="shared" si="19"/>
        <v>1</v>
      </c>
      <c r="E106" s="42">
        <f t="shared" si="20"/>
        <v>0</v>
      </c>
      <c r="F106" s="43">
        <f t="shared" si="21"/>
        <v>0</v>
      </c>
      <c r="G106" s="34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44"/>
      <c r="T106" s="44"/>
      <c r="U106" s="35"/>
      <c r="V106" s="35"/>
      <c r="W106" s="36"/>
      <c r="X106" s="35"/>
      <c r="Y106" s="35"/>
      <c r="Z106" s="35"/>
      <c r="AA106" s="35"/>
      <c r="AB106" s="35"/>
    </row>
    <row r="107" spans="1:28" x14ac:dyDescent="0.2">
      <c r="A107" s="43" t="e">
        <f t="shared" si="18"/>
        <v>#N/A</v>
      </c>
      <c r="B107" s="40">
        <f t="shared" si="16"/>
        <v>16</v>
      </c>
      <c r="C107" s="40">
        <f t="shared" si="17"/>
        <v>24</v>
      </c>
      <c r="D107" s="41">
        <f t="shared" si="19"/>
        <v>1</v>
      </c>
      <c r="E107" s="42">
        <f t="shared" si="20"/>
        <v>0</v>
      </c>
      <c r="F107" s="43">
        <f t="shared" si="21"/>
        <v>0</v>
      </c>
      <c r="G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39"/>
      <c r="T107" s="39"/>
      <c r="U107" s="29"/>
      <c r="V107" s="29"/>
      <c r="W107" s="31"/>
      <c r="X107" s="29"/>
      <c r="Y107" s="29"/>
      <c r="Z107" s="29"/>
      <c r="AA107" s="29"/>
      <c r="AB107" s="29"/>
    </row>
    <row r="108" spans="1:28" x14ac:dyDescent="0.2">
      <c r="A108" s="43" t="e">
        <f t="shared" si="18"/>
        <v>#N/A</v>
      </c>
      <c r="B108" s="40">
        <f t="shared" si="16"/>
        <v>16</v>
      </c>
      <c r="C108" s="40">
        <f t="shared" si="17"/>
        <v>24</v>
      </c>
      <c r="D108" s="41">
        <f t="shared" si="19"/>
        <v>1</v>
      </c>
      <c r="E108" s="42">
        <f t="shared" si="20"/>
        <v>0</v>
      </c>
      <c r="F108" s="43">
        <f t="shared" si="21"/>
        <v>0</v>
      </c>
      <c r="G108" s="34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44"/>
      <c r="T108" s="44"/>
      <c r="U108" s="35"/>
      <c r="V108" s="35"/>
      <c r="W108" s="36"/>
      <c r="X108" s="35"/>
      <c r="Y108" s="35"/>
      <c r="Z108" s="35"/>
      <c r="AA108" s="35"/>
      <c r="AB108" s="35"/>
    </row>
    <row r="109" spans="1:28" x14ac:dyDescent="0.2">
      <c r="A109" s="43" t="e">
        <f t="shared" si="18"/>
        <v>#N/A</v>
      </c>
      <c r="B109" s="40">
        <f t="shared" si="16"/>
        <v>16</v>
      </c>
      <c r="C109" s="40">
        <f t="shared" si="17"/>
        <v>24</v>
      </c>
      <c r="D109" s="41">
        <f t="shared" si="19"/>
        <v>1</v>
      </c>
      <c r="E109" s="42">
        <f t="shared" si="20"/>
        <v>0</v>
      </c>
      <c r="F109" s="43">
        <f t="shared" si="21"/>
        <v>0</v>
      </c>
      <c r="G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39"/>
      <c r="T109" s="39"/>
      <c r="U109" s="29"/>
      <c r="V109" s="29"/>
      <c r="W109" s="31"/>
      <c r="X109" s="29"/>
      <c r="Y109" s="29"/>
      <c r="Z109" s="29"/>
      <c r="AA109" s="29"/>
      <c r="AB109" s="29"/>
    </row>
    <row r="110" spans="1:28" x14ac:dyDescent="0.2">
      <c r="A110" s="43" t="e">
        <f t="shared" si="18"/>
        <v>#N/A</v>
      </c>
      <c r="B110" s="40">
        <f t="shared" si="16"/>
        <v>16</v>
      </c>
      <c r="C110" s="40">
        <f t="shared" si="17"/>
        <v>24</v>
      </c>
      <c r="D110" s="41">
        <f t="shared" si="19"/>
        <v>1</v>
      </c>
      <c r="E110" s="42">
        <f t="shared" si="20"/>
        <v>0</v>
      </c>
      <c r="F110" s="43">
        <f t="shared" si="21"/>
        <v>0</v>
      </c>
      <c r="G110" s="34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44"/>
      <c r="T110" s="44"/>
      <c r="U110" s="35"/>
      <c r="V110" s="35"/>
      <c r="W110" s="36"/>
      <c r="X110" s="35"/>
      <c r="Y110" s="35"/>
      <c r="Z110" s="35"/>
      <c r="AA110" s="35"/>
      <c r="AB110" s="35"/>
    </row>
    <row r="111" spans="1:28" x14ac:dyDescent="0.2">
      <c r="A111" s="43" t="e">
        <f t="shared" si="18"/>
        <v>#N/A</v>
      </c>
      <c r="B111" s="40">
        <f t="shared" si="16"/>
        <v>16</v>
      </c>
      <c r="C111" s="40">
        <f t="shared" si="17"/>
        <v>24</v>
      </c>
      <c r="D111" s="41">
        <f t="shared" si="19"/>
        <v>1</v>
      </c>
      <c r="E111" s="42">
        <f t="shared" si="20"/>
        <v>0</v>
      </c>
      <c r="F111" s="43">
        <f t="shared" si="21"/>
        <v>0</v>
      </c>
      <c r="G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39"/>
      <c r="T111" s="39"/>
      <c r="U111" s="29"/>
      <c r="V111" s="29"/>
      <c r="W111" s="31"/>
      <c r="X111" s="29"/>
      <c r="Y111" s="29"/>
      <c r="Z111" s="29"/>
      <c r="AA111" s="29"/>
      <c r="AB111" s="29"/>
    </row>
    <row r="112" spans="1:28" x14ac:dyDescent="0.2">
      <c r="A112" s="43" t="e">
        <f t="shared" si="18"/>
        <v>#N/A</v>
      </c>
      <c r="B112" s="40">
        <f t="shared" si="16"/>
        <v>16</v>
      </c>
      <c r="C112" s="40">
        <f t="shared" si="17"/>
        <v>24</v>
      </c>
      <c r="D112" s="41">
        <f t="shared" si="19"/>
        <v>1</v>
      </c>
      <c r="E112" s="42">
        <f t="shared" si="20"/>
        <v>0</v>
      </c>
      <c r="F112" s="43">
        <f t="shared" si="21"/>
        <v>0</v>
      </c>
      <c r="G112" s="34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44"/>
      <c r="T112" s="44"/>
      <c r="U112" s="35"/>
      <c r="V112" s="35"/>
      <c r="W112" s="36"/>
      <c r="X112" s="35"/>
      <c r="Y112" s="35"/>
      <c r="Z112" s="35"/>
      <c r="AA112" s="35"/>
      <c r="AB112" s="35"/>
    </row>
    <row r="113" spans="1:28" x14ac:dyDescent="0.2">
      <c r="A113" s="43" t="e">
        <f t="shared" si="18"/>
        <v>#N/A</v>
      </c>
      <c r="B113" s="40">
        <f t="shared" si="16"/>
        <v>16</v>
      </c>
      <c r="C113" s="40">
        <f t="shared" si="17"/>
        <v>24</v>
      </c>
      <c r="D113" s="41">
        <f t="shared" si="19"/>
        <v>1</v>
      </c>
      <c r="E113" s="42">
        <f t="shared" si="20"/>
        <v>0</v>
      </c>
      <c r="F113" s="43">
        <f t="shared" si="21"/>
        <v>0</v>
      </c>
      <c r="G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39"/>
      <c r="T113" s="39"/>
      <c r="U113" s="29"/>
      <c r="V113" s="29"/>
      <c r="W113" s="31"/>
      <c r="X113" s="29"/>
      <c r="Y113" s="29"/>
      <c r="Z113" s="29"/>
      <c r="AA113" s="29"/>
      <c r="AB113" s="29"/>
    </row>
    <row r="114" spans="1:28" x14ac:dyDescent="0.2">
      <c r="A114" s="43" t="e">
        <f t="shared" si="18"/>
        <v>#N/A</v>
      </c>
      <c r="B114" s="40">
        <f t="shared" si="16"/>
        <v>16</v>
      </c>
      <c r="C114" s="40">
        <f t="shared" si="17"/>
        <v>24</v>
      </c>
      <c r="D114" s="41">
        <f t="shared" si="19"/>
        <v>1</v>
      </c>
      <c r="E114" s="42">
        <f t="shared" si="20"/>
        <v>0</v>
      </c>
      <c r="F114" s="43">
        <f t="shared" si="21"/>
        <v>0</v>
      </c>
      <c r="G114" s="34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44"/>
      <c r="T114" s="44"/>
      <c r="U114" s="35"/>
      <c r="V114" s="35"/>
      <c r="W114" s="36"/>
      <c r="X114" s="35"/>
      <c r="Y114" s="35"/>
      <c r="Z114" s="35"/>
      <c r="AA114" s="35"/>
      <c r="AB114" s="35"/>
    </row>
    <row r="115" spans="1:28" x14ac:dyDescent="0.2">
      <c r="A115" s="43" t="e">
        <f t="shared" si="18"/>
        <v>#N/A</v>
      </c>
      <c r="B115" s="40">
        <f t="shared" si="16"/>
        <v>16</v>
      </c>
      <c r="C115" s="40">
        <f t="shared" si="17"/>
        <v>24</v>
      </c>
      <c r="D115" s="41">
        <f t="shared" si="19"/>
        <v>1</v>
      </c>
      <c r="E115" s="42">
        <f t="shared" si="20"/>
        <v>0</v>
      </c>
      <c r="F115" s="43">
        <f t="shared" si="21"/>
        <v>0</v>
      </c>
      <c r="G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39"/>
      <c r="T115" s="39"/>
      <c r="U115" s="29"/>
      <c r="V115" s="29"/>
      <c r="W115" s="31"/>
      <c r="X115" s="29"/>
      <c r="Y115" s="29"/>
      <c r="Z115" s="29"/>
      <c r="AA115" s="29"/>
      <c r="AB115" s="29"/>
    </row>
    <row r="116" spans="1:28" x14ac:dyDescent="0.2">
      <c r="A116" s="43" t="e">
        <f t="shared" si="18"/>
        <v>#N/A</v>
      </c>
      <c r="B116" s="40">
        <f t="shared" si="16"/>
        <v>16</v>
      </c>
      <c r="C116" s="40">
        <f t="shared" si="17"/>
        <v>24</v>
      </c>
      <c r="D116" s="41">
        <f t="shared" si="19"/>
        <v>1</v>
      </c>
      <c r="E116" s="42">
        <f t="shared" si="20"/>
        <v>0</v>
      </c>
      <c r="F116" s="43">
        <f t="shared" si="21"/>
        <v>0</v>
      </c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44"/>
      <c r="T116" s="44"/>
      <c r="U116" s="35"/>
      <c r="V116" s="35"/>
      <c r="W116" s="36"/>
      <c r="X116" s="35"/>
      <c r="Y116" s="35"/>
      <c r="Z116" s="35"/>
      <c r="AA116" s="35"/>
      <c r="AB116" s="35"/>
    </row>
    <row r="117" spans="1:28" x14ac:dyDescent="0.2">
      <c r="A117" s="43" t="e">
        <f t="shared" si="18"/>
        <v>#N/A</v>
      </c>
      <c r="B117" s="40">
        <f t="shared" si="16"/>
        <v>16</v>
      </c>
      <c r="C117" s="40">
        <f t="shared" si="17"/>
        <v>24</v>
      </c>
      <c r="D117" s="41">
        <f t="shared" si="19"/>
        <v>1</v>
      </c>
      <c r="E117" s="42">
        <f t="shared" si="20"/>
        <v>0</v>
      </c>
      <c r="F117" s="43">
        <f t="shared" si="21"/>
        <v>0</v>
      </c>
      <c r="G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39"/>
      <c r="T117" s="39"/>
      <c r="U117" s="29"/>
      <c r="V117" s="29"/>
      <c r="W117" s="31"/>
      <c r="X117" s="29"/>
      <c r="Y117" s="29"/>
      <c r="Z117" s="29"/>
      <c r="AA117" s="29"/>
      <c r="AB117" s="29"/>
    </row>
    <row r="118" spans="1:28" x14ac:dyDescent="0.2">
      <c r="A118" s="43" t="e">
        <f t="shared" si="18"/>
        <v>#N/A</v>
      </c>
      <c r="B118" s="40">
        <f t="shared" si="16"/>
        <v>16</v>
      </c>
      <c r="C118" s="40">
        <f t="shared" si="17"/>
        <v>24</v>
      </c>
      <c r="D118" s="41">
        <f t="shared" si="19"/>
        <v>1</v>
      </c>
      <c r="E118" s="42">
        <f t="shared" si="20"/>
        <v>0</v>
      </c>
      <c r="F118" s="43">
        <f t="shared" si="21"/>
        <v>0</v>
      </c>
      <c r="G118" s="34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44"/>
      <c r="T118" s="44"/>
      <c r="U118" s="35"/>
      <c r="V118" s="35"/>
      <c r="W118" s="36"/>
      <c r="X118" s="35"/>
      <c r="Y118" s="35"/>
      <c r="Z118" s="35"/>
      <c r="AA118" s="35"/>
      <c r="AB118" s="35"/>
    </row>
    <row r="119" spans="1:28" x14ac:dyDescent="0.2">
      <c r="A119" s="43" t="e">
        <f t="shared" si="18"/>
        <v>#N/A</v>
      </c>
      <c r="B119" s="40">
        <f t="shared" si="16"/>
        <v>16</v>
      </c>
      <c r="C119" s="40">
        <f t="shared" si="17"/>
        <v>24</v>
      </c>
      <c r="D119" s="41">
        <f t="shared" si="19"/>
        <v>1</v>
      </c>
      <c r="E119" s="42">
        <f t="shared" si="20"/>
        <v>0</v>
      </c>
      <c r="F119" s="43">
        <f t="shared" si="21"/>
        <v>0</v>
      </c>
      <c r="G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39"/>
      <c r="T119" s="39"/>
      <c r="U119" s="29"/>
      <c r="V119" s="29"/>
      <c r="W119" s="31"/>
      <c r="X119" s="29"/>
      <c r="Y119" s="29"/>
      <c r="Z119" s="29"/>
      <c r="AA119" s="29"/>
      <c r="AB119" s="29"/>
    </row>
    <row r="120" spans="1:28" x14ac:dyDescent="0.2">
      <c r="A120" s="43" t="e">
        <f t="shared" si="18"/>
        <v>#N/A</v>
      </c>
      <c r="B120" s="40">
        <f t="shared" si="16"/>
        <v>16</v>
      </c>
      <c r="C120" s="40">
        <f t="shared" si="17"/>
        <v>24</v>
      </c>
      <c r="D120" s="41">
        <f t="shared" si="19"/>
        <v>1</v>
      </c>
      <c r="E120" s="42">
        <f t="shared" si="20"/>
        <v>0</v>
      </c>
      <c r="F120" s="43">
        <f t="shared" si="21"/>
        <v>0</v>
      </c>
      <c r="G120" s="34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44"/>
      <c r="T120" s="44"/>
      <c r="U120" s="35"/>
      <c r="V120" s="35"/>
      <c r="W120" s="36"/>
      <c r="X120" s="35"/>
      <c r="Y120" s="35"/>
      <c r="Z120" s="35"/>
      <c r="AA120" s="35"/>
      <c r="AB120" s="35"/>
    </row>
    <row r="121" spans="1:28" x14ac:dyDescent="0.2">
      <c r="A121" s="43" t="e">
        <f t="shared" si="18"/>
        <v>#N/A</v>
      </c>
      <c r="B121" s="40">
        <f t="shared" si="16"/>
        <v>16</v>
      </c>
      <c r="C121" s="40">
        <f t="shared" si="17"/>
        <v>24</v>
      </c>
      <c r="D121" s="41">
        <f t="shared" si="19"/>
        <v>1</v>
      </c>
      <c r="E121" s="42">
        <f t="shared" si="20"/>
        <v>0</v>
      </c>
      <c r="F121" s="43">
        <f t="shared" si="21"/>
        <v>0</v>
      </c>
      <c r="G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39"/>
      <c r="T121" s="39"/>
      <c r="U121" s="29"/>
      <c r="V121" s="29"/>
      <c r="W121" s="31"/>
      <c r="X121" s="29"/>
      <c r="Y121" s="29"/>
      <c r="Z121" s="29"/>
      <c r="AA121" s="29"/>
      <c r="AB121" s="29"/>
    </row>
    <row r="122" spans="1:28" x14ac:dyDescent="0.2">
      <c r="A122" s="43" t="e">
        <f t="shared" ref="A122:A185" si="22">VLOOKUP(J122,DDEPM_USERS,2,FALSE)</f>
        <v>#N/A</v>
      </c>
      <c r="B122" s="40">
        <f t="shared" si="16"/>
        <v>16</v>
      </c>
      <c r="C122" s="40">
        <f t="shared" si="17"/>
        <v>24</v>
      </c>
      <c r="D122" s="41">
        <f t="shared" ref="D122:D185" si="23">T122-S122+1</f>
        <v>1</v>
      </c>
      <c r="E122" s="42">
        <f t="shared" ref="E122:E185" si="24">Z122*(C122-B122+1)*D122</f>
        <v>0</v>
      </c>
      <c r="F122" s="43">
        <f t="shared" ref="F122:F185" si="25">E122*AA122</f>
        <v>0</v>
      </c>
    </row>
    <row r="123" spans="1:28" x14ac:dyDescent="0.2">
      <c r="A123" s="43" t="e">
        <f t="shared" si="22"/>
        <v>#N/A</v>
      </c>
      <c r="B123" s="40">
        <f t="shared" si="16"/>
        <v>16</v>
      </c>
      <c r="C123" s="40">
        <f t="shared" si="17"/>
        <v>24</v>
      </c>
      <c r="D123" s="41">
        <f t="shared" si="23"/>
        <v>1</v>
      </c>
      <c r="E123" s="42">
        <f t="shared" si="24"/>
        <v>0</v>
      </c>
      <c r="F123" s="43">
        <f t="shared" si="25"/>
        <v>0</v>
      </c>
    </row>
    <row r="124" spans="1:28" x14ac:dyDescent="0.2">
      <c r="A124" s="43" t="e">
        <f t="shared" si="22"/>
        <v>#N/A</v>
      </c>
      <c r="B124" s="40">
        <f t="shared" si="16"/>
        <v>16</v>
      </c>
      <c r="C124" s="40">
        <f t="shared" si="17"/>
        <v>24</v>
      </c>
      <c r="D124" s="41">
        <f t="shared" si="23"/>
        <v>1</v>
      </c>
      <c r="E124" s="42">
        <f t="shared" si="24"/>
        <v>0</v>
      </c>
      <c r="F124" s="43">
        <f t="shared" si="25"/>
        <v>0</v>
      </c>
    </row>
    <row r="125" spans="1:28" x14ac:dyDescent="0.2">
      <c r="A125" s="43" t="e">
        <f t="shared" si="22"/>
        <v>#N/A</v>
      </c>
      <c r="B125" s="40">
        <f t="shared" si="16"/>
        <v>16</v>
      </c>
      <c r="C125" s="40">
        <f t="shared" si="17"/>
        <v>24</v>
      </c>
      <c r="D125" s="41">
        <f t="shared" si="23"/>
        <v>1</v>
      </c>
      <c r="E125" s="42">
        <f t="shared" si="24"/>
        <v>0</v>
      </c>
      <c r="F125" s="43">
        <f t="shared" si="25"/>
        <v>0</v>
      </c>
    </row>
    <row r="126" spans="1:28" x14ac:dyDescent="0.2">
      <c r="A126" s="43" t="e">
        <f t="shared" si="22"/>
        <v>#N/A</v>
      </c>
      <c r="B126" s="40">
        <f t="shared" si="16"/>
        <v>16</v>
      </c>
      <c r="C126" s="40">
        <f t="shared" si="17"/>
        <v>24</v>
      </c>
      <c r="D126" s="41">
        <f t="shared" si="23"/>
        <v>1</v>
      </c>
      <c r="E126" s="42">
        <f t="shared" si="24"/>
        <v>0</v>
      </c>
      <c r="F126" s="43">
        <f t="shared" si="25"/>
        <v>0</v>
      </c>
    </row>
    <row r="127" spans="1:28" x14ac:dyDescent="0.2">
      <c r="A127" s="43" t="e">
        <f t="shared" si="22"/>
        <v>#N/A</v>
      </c>
      <c r="B127" s="40">
        <f t="shared" si="16"/>
        <v>16</v>
      </c>
      <c r="C127" s="40">
        <f t="shared" si="17"/>
        <v>24</v>
      </c>
      <c r="D127" s="41">
        <f t="shared" si="23"/>
        <v>1</v>
      </c>
      <c r="E127" s="42">
        <f t="shared" si="24"/>
        <v>0</v>
      </c>
      <c r="F127" s="43">
        <f t="shared" si="25"/>
        <v>0</v>
      </c>
    </row>
    <row r="128" spans="1:28" x14ac:dyDescent="0.2">
      <c r="A128" s="43" t="e">
        <f t="shared" si="22"/>
        <v>#N/A</v>
      </c>
      <c r="B128" s="40">
        <f t="shared" si="16"/>
        <v>16</v>
      </c>
      <c r="C128" s="40">
        <f t="shared" si="17"/>
        <v>24</v>
      </c>
      <c r="D128" s="41">
        <f t="shared" si="23"/>
        <v>1</v>
      </c>
      <c r="E128" s="42">
        <f t="shared" si="24"/>
        <v>0</v>
      </c>
      <c r="F128" s="43">
        <f t="shared" si="25"/>
        <v>0</v>
      </c>
    </row>
    <row r="129" spans="1:6" x14ac:dyDescent="0.2">
      <c r="A129" s="43" t="e">
        <f t="shared" si="22"/>
        <v>#N/A</v>
      </c>
      <c r="B129" s="40">
        <f t="shared" si="16"/>
        <v>16</v>
      </c>
      <c r="C129" s="40">
        <f t="shared" si="17"/>
        <v>24</v>
      </c>
      <c r="D129" s="41">
        <f t="shared" si="23"/>
        <v>1</v>
      </c>
      <c r="E129" s="42">
        <f t="shared" si="24"/>
        <v>0</v>
      </c>
      <c r="F129" s="43">
        <f t="shared" si="25"/>
        <v>0</v>
      </c>
    </row>
    <row r="130" spans="1:6" x14ac:dyDescent="0.2">
      <c r="A130" s="43" t="e">
        <f t="shared" si="22"/>
        <v>#N/A</v>
      </c>
      <c r="B130" s="40">
        <f t="shared" si="16"/>
        <v>16</v>
      </c>
      <c r="C130" s="40">
        <f t="shared" si="17"/>
        <v>24</v>
      </c>
      <c r="D130" s="41">
        <f t="shared" si="23"/>
        <v>1</v>
      </c>
      <c r="E130" s="42">
        <f t="shared" si="24"/>
        <v>0</v>
      </c>
      <c r="F130" s="43">
        <f t="shared" si="25"/>
        <v>0</v>
      </c>
    </row>
    <row r="131" spans="1:6" x14ac:dyDescent="0.2">
      <c r="A131" s="43" t="e">
        <f t="shared" si="22"/>
        <v>#N/A</v>
      </c>
      <c r="B131" s="40">
        <f t="shared" si="16"/>
        <v>16</v>
      </c>
      <c r="C131" s="40">
        <f t="shared" si="17"/>
        <v>24</v>
      </c>
      <c r="D131" s="41">
        <f t="shared" si="23"/>
        <v>1</v>
      </c>
      <c r="E131" s="42">
        <f t="shared" si="24"/>
        <v>0</v>
      </c>
      <c r="F131" s="43">
        <f t="shared" si="25"/>
        <v>0</v>
      </c>
    </row>
    <row r="132" spans="1:6" x14ac:dyDescent="0.2">
      <c r="A132" s="43" t="e">
        <f t="shared" si="22"/>
        <v>#N/A</v>
      </c>
      <c r="B132" s="40">
        <f t="shared" si="16"/>
        <v>16</v>
      </c>
      <c r="C132" s="40">
        <f t="shared" si="17"/>
        <v>24</v>
      </c>
      <c r="D132" s="41">
        <f t="shared" si="23"/>
        <v>1</v>
      </c>
      <c r="E132" s="42">
        <f t="shared" si="24"/>
        <v>0</v>
      </c>
      <c r="F132" s="43">
        <f t="shared" si="25"/>
        <v>0</v>
      </c>
    </row>
    <row r="133" spans="1:6" x14ac:dyDescent="0.2">
      <c r="A133" s="43" t="e">
        <f t="shared" si="22"/>
        <v>#N/A</v>
      </c>
      <c r="B133" s="40">
        <f t="shared" si="16"/>
        <v>16</v>
      </c>
      <c r="C133" s="40">
        <f t="shared" si="17"/>
        <v>24</v>
      </c>
      <c r="D133" s="41">
        <f t="shared" si="23"/>
        <v>1</v>
      </c>
      <c r="E133" s="42">
        <f t="shared" si="24"/>
        <v>0</v>
      </c>
      <c r="F133" s="43">
        <f t="shared" si="25"/>
        <v>0</v>
      </c>
    </row>
    <row r="134" spans="1:6" x14ac:dyDescent="0.2">
      <c r="A134" s="43" t="e">
        <f t="shared" si="22"/>
        <v>#N/A</v>
      </c>
      <c r="B134" s="40">
        <f t="shared" si="16"/>
        <v>16</v>
      </c>
      <c r="C134" s="40">
        <f t="shared" si="17"/>
        <v>24</v>
      </c>
      <c r="D134" s="41">
        <f t="shared" si="23"/>
        <v>1</v>
      </c>
      <c r="E134" s="42">
        <f t="shared" si="24"/>
        <v>0</v>
      </c>
      <c r="F134" s="43">
        <f t="shared" si="25"/>
        <v>0</v>
      </c>
    </row>
    <row r="135" spans="1:6" x14ac:dyDescent="0.2">
      <c r="A135" s="43" t="e">
        <f t="shared" si="22"/>
        <v>#N/A</v>
      </c>
      <c r="B135" s="40">
        <f t="shared" si="16"/>
        <v>16</v>
      </c>
      <c r="C135" s="40">
        <f t="shared" si="17"/>
        <v>24</v>
      </c>
      <c r="D135" s="41">
        <f t="shared" si="23"/>
        <v>1</v>
      </c>
      <c r="E135" s="42">
        <f t="shared" si="24"/>
        <v>0</v>
      </c>
      <c r="F135" s="43">
        <f t="shared" si="25"/>
        <v>0</v>
      </c>
    </row>
    <row r="136" spans="1:6" x14ac:dyDescent="0.2">
      <c r="A136" s="43" t="e">
        <f t="shared" si="22"/>
        <v>#N/A</v>
      </c>
      <c r="B136" s="40">
        <f t="shared" si="16"/>
        <v>16</v>
      </c>
      <c r="C136" s="40">
        <f t="shared" si="17"/>
        <v>24</v>
      </c>
      <c r="D136" s="41">
        <f t="shared" si="23"/>
        <v>1</v>
      </c>
      <c r="E136" s="42">
        <f t="shared" si="24"/>
        <v>0</v>
      </c>
      <c r="F136" s="43">
        <f t="shared" si="25"/>
        <v>0</v>
      </c>
    </row>
    <row r="137" spans="1:6" x14ac:dyDescent="0.2">
      <c r="A137" s="43" t="e">
        <f t="shared" si="22"/>
        <v>#N/A</v>
      </c>
      <c r="B137" s="40">
        <f t="shared" si="16"/>
        <v>16</v>
      </c>
      <c r="C137" s="40">
        <f t="shared" si="17"/>
        <v>24</v>
      </c>
      <c r="D137" s="41">
        <f t="shared" si="23"/>
        <v>1</v>
      </c>
      <c r="E137" s="42">
        <f t="shared" si="24"/>
        <v>0</v>
      </c>
      <c r="F137" s="43">
        <f t="shared" si="25"/>
        <v>0</v>
      </c>
    </row>
    <row r="138" spans="1:6" x14ac:dyDescent="0.2">
      <c r="A138" s="43" t="e">
        <f t="shared" si="22"/>
        <v>#N/A</v>
      </c>
      <c r="B138" s="40">
        <f t="shared" si="16"/>
        <v>16</v>
      </c>
      <c r="C138" s="40">
        <f t="shared" si="17"/>
        <v>24</v>
      </c>
      <c r="D138" s="41">
        <f t="shared" si="23"/>
        <v>1</v>
      </c>
      <c r="E138" s="42">
        <f t="shared" si="24"/>
        <v>0</v>
      </c>
      <c r="F138" s="43">
        <f t="shared" si="25"/>
        <v>0</v>
      </c>
    </row>
    <row r="139" spans="1:6" x14ac:dyDescent="0.2">
      <c r="A139" s="43" t="e">
        <f t="shared" si="22"/>
        <v>#N/A</v>
      </c>
      <c r="B139" s="40">
        <f t="shared" si="16"/>
        <v>16</v>
      </c>
      <c r="C139" s="40">
        <f t="shared" si="17"/>
        <v>24</v>
      </c>
      <c r="D139" s="41">
        <f t="shared" si="23"/>
        <v>1</v>
      </c>
      <c r="E139" s="42">
        <f t="shared" si="24"/>
        <v>0</v>
      </c>
      <c r="F139" s="43">
        <f t="shared" si="25"/>
        <v>0</v>
      </c>
    </row>
    <row r="140" spans="1:6" x14ac:dyDescent="0.2">
      <c r="A140" s="43" t="e">
        <f t="shared" si="22"/>
        <v>#N/A</v>
      </c>
      <c r="B140" s="40">
        <f t="shared" si="16"/>
        <v>16</v>
      </c>
      <c r="C140" s="40">
        <f t="shared" si="17"/>
        <v>24</v>
      </c>
      <c r="D140" s="41">
        <f t="shared" si="23"/>
        <v>1</v>
      </c>
      <c r="E140" s="42">
        <f t="shared" si="24"/>
        <v>0</v>
      </c>
      <c r="F140" s="43">
        <f t="shared" si="25"/>
        <v>0</v>
      </c>
    </row>
    <row r="141" spans="1:6" x14ac:dyDescent="0.2">
      <c r="A141" s="43" t="e">
        <f t="shared" si="22"/>
        <v>#N/A</v>
      </c>
      <c r="B141" s="40">
        <f t="shared" si="16"/>
        <v>16</v>
      </c>
      <c r="C141" s="40">
        <f t="shared" si="17"/>
        <v>24</v>
      </c>
      <c r="D141" s="41">
        <f t="shared" si="23"/>
        <v>1</v>
      </c>
      <c r="E141" s="42">
        <f t="shared" si="24"/>
        <v>0</v>
      </c>
      <c r="F141" s="43">
        <f t="shared" si="25"/>
        <v>0</v>
      </c>
    </row>
    <row r="142" spans="1:6" x14ac:dyDescent="0.2">
      <c r="A142" s="43" t="e">
        <f t="shared" si="22"/>
        <v>#N/A</v>
      </c>
      <c r="B142" s="40">
        <f t="shared" si="16"/>
        <v>16</v>
      </c>
      <c r="C142" s="40">
        <f t="shared" si="17"/>
        <v>24</v>
      </c>
      <c r="D142" s="41">
        <f t="shared" si="23"/>
        <v>1</v>
      </c>
      <c r="E142" s="42">
        <f t="shared" si="24"/>
        <v>0</v>
      </c>
      <c r="F142" s="43">
        <f t="shared" si="25"/>
        <v>0</v>
      </c>
    </row>
    <row r="143" spans="1:6" x14ac:dyDescent="0.2">
      <c r="A143" s="43" t="e">
        <f t="shared" si="22"/>
        <v>#N/A</v>
      </c>
      <c r="B143" s="40">
        <f t="shared" ref="B143:B206" si="26">IF(ISNUMBER(FIND("-",U143))=TRUE,VALUE(MID(U143,FIND("-",U143)-1,1)),16)</f>
        <v>16</v>
      </c>
      <c r="C143" s="40">
        <f t="shared" ref="C143:C206" si="27">IF(ISNUMBER(FIND("-",U143))=TRUE,VALUE(MID(U143,FIND("-",U143)+1,2)),24)</f>
        <v>24</v>
      </c>
      <c r="D143" s="41">
        <f t="shared" si="23"/>
        <v>1</v>
      </c>
      <c r="E143" s="42">
        <f t="shared" si="24"/>
        <v>0</v>
      </c>
      <c r="F143" s="43">
        <f t="shared" si="25"/>
        <v>0</v>
      </c>
    </row>
    <row r="144" spans="1:6" x14ac:dyDescent="0.2">
      <c r="A144" s="43" t="e">
        <f t="shared" si="22"/>
        <v>#N/A</v>
      </c>
      <c r="B144" s="40">
        <f t="shared" si="26"/>
        <v>16</v>
      </c>
      <c r="C144" s="40">
        <f t="shared" si="27"/>
        <v>24</v>
      </c>
      <c r="D144" s="41">
        <f t="shared" si="23"/>
        <v>1</v>
      </c>
      <c r="E144" s="42">
        <f t="shared" si="24"/>
        <v>0</v>
      </c>
      <c r="F144" s="43">
        <f t="shared" si="25"/>
        <v>0</v>
      </c>
    </row>
    <row r="145" spans="1:6" x14ac:dyDescent="0.2">
      <c r="A145" s="43" t="e">
        <f t="shared" si="22"/>
        <v>#N/A</v>
      </c>
      <c r="B145" s="40">
        <f t="shared" si="26"/>
        <v>16</v>
      </c>
      <c r="C145" s="40">
        <f t="shared" si="27"/>
        <v>24</v>
      </c>
      <c r="D145" s="41">
        <f t="shared" si="23"/>
        <v>1</v>
      </c>
      <c r="E145" s="42">
        <f t="shared" si="24"/>
        <v>0</v>
      </c>
      <c r="F145" s="43">
        <f t="shared" si="25"/>
        <v>0</v>
      </c>
    </row>
    <row r="146" spans="1:6" x14ac:dyDescent="0.2">
      <c r="A146" s="43" t="e">
        <f t="shared" si="22"/>
        <v>#N/A</v>
      </c>
      <c r="B146" s="40">
        <f t="shared" si="26"/>
        <v>16</v>
      </c>
      <c r="C146" s="40">
        <f t="shared" si="27"/>
        <v>24</v>
      </c>
      <c r="D146" s="41">
        <f t="shared" si="23"/>
        <v>1</v>
      </c>
      <c r="E146" s="42">
        <f t="shared" si="24"/>
        <v>0</v>
      </c>
      <c r="F146" s="43">
        <f t="shared" si="25"/>
        <v>0</v>
      </c>
    </row>
    <row r="147" spans="1:6" x14ac:dyDescent="0.2">
      <c r="A147" s="43" t="e">
        <f t="shared" si="22"/>
        <v>#N/A</v>
      </c>
      <c r="B147" s="40">
        <f t="shared" si="26"/>
        <v>16</v>
      </c>
      <c r="C147" s="40">
        <f t="shared" si="27"/>
        <v>24</v>
      </c>
      <c r="D147" s="41">
        <f t="shared" si="23"/>
        <v>1</v>
      </c>
      <c r="E147" s="42">
        <f t="shared" si="24"/>
        <v>0</v>
      </c>
      <c r="F147" s="43">
        <f t="shared" si="25"/>
        <v>0</v>
      </c>
    </row>
    <row r="148" spans="1:6" x14ac:dyDescent="0.2">
      <c r="A148" s="43" t="e">
        <f t="shared" si="22"/>
        <v>#N/A</v>
      </c>
      <c r="B148" s="40">
        <f t="shared" si="26"/>
        <v>16</v>
      </c>
      <c r="C148" s="40">
        <f t="shared" si="27"/>
        <v>24</v>
      </c>
      <c r="D148" s="41">
        <f t="shared" si="23"/>
        <v>1</v>
      </c>
      <c r="E148" s="42">
        <f t="shared" si="24"/>
        <v>0</v>
      </c>
      <c r="F148" s="43">
        <f t="shared" si="25"/>
        <v>0</v>
      </c>
    </row>
    <row r="149" spans="1:6" x14ac:dyDescent="0.2">
      <c r="A149" s="43" t="e">
        <f t="shared" si="22"/>
        <v>#N/A</v>
      </c>
      <c r="B149" s="40">
        <f t="shared" si="26"/>
        <v>16</v>
      </c>
      <c r="C149" s="40">
        <f t="shared" si="27"/>
        <v>24</v>
      </c>
      <c r="D149" s="41">
        <f t="shared" si="23"/>
        <v>1</v>
      </c>
      <c r="E149" s="42">
        <f t="shared" si="24"/>
        <v>0</v>
      </c>
      <c r="F149" s="43">
        <f t="shared" si="25"/>
        <v>0</v>
      </c>
    </row>
    <row r="150" spans="1:6" x14ac:dyDescent="0.2">
      <c r="A150" s="43" t="e">
        <f t="shared" si="22"/>
        <v>#N/A</v>
      </c>
      <c r="B150" s="40">
        <f t="shared" si="26"/>
        <v>16</v>
      </c>
      <c r="C150" s="40">
        <f t="shared" si="27"/>
        <v>24</v>
      </c>
      <c r="D150" s="41">
        <f t="shared" si="23"/>
        <v>1</v>
      </c>
      <c r="E150" s="42">
        <f t="shared" si="24"/>
        <v>0</v>
      </c>
      <c r="F150" s="43">
        <f t="shared" si="25"/>
        <v>0</v>
      </c>
    </row>
    <row r="151" spans="1:6" x14ac:dyDescent="0.2">
      <c r="A151" s="43" t="e">
        <f t="shared" si="22"/>
        <v>#N/A</v>
      </c>
      <c r="B151" s="40">
        <f t="shared" si="26"/>
        <v>16</v>
      </c>
      <c r="C151" s="40">
        <f t="shared" si="27"/>
        <v>24</v>
      </c>
      <c r="D151" s="41">
        <f t="shared" si="23"/>
        <v>1</v>
      </c>
      <c r="E151" s="42">
        <f t="shared" si="24"/>
        <v>0</v>
      </c>
      <c r="F151" s="43">
        <f t="shared" si="25"/>
        <v>0</v>
      </c>
    </row>
    <row r="152" spans="1:6" x14ac:dyDescent="0.2">
      <c r="A152" s="43" t="e">
        <f t="shared" si="22"/>
        <v>#N/A</v>
      </c>
      <c r="B152" s="40">
        <f t="shared" si="26"/>
        <v>16</v>
      </c>
      <c r="C152" s="40">
        <f t="shared" si="27"/>
        <v>24</v>
      </c>
      <c r="D152" s="41">
        <f t="shared" si="23"/>
        <v>1</v>
      </c>
      <c r="E152" s="42">
        <f t="shared" si="24"/>
        <v>0</v>
      </c>
      <c r="F152" s="43">
        <f t="shared" si="25"/>
        <v>0</v>
      </c>
    </row>
    <row r="153" spans="1:6" x14ac:dyDescent="0.2">
      <c r="A153" s="43" t="e">
        <f t="shared" si="22"/>
        <v>#N/A</v>
      </c>
      <c r="B153" s="40">
        <f t="shared" si="26"/>
        <v>16</v>
      </c>
      <c r="C153" s="40">
        <f t="shared" si="27"/>
        <v>24</v>
      </c>
      <c r="D153" s="41">
        <f t="shared" si="23"/>
        <v>1</v>
      </c>
      <c r="E153" s="42">
        <f t="shared" si="24"/>
        <v>0</v>
      </c>
      <c r="F153" s="43">
        <f t="shared" si="25"/>
        <v>0</v>
      </c>
    </row>
    <row r="154" spans="1:6" x14ac:dyDescent="0.2">
      <c r="A154" s="43" t="e">
        <f t="shared" si="22"/>
        <v>#N/A</v>
      </c>
      <c r="B154" s="40">
        <f t="shared" si="26"/>
        <v>16</v>
      </c>
      <c r="C154" s="40">
        <f t="shared" si="27"/>
        <v>24</v>
      </c>
      <c r="D154" s="41">
        <f t="shared" si="23"/>
        <v>1</v>
      </c>
      <c r="E154" s="42">
        <f t="shared" si="24"/>
        <v>0</v>
      </c>
      <c r="F154" s="43">
        <f t="shared" si="25"/>
        <v>0</v>
      </c>
    </row>
    <row r="155" spans="1:6" x14ac:dyDescent="0.2">
      <c r="A155" s="43" t="e">
        <f t="shared" si="22"/>
        <v>#N/A</v>
      </c>
      <c r="B155" s="40">
        <f t="shared" si="26"/>
        <v>16</v>
      </c>
      <c r="C155" s="40">
        <f t="shared" si="27"/>
        <v>24</v>
      </c>
      <c r="D155" s="41">
        <f t="shared" si="23"/>
        <v>1</v>
      </c>
      <c r="E155" s="42">
        <f t="shared" si="24"/>
        <v>0</v>
      </c>
      <c r="F155" s="43">
        <f t="shared" si="25"/>
        <v>0</v>
      </c>
    </row>
    <row r="156" spans="1:6" x14ac:dyDescent="0.2">
      <c r="A156" s="43" t="e">
        <f t="shared" si="22"/>
        <v>#N/A</v>
      </c>
      <c r="B156" s="40">
        <f t="shared" si="26"/>
        <v>16</v>
      </c>
      <c r="C156" s="40">
        <f t="shared" si="27"/>
        <v>24</v>
      </c>
      <c r="D156" s="41">
        <f t="shared" si="23"/>
        <v>1</v>
      </c>
      <c r="E156" s="42">
        <f t="shared" si="24"/>
        <v>0</v>
      </c>
      <c r="F156" s="43">
        <f t="shared" si="25"/>
        <v>0</v>
      </c>
    </row>
    <row r="157" spans="1:6" x14ac:dyDescent="0.2">
      <c r="A157" s="43" t="e">
        <f t="shared" si="22"/>
        <v>#N/A</v>
      </c>
      <c r="B157" s="40">
        <f t="shared" si="26"/>
        <v>16</v>
      </c>
      <c r="C157" s="40">
        <f t="shared" si="27"/>
        <v>24</v>
      </c>
      <c r="D157" s="41">
        <f t="shared" si="23"/>
        <v>1</v>
      </c>
      <c r="E157" s="42">
        <f t="shared" si="24"/>
        <v>0</v>
      </c>
      <c r="F157" s="43">
        <f t="shared" si="25"/>
        <v>0</v>
      </c>
    </row>
    <row r="158" spans="1:6" x14ac:dyDescent="0.2">
      <c r="A158" s="43" t="e">
        <f t="shared" si="22"/>
        <v>#N/A</v>
      </c>
      <c r="B158" s="40">
        <f t="shared" si="26"/>
        <v>16</v>
      </c>
      <c r="C158" s="40">
        <f t="shared" si="27"/>
        <v>24</v>
      </c>
      <c r="D158" s="41">
        <f t="shared" si="23"/>
        <v>1</v>
      </c>
      <c r="E158" s="42">
        <f t="shared" si="24"/>
        <v>0</v>
      </c>
      <c r="F158" s="43">
        <f t="shared" si="25"/>
        <v>0</v>
      </c>
    </row>
    <row r="159" spans="1:6" x14ac:dyDescent="0.2">
      <c r="A159" s="43" t="e">
        <f t="shared" si="22"/>
        <v>#N/A</v>
      </c>
      <c r="B159" s="40">
        <f t="shared" si="26"/>
        <v>16</v>
      </c>
      <c r="C159" s="40">
        <f t="shared" si="27"/>
        <v>24</v>
      </c>
      <c r="D159" s="41">
        <f t="shared" si="23"/>
        <v>1</v>
      </c>
      <c r="E159" s="42">
        <f t="shared" si="24"/>
        <v>0</v>
      </c>
      <c r="F159" s="43">
        <f t="shared" si="25"/>
        <v>0</v>
      </c>
    </row>
    <row r="160" spans="1:6" x14ac:dyDescent="0.2">
      <c r="A160" s="43" t="e">
        <f t="shared" si="22"/>
        <v>#N/A</v>
      </c>
      <c r="B160" s="40">
        <f t="shared" si="26"/>
        <v>16</v>
      </c>
      <c r="C160" s="40">
        <f t="shared" si="27"/>
        <v>24</v>
      </c>
      <c r="D160" s="41">
        <f t="shared" si="23"/>
        <v>1</v>
      </c>
      <c r="E160" s="42">
        <f t="shared" si="24"/>
        <v>0</v>
      </c>
      <c r="F160" s="43">
        <f t="shared" si="25"/>
        <v>0</v>
      </c>
    </row>
    <row r="161" spans="1:6" x14ac:dyDescent="0.2">
      <c r="A161" s="43" t="e">
        <f t="shared" si="22"/>
        <v>#N/A</v>
      </c>
      <c r="B161" s="40">
        <f t="shared" si="26"/>
        <v>16</v>
      </c>
      <c r="C161" s="40">
        <f t="shared" si="27"/>
        <v>24</v>
      </c>
      <c r="D161" s="41">
        <f t="shared" si="23"/>
        <v>1</v>
      </c>
      <c r="E161" s="42">
        <f t="shared" si="24"/>
        <v>0</v>
      </c>
      <c r="F161" s="43">
        <f t="shared" si="25"/>
        <v>0</v>
      </c>
    </row>
    <row r="162" spans="1:6" x14ac:dyDescent="0.2">
      <c r="A162" s="43" t="e">
        <f t="shared" si="22"/>
        <v>#N/A</v>
      </c>
      <c r="B162" s="40">
        <f t="shared" si="26"/>
        <v>16</v>
      </c>
      <c r="C162" s="40">
        <f t="shared" si="27"/>
        <v>24</v>
      </c>
      <c r="D162" s="41">
        <f t="shared" si="23"/>
        <v>1</v>
      </c>
      <c r="E162" s="42">
        <f t="shared" si="24"/>
        <v>0</v>
      </c>
      <c r="F162" s="43">
        <f t="shared" si="25"/>
        <v>0</v>
      </c>
    </row>
    <row r="163" spans="1:6" x14ac:dyDescent="0.2">
      <c r="A163" s="43" t="e">
        <f t="shared" si="22"/>
        <v>#N/A</v>
      </c>
      <c r="B163" s="40">
        <f t="shared" si="26"/>
        <v>16</v>
      </c>
      <c r="C163" s="40">
        <f t="shared" si="27"/>
        <v>24</v>
      </c>
      <c r="D163" s="41">
        <f t="shared" si="23"/>
        <v>1</v>
      </c>
      <c r="E163" s="42">
        <f t="shared" si="24"/>
        <v>0</v>
      </c>
      <c r="F163" s="43">
        <f t="shared" si="25"/>
        <v>0</v>
      </c>
    </row>
    <row r="164" spans="1:6" x14ac:dyDescent="0.2">
      <c r="A164" s="43" t="e">
        <f t="shared" si="22"/>
        <v>#N/A</v>
      </c>
      <c r="B164" s="40">
        <f t="shared" si="26"/>
        <v>16</v>
      </c>
      <c r="C164" s="40">
        <f t="shared" si="27"/>
        <v>24</v>
      </c>
      <c r="D164" s="41">
        <f t="shared" si="23"/>
        <v>1</v>
      </c>
      <c r="E164" s="42">
        <f t="shared" si="24"/>
        <v>0</v>
      </c>
      <c r="F164" s="43">
        <f t="shared" si="25"/>
        <v>0</v>
      </c>
    </row>
    <row r="165" spans="1:6" x14ac:dyDescent="0.2">
      <c r="A165" s="43" t="e">
        <f t="shared" si="22"/>
        <v>#N/A</v>
      </c>
      <c r="B165" s="40">
        <f t="shared" si="26"/>
        <v>16</v>
      </c>
      <c r="C165" s="40">
        <f t="shared" si="27"/>
        <v>24</v>
      </c>
      <c r="D165" s="41">
        <f t="shared" si="23"/>
        <v>1</v>
      </c>
      <c r="E165" s="42">
        <f t="shared" si="24"/>
        <v>0</v>
      </c>
      <c r="F165" s="43">
        <f t="shared" si="25"/>
        <v>0</v>
      </c>
    </row>
    <row r="166" spans="1:6" x14ac:dyDescent="0.2">
      <c r="A166" s="43" t="e">
        <f t="shared" si="22"/>
        <v>#N/A</v>
      </c>
      <c r="B166" s="40">
        <f t="shared" si="26"/>
        <v>16</v>
      </c>
      <c r="C166" s="40">
        <f t="shared" si="27"/>
        <v>24</v>
      </c>
      <c r="D166" s="41">
        <f t="shared" si="23"/>
        <v>1</v>
      </c>
      <c r="E166" s="42">
        <f t="shared" si="24"/>
        <v>0</v>
      </c>
      <c r="F166" s="43">
        <f t="shared" si="25"/>
        <v>0</v>
      </c>
    </row>
    <row r="167" spans="1:6" x14ac:dyDescent="0.2">
      <c r="A167" s="43" t="e">
        <f t="shared" si="22"/>
        <v>#N/A</v>
      </c>
      <c r="B167" s="40">
        <f t="shared" si="26"/>
        <v>16</v>
      </c>
      <c r="C167" s="40">
        <f t="shared" si="27"/>
        <v>24</v>
      </c>
      <c r="D167" s="41">
        <f t="shared" si="23"/>
        <v>1</v>
      </c>
      <c r="E167" s="42">
        <f t="shared" si="24"/>
        <v>0</v>
      </c>
      <c r="F167" s="43">
        <f t="shared" si="25"/>
        <v>0</v>
      </c>
    </row>
    <row r="168" spans="1:6" x14ac:dyDescent="0.2">
      <c r="A168" s="43" t="e">
        <f t="shared" si="22"/>
        <v>#N/A</v>
      </c>
      <c r="B168" s="40">
        <f t="shared" si="26"/>
        <v>16</v>
      </c>
      <c r="C168" s="40">
        <f t="shared" si="27"/>
        <v>24</v>
      </c>
      <c r="D168" s="41">
        <f t="shared" si="23"/>
        <v>1</v>
      </c>
      <c r="E168" s="42">
        <f t="shared" si="24"/>
        <v>0</v>
      </c>
      <c r="F168" s="43">
        <f t="shared" si="25"/>
        <v>0</v>
      </c>
    </row>
    <row r="169" spans="1:6" x14ac:dyDescent="0.2">
      <c r="A169" s="43" t="e">
        <f t="shared" si="22"/>
        <v>#N/A</v>
      </c>
      <c r="B169" s="40">
        <f t="shared" si="26"/>
        <v>16</v>
      </c>
      <c r="C169" s="40">
        <f t="shared" si="27"/>
        <v>24</v>
      </c>
      <c r="D169" s="41">
        <f t="shared" si="23"/>
        <v>1</v>
      </c>
      <c r="E169" s="42">
        <f t="shared" si="24"/>
        <v>0</v>
      </c>
      <c r="F169" s="43">
        <f t="shared" si="25"/>
        <v>0</v>
      </c>
    </row>
    <row r="170" spans="1:6" x14ac:dyDescent="0.2">
      <c r="A170" s="43" t="e">
        <f t="shared" si="22"/>
        <v>#N/A</v>
      </c>
      <c r="B170" s="40">
        <f t="shared" si="26"/>
        <v>16</v>
      </c>
      <c r="C170" s="40">
        <f t="shared" si="27"/>
        <v>24</v>
      </c>
      <c r="D170" s="41">
        <f t="shared" si="23"/>
        <v>1</v>
      </c>
      <c r="E170" s="42">
        <f t="shared" si="24"/>
        <v>0</v>
      </c>
      <c r="F170" s="43">
        <f t="shared" si="25"/>
        <v>0</v>
      </c>
    </row>
    <row r="171" spans="1:6" x14ac:dyDescent="0.2">
      <c r="A171" s="43" t="e">
        <f t="shared" si="22"/>
        <v>#N/A</v>
      </c>
      <c r="B171" s="40">
        <f t="shared" si="26"/>
        <v>16</v>
      </c>
      <c r="C171" s="40">
        <f t="shared" si="27"/>
        <v>24</v>
      </c>
      <c r="D171" s="41">
        <f t="shared" si="23"/>
        <v>1</v>
      </c>
      <c r="E171" s="42">
        <f t="shared" si="24"/>
        <v>0</v>
      </c>
      <c r="F171" s="43">
        <f t="shared" si="25"/>
        <v>0</v>
      </c>
    </row>
    <row r="172" spans="1:6" x14ac:dyDescent="0.2">
      <c r="A172" s="43" t="e">
        <f t="shared" si="22"/>
        <v>#N/A</v>
      </c>
      <c r="B172" s="40">
        <f t="shared" si="26"/>
        <v>16</v>
      </c>
      <c r="C172" s="40">
        <f t="shared" si="27"/>
        <v>24</v>
      </c>
      <c r="D172" s="41">
        <f t="shared" si="23"/>
        <v>1</v>
      </c>
      <c r="E172" s="42">
        <f t="shared" si="24"/>
        <v>0</v>
      </c>
      <c r="F172" s="43">
        <f t="shared" si="25"/>
        <v>0</v>
      </c>
    </row>
    <row r="173" spans="1:6" x14ac:dyDescent="0.2">
      <c r="A173" s="43" t="e">
        <f t="shared" si="22"/>
        <v>#N/A</v>
      </c>
      <c r="B173" s="40">
        <f t="shared" si="26"/>
        <v>16</v>
      </c>
      <c r="C173" s="40">
        <f t="shared" si="27"/>
        <v>24</v>
      </c>
      <c r="D173" s="41">
        <f t="shared" si="23"/>
        <v>1</v>
      </c>
      <c r="E173" s="42">
        <f t="shared" si="24"/>
        <v>0</v>
      </c>
      <c r="F173" s="43">
        <f t="shared" si="25"/>
        <v>0</v>
      </c>
    </row>
    <row r="174" spans="1:6" x14ac:dyDescent="0.2">
      <c r="A174" s="43" t="e">
        <f t="shared" si="22"/>
        <v>#N/A</v>
      </c>
      <c r="B174" s="40">
        <f t="shared" si="26"/>
        <v>16</v>
      </c>
      <c r="C174" s="40">
        <f t="shared" si="27"/>
        <v>24</v>
      </c>
      <c r="D174" s="41">
        <f t="shared" si="23"/>
        <v>1</v>
      </c>
      <c r="E174" s="42">
        <f t="shared" si="24"/>
        <v>0</v>
      </c>
      <c r="F174" s="43">
        <f t="shared" si="25"/>
        <v>0</v>
      </c>
    </row>
    <row r="175" spans="1:6" x14ac:dyDescent="0.2">
      <c r="A175" s="43" t="e">
        <f t="shared" si="22"/>
        <v>#N/A</v>
      </c>
      <c r="B175" s="40">
        <f t="shared" si="26"/>
        <v>16</v>
      </c>
      <c r="C175" s="40">
        <f t="shared" si="27"/>
        <v>24</v>
      </c>
      <c r="D175" s="41">
        <f t="shared" si="23"/>
        <v>1</v>
      </c>
      <c r="E175" s="42">
        <f t="shared" si="24"/>
        <v>0</v>
      </c>
      <c r="F175" s="43">
        <f t="shared" si="25"/>
        <v>0</v>
      </c>
    </row>
    <row r="176" spans="1:6" x14ac:dyDescent="0.2">
      <c r="A176" s="43" t="e">
        <f t="shared" si="22"/>
        <v>#N/A</v>
      </c>
      <c r="B176" s="40">
        <f t="shared" si="26"/>
        <v>16</v>
      </c>
      <c r="C176" s="40">
        <f t="shared" si="27"/>
        <v>24</v>
      </c>
      <c r="D176" s="41">
        <f t="shared" si="23"/>
        <v>1</v>
      </c>
      <c r="E176" s="42">
        <f t="shared" si="24"/>
        <v>0</v>
      </c>
      <c r="F176" s="43">
        <f t="shared" si="25"/>
        <v>0</v>
      </c>
    </row>
    <row r="177" spans="1:6" x14ac:dyDescent="0.2">
      <c r="A177" s="43" t="e">
        <f t="shared" si="22"/>
        <v>#N/A</v>
      </c>
      <c r="B177" s="40">
        <f t="shared" si="26"/>
        <v>16</v>
      </c>
      <c r="C177" s="40">
        <f t="shared" si="27"/>
        <v>24</v>
      </c>
      <c r="D177" s="41">
        <f t="shared" si="23"/>
        <v>1</v>
      </c>
      <c r="E177" s="42">
        <f t="shared" si="24"/>
        <v>0</v>
      </c>
      <c r="F177" s="43">
        <f t="shared" si="25"/>
        <v>0</v>
      </c>
    </row>
    <row r="178" spans="1:6" x14ac:dyDescent="0.2">
      <c r="A178" s="43" t="e">
        <f t="shared" si="22"/>
        <v>#N/A</v>
      </c>
      <c r="B178" s="40">
        <f t="shared" si="26"/>
        <v>16</v>
      </c>
      <c r="C178" s="40">
        <f t="shared" si="27"/>
        <v>24</v>
      </c>
      <c r="D178" s="41">
        <f t="shared" si="23"/>
        <v>1</v>
      </c>
      <c r="E178" s="42">
        <f t="shared" si="24"/>
        <v>0</v>
      </c>
      <c r="F178" s="43">
        <f t="shared" si="25"/>
        <v>0</v>
      </c>
    </row>
    <row r="179" spans="1:6" x14ac:dyDescent="0.2">
      <c r="A179" s="43" t="e">
        <f t="shared" si="22"/>
        <v>#N/A</v>
      </c>
      <c r="B179" s="40">
        <f t="shared" si="26"/>
        <v>16</v>
      </c>
      <c r="C179" s="40">
        <f t="shared" si="27"/>
        <v>24</v>
      </c>
      <c r="D179" s="41">
        <f t="shared" si="23"/>
        <v>1</v>
      </c>
      <c r="E179" s="42">
        <f t="shared" si="24"/>
        <v>0</v>
      </c>
      <c r="F179" s="43">
        <f t="shared" si="25"/>
        <v>0</v>
      </c>
    </row>
    <row r="180" spans="1:6" x14ac:dyDescent="0.2">
      <c r="A180" s="43" t="e">
        <f t="shared" si="22"/>
        <v>#N/A</v>
      </c>
      <c r="B180" s="40">
        <f t="shared" si="26"/>
        <v>16</v>
      </c>
      <c r="C180" s="40">
        <f t="shared" si="27"/>
        <v>24</v>
      </c>
      <c r="D180" s="41">
        <f t="shared" si="23"/>
        <v>1</v>
      </c>
      <c r="E180" s="42">
        <f t="shared" si="24"/>
        <v>0</v>
      </c>
      <c r="F180" s="43">
        <f t="shared" si="25"/>
        <v>0</v>
      </c>
    </row>
    <row r="181" spans="1:6" x14ac:dyDescent="0.2">
      <c r="A181" s="43" t="e">
        <f t="shared" si="22"/>
        <v>#N/A</v>
      </c>
      <c r="B181" s="40">
        <f t="shared" si="26"/>
        <v>16</v>
      </c>
      <c r="C181" s="40">
        <f t="shared" si="27"/>
        <v>24</v>
      </c>
      <c r="D181" s="41">
        <f t="shared" si="23"/>
        <v>1</v>
      </c>
      <c r="E181" s="42">
        <f t="shared" si="24"/>
        <v>0</v>
      </c>
      <c r="F181" s="43">
        <f t="shared" si="25"/>
        <v>0</v>
      </c>
    </row>
    <row r="182" spans="1:6" x14ac:dyDescent="0.2">
      <c r="A182" s="43" t="e">
        <f t="shared" si="22"/>
        <v>#N/A</v>
      </c>
      <c r="B182" s="40">
        <f t="shared" si="26"/>
        <v>16</v>
      </c>
      <c r="C182" s="40">
        <f t="shared" si="27"/>
        <v>24</v>
      </c>
      <c r="D182" s="41">
        <f t="shared" si="23"/>
        <v>1</v>
      </c>
      <c r="E182" s="42">
        <f t="shared" si="24"/>
        <v>0</v>
      </c>
      <c r="F182" s="43">
        <f t="shared" si="25"/>
        <v>0</v>
      </c>
    </row>
    <row r="183" spans="1:6" x14ac:dyDescent="0.2">
      <c r="A183" s="43" t="e">
        <f t="shared" si="22"/>
        <v>#N/A</v>
      </c>
      <c r="B183" s="40">
        <f t="shared" si="26"/>
        <v>16</v>
      </c>
      <c r="C183" s="40">
        <f t="shared" si="27"/>
        <v>24</v>
      </c>
      <c r="D183" s="41">
        <f t="shared" si="23"/>
        <v>1</v>
      </c>
      <c r="E183" s="42">
        <f t="shared" si="24"/>
        <v>0</v>
      </c>
      <c r="F183" s="43">
        <f t="shared" si="25"/>
        <v>0</v>
      </c>
    </row>
    <row r="184" spans="1:6" x14ac:dyDescent="0.2">
      <c r="A184" s="43" t="e">
        <f t="shared" si="22"/>
        <v>#N/A</v>
      </c>
      <c r="B184" s="40">
        <f t="shared" si="26"/>
        <v>16</v>
      </c>
      <c r="C184" s="40">
        <f t="shared" si="27"/>
        <v>24</v>
      </c>
      <c r="D184" s="41">
        <f t="shared" si="23"/>
        <v>1</v>
      </c>
      <c r="E184" s="42">
        <f t="shared" si="24"/>
        <v>0</v>
      </c>
      <c r="F184" s="43">
        <f t="shared" si="25"/>
        <v>0</v>
      </c>
    </row>
    <row r="185" spans="1:6" x14ac:dyDescent="0.2">
      <c r="A185" s="43" t="e">
        <f t="shared" si="22"/>
        <v>#N/A</v>
      </c>
      <c r="B185" s="40">
        <f t="shared" si="26"/>
        <v>16</v>
      </c>
      <c r="C185" s="40">
        <f t="shared" si="27"/>
        <v>24</v>
      </c>
      <c r="D185" s="41">
        <f t="shared" si="23"/>
        <v>1</v>
      </c>
      <c r="E185" s="42">
        <f t="shared" si="24"/>
        <v>0</v>
      </c>
      <c r="F185" s="43">
        <f t="shared" si="25"/>
        <v>0</v>
      </c>
    </row>
    <row r="186" spans="1:6" x14ac:dyDescent="0.2">
      <c r="A186" s="43" t="e">
        <f t="shared" ref="A186:A249" si="28">VLOOKUP(J186,DDEPM_USERS,2,FALSE)</f>
        <v>#N/A</v>
      </c>
      <c r="B186" s="40">
        <f t="shared" si="26"/>
        <v>16</v>
      </c>
      <c r="C186" s="40">
        <f t="shared" si="27"/>
        <v>24</v>
      </c>
      <c r="D186" s="41">
        <f t="shared" ref="D186:D249" si="29">T186-S186+1</f>
        <v>1</v>
      </c>
      <c r="E186" s="42">
        <f t="shared" ref="E186:E249" si="30">Z186*(C186-B186+1)*D186</f>
        <v>0</v>
      </c>
      <c r="F186" s="43">
        <f t="shared" ref="F186:F249" si="31">E186*AA186</f>
        <v>0</v>
      </c>
    </row>
    <row r="187" spans="1:6" x14ac:dyDescent="0.2">
      <c r="A187" s="43" t="e">
        <f t="shared" si="28"/>
        <v>#N/A</v>
      </c>
      <c r="B187" s="40">
        <f t="shared" si="26"/>
        <v>16</v>
      </c>
      <c r="C187" s="40">
        <f t="shared" si="27"/>
        <v>24</v>
      </c>
      <c r="D187" s="41">
        <f t="shared" si="29"/>
        <v>1</v>
      </c>
      <c r="E187" s="42">
        <f t="shared" si="30"/>
        <v>0</v>
      </c>
      <c r="F187" s="43">
        <f t="shared" si="31"/>
        <v>0</v>
      </c>
    </row>
    <row r="188" spans="1:6" x14ac:dyDescent="0.2">
      <c r="A188" s="43" t="e">
        <f t="shared" si="28"/>
        <v>#N/A</v>
      </c>
      <c r="B188" s="40">
        <f t="shared" si="26"/>
        <v>16</v>
      </c>
      <c r="C188" s="40">
        <f t="shared" si="27"/>
        <v>24</v>
      </c>
      <c r="D188" s="41">
        <f t="shared" si="29"/>
        <v>1</v>
      </c>
      <c r="E188" s="42">
        <f t="shared" si="30"/>
        <v>0</v>
      </c>
      <c r="F188" s="43">
        <f t="shared" si="31"/>
        <v>0</v>
      </c>
    </row>
    <row r="189" spans="1:6" x14ac:dyDescent="0.2">
      <c r="A189" s="43" t="e">
        <f t="shared" si="28"/>
        <v>#N/A</v>
      </c>
      <c r="B189" s="40">
        <f t="shared" si="26"/>
        <v>16</v>
      </c>
      <c r="C189" s="40">
        <f t="shared" si="27"/>
        <v>24</v>
      </c>
      <c r="D189" s="41">
        <f t="shared" si="29"/>
        <v>1</v>
      </c>
      <c r="E189" s="42">
        <f t="shared" si="30"/>
        <v>0</v>
      </c>
      <c r="F189" s="43">
        <f t="shared" si="31"/>
        <v>0</v>
      </c>
    </row>
    <row r="190" spans="1:6" x14ac:dyDescent="0.2">
      <c r="A190" s="43" t="e">
        <f t="shared" si="28"/>
        <v>#N/A</v>
      </c>
      <c r="B190" s="40">
        <f t="shared" si="26"/>
        <v>16</v>
      </c>
      <c r="C190" s="40">
        <f t="shared" si="27"/>
        <v>24</v>
      </c>
      <c r="D190" s="41">
        <f t="shared" si="29"/>
        <v>1</v>
      </c>
      <c r="E190" s="42">
        <f t="shared" si="30"/>
        <v>0</v>
      </c>
      <c r="F190" s="43">
        <f t="shared" si="31"/>
        <v>0</v>
      </c>
    </row>
    <row r="191" spans="1:6" x14ac:dyDescent="0.2">
      <c r="A191" s="43" t="e">
        <f t="shared" si="28"/>
        <v>#N/A</v>
      </c>
      <c r="B191" s="40">
        <f t="shared" si="26"/>
        <v>16</v>
      </c>
      <c r="C191" s="40">
        <f t="shared" si="27"/>
        <v>24</v>
      </c>
      <c r="D191" s="41">
        <f t="shared" si="29"/>
        <v>1</v>
      </c>
      <c r="E191" s="42">
        <f t="shared" si="30"/>
        <v>0</v>
      </c>
      <c r="F191" s="43">
        <f t="shared" si="31"/>
        <v>0</v>
      </c>
    </row>
    <row r="192" spans="1:6" x14ac:dyDescent="0.2">
      <c r="A192" s="43" t="e">
        <f t="shared" si="28"/>
        <v>#N/A</v>
      </c>
      <c r="B192" s="40">
        <f t="shared" si="26"/>
        <v>16</v>
      </c>
      <c r="C192" s="40">
        <f t="shared" si="27"/>
        <v>24</v>
      </c>
      <c r="D192" s="41">
        <f t="shared" si="29"/>
        <v>1</v>
      </c>
      <c r="E192" s="42">
        <f t="shared" si="30"/>
        <v>0</v>
      </c>
      <c r="F192" s="43">
        <f t="shared" si="31"/>
        <v>0</v>
      </c>
    </row>
    <row r="193" spans="1:6" x14ac:dyDescent="0.2">
      <c r="A193" s="43" t="e">
        <f t="shared" si="28"/>
        <v>#N/A</v>
      </c>
      <c r="B193" s="40">
        <f t="shared" si="26"/>
        <v>16</v>
      </c>
      <c r="C193" s="40">
        <f t="shared" si="27"/>
        <v>24</v>
      </c>
      <c r="D193" s="41">
        <f t="shared" si="29"/>
        <v>1</v>
      </c>
      <c r="E193" s="42">
        <f t="shared" si="30"/>
        <v>0</v>
      </c>
      <c r="F193" s="43">
        <f t="shared" si="31"/>
        <v>0</v>
      </c>
    </row>
    <row r="194" spans="1:6" x14ac:dyDescent="0.2">
      <c r="A194" s="43" t="e">
        <f t="shared" si="28"/>
        <v>#N/A</v>
      </c>
      <c r="B194" s="40">
        <f t="shared" si="26"/>
        <v>16</v>
      </c>
      <c r="C194" s="40">
        <f t="shared" si="27"/>
        <v>24</v>
      </c>
      <c r="D194" s="41">
        <f t="shared" si="29"/>
        <v>1</v>
      </c>
      <c r="E194" s="42">
        <f t="shared" si="30"/>
        <v>0</v>
      </c>
      <c r="F194" s="43">
        <f t="shared" si="31"/>
        <v>0</v>
      </c>
    </row>
    <row r="195" spans="1:6" x14ac:dyDescent="0.2">
      <c r="A195" s="43" t="e">
        <f t="shared" si="28"/>
        <v>#N/A</v>
      </c>
      <c r="B195" s="40">
        <f t="shared" si="26"/>
        <v>16</v>
      </c>
      <c r="C195" s="40">
        <f t="shared" si="27"/>
        <v>24</v>
      </c>
      <c r="D195" s="41">
        <f t="shared" si="29"/>
        <v>1</v>
      </c>
      <c r="E195" s="42">
        <f t="shared" si="30"/>
        <v>0</v>
      </c>
      <c r="F195" s="43">
        <f t="shared" si="31"/>
        <v>0</v>
      </c>
    </row>
    <row r="196" spans="1:6" x14ac:dyDescent="0.2">
      <c r="A196" s="43" t="e">
        <f t="shared" si="28"/>
        <v>#N/A</v>
      </c>
      <c r="B196" s="40">
        <f t="shared" si="26"/>
        <v>16</v>
      </c>
      <c r="C196" s="40">
        <f t="shared" si="27"/>
        <v>24</v>
      </c>
      <c r="D196" s="41">
        <f t="shared" si="29"/>
        <v>1</v>
      </c>
      <c r="E196" s="42">
        <f t="shared" si="30"/>
        <v>0</v>
      </c>
      <c r="F196" s="43">
        <f t="shared" si="31"/>
        <v>0</v>
      </c>
    </row>
    <row r="197" spans="1:6" x14ac:dyDescent="0.2">
      <c r="A197" s="43" t="e">
        <f t="shared" si="28"/>
        <v>#N/A</v>
      </c>
      <c r="B197" s="40">
        <f t="shared" si="26"/>
        <v>16</v>
      </c>
      <c r="C197" s="40">
        <f t="shared" si="27"/>
        <v>24</v>
      </c>
      <c r="D197" s="41">
        <f t="shared" si="29"/>
        <v>1</v>
      </c>
      <c r="E197" s="42">
        <f t="shared" si="30"/>
        <v>0</v>
      </c>
      <c r="F197" s="43">
        <f t="shared" si="31"/>
        <v>0</v>
      </c>
    </row>
    <row r="198" spans="1:6" x14ac:dyDescent="0.2">
      <c r="A198" s="43" t="e">
        <f t="shared" si="28"/>
        <v>#N/A</v>
      </c>
      <c r="B198" s="40">
        <f t="shared" si="26"/>
        <v>16</v>
      </c>
      <c r="C198" s="40">
        <f t="shared" si="27"/>
        <v>24</v>
      </c>
      <c r="D198" s="41">
        <f t="shared" si="29"/>
        <v>1</v>
      </c>
      <c r="E198" s="42">
        <f t="shared" si="30"/>
        <v>0</v>
      </c>
      <c r="F198" s="43">
        <f t="shared" si="31"/>
        <v>0</v>
      </c>
    </row>
    <row r="199" spans="1:6" x14ac:dyDescent="0.2">
      <c r="A199" s="43" t="e">
        <f t="shared" si="28"/>
        <v>#N/A</v>
      </c>
      <c r="B199" s="40">
        <f t="shared" si="26"/>
        <v>16</v>
      </c>
      <c r="C199" s="40">
        <f t="shared" si="27"/>
        <v>24</v>
      </c>
      <c r="D199" s="41">
        <f t="shared" si="29"/>
        <v>1</v>
      </c>
      <c r="E199" s="42">
        <f t="shared" si="30"/>
        <v>0</v>
      </c>
      <c r="F199" s="43">
        <f t="shared" si="31"/>
        <v>0</v>
      </c>
    </row>
    <row r="200" spans="1:6" x14ac:dyDescent="0.2">
      <c r="A200" s="43" t="e">
        <f t="shared" si="28"/>
        <v>#N/A</v>
      </c>
      <c r="B200" s="40">
        <f t="shared" si="26"/>
        <v>16</v>
      </c>
      <c r="C200" s="40">
        <f t="shared" si="27"/>
        <v>24</v>
      </c>
      <c r="D200" s="41">
        <f t="shared" si="29"/>
        <v>1</v>
      </c>
      <c r="E200" s="42">
        <f t="shared" si="30"/>
        <v>0</v>
      </c>
      <c r="F200" s="43">
        <f t="shared" si="31"/>
        <v>0</v>
      </c>
    </row>
    <row r="201" spans="1:6" x14ac:dyDescent="0.2">
      <c r="A201" s="43" t="e">
        <f t="shared" si="28"/>
        <v>#N/A</v>
      </c>
      <c r="B201" s="40">
        <f t="shared" si="26"/>
        <v>16</v>
      </c>
      <c r="C201" s="40">
        <f t="shared" si="27"/>
        <v>24</v>
      </c>
      <c r="D201" s="41">
        <f t="shared" si="29"/>
        <v>1</v>
      </c>
      <c r="E201" s="42">
        <f t="shared" si="30"/>
        <v>0</v>
      </c>
      <c r="F201" s="43">
        <f t="shared" si="31"/>
        <v>0</v>
      </c>
    </row>
    <row r="202" spans="1:6" x14ac:dyDescent="0.2">
      <c r="A202" s="43" t="e">
        <f t="shared" si="28"/>
        <v>#N/A</v>
      </c>
      <c r="B202" s="40">
        <f t="shared" si="26"/>
        <v>16</v>
      </c>
      <c r="C202" s="40">
        <f t="shared" si="27"/>
        <v>24</v>
      </c>
      <c r="D202" s="41">
        <f t="shared" si="29"/>
        <v>1</v>
      </c>
      <c r="E202" s="42">
        <f t="shared" si="30"/>
        <v>0</v>
      </c>
      <c r="F202" s="43">
        <f t="shared" si="31"/>
        <v>0</v>
      </c>
    </row>
    <row r="203" spans="1:6" x14ac:dyDescent="0.2">
      <c r="A203" s="43" t="e">
        <f t="shared" si="28"/>
        <v>#N/A</v>
      </c>
      <c r="B203" s="40">
        <f t="shared" si="26"/>
        <v>16</v>
      </c>
      <c r="C203" s="40">
        <f t="shared" si="27"/>
        <v>24</v>
      </c>
      <c r="D203" s="41">
        <f t="shared" si="29"/>
        <v>1</v>
      </c>
      <c r="E203" s="42">
        <f t="shared" si="30"/>
        <v>0</v>
      </c>
      <c r="F203" s="43">
        <f t="shared" si="31"/>
        <v>0</v>
      </c>
    </row>
    <row r="204" spans="1:6" x14ac:dyDescent="0.2">
      <c r="A204" s="43" t="e">
        <f t="shared" si="28"/>
        <v>#N/A</v>
      </c>
      <c r="B204" s="40">
        <f t="shared" si="26"/>
        <v>16</v>
      </c>
      <c r="C204" s="40">
        <f t="shared" si="27"/>
        <v>24</v>
      </c>
      <c r="D204" s="41">
        <f t="shared" si="29"/>
        <v>1</v>
      </c>
      <c r="E204" s="42">
        <f t="shared" si="30"/>
        <v>0</v>
      </c>
      <c r="F204" s="43">
        <f t="shared" si="31"/>
        <v>0</v>
      </c>
    </row>
    <row r="205" spans="1:6" x14ac:dyDescent="0.2">
      <c r="A205" s="43" t="e">
        <f t="shared" si="28"/>
        <v>#N/A</v>
      </c>
      <c r="B205" s="40">
        <f t="shared" si="26"/>
        <v>16</v>
      </c>
      <c r="C205" s="40">
        <f t="shared" si="27"/>
        <v>24</v>
      </c>
      <c r="D205" s="41">
        <f t="shared" si="29"/>
        <v>1</v>
      </c>
      <c r="E205" s="42">
        <f t="shared" si="30"/>
        <v>0</v>
      </c>
      <c r="F205" s="43">
        <f t="shared" si="31"/>
        <v>0</v>
      </c>
    </row>
    <row r="206" spans="1:6" x14ac:dyDescent="0.2">
      <c r="A206" s="43" t="e">
        <f t="shared" si="28"/>
        <v>#N/A</v>
      </c>
      <c r="B206" s="40">
        <f t="shared" si="26"/>
        <v>16</v>
      </c>
      <c r="C206" s="40">
        <f t="shared" si="27"/>
        <v>24</v>
      </c>
      <c r="D206" s="41">
        <f t="shared" si="29"/>
        <v>1</v>
      </c>
      <c r="E206" s="42">
        <f t="shared" si="30"/>
        <v>0</v>
      </c>
      <c r="F206" s="43">
        <f t="shared" si="31"/>
        <v>0</v>
      </c>
    </row>
    <row r="207" spans="1:6" x14ac:dyDescent="0.2">
      <c r="A207" s="43" t="e">
        <f t="shared" si="28"/>
        <v>#N/A</v>
      </c>
      <c r="B207" s="40">
        <f t="shared" ref="B207:B270" si="32">IF(ISNUMBER(FIND("-",U207))=TRUE,VALUE(MID(U207,FIND("-",U207)-1,1)),16)</f>
        <v>16</v>
      </c>
      <c r="C207" s="40">
        <f t="shared" ref="C207:C270" si="33">IF(ISNUMBER(FIND("-",U207))=TRUE,VALUE(MID(U207,FIND("-",U207)+1,2)),24)</f>
        <v>24</v>
      </c>
      <c r="D207" s="41">
        <f t="shared" si="29"/>
        <v>1</v>
      </c>
      <c r="E207" s="42">
        <f t="shared" si="30"/>
        <v>0</v>
      </c>
      <c r="F207" s="43">
        <f t="shared" si="31"/>
        <v>0</v>
      </c>
    </row>
    <row r="208" spans="1:6" x14ac:dyDescent="0.2">
      <c r="A208" s="43" t="e">
        <f t="shared" si="28"/>
        <v>#N/A</v>
      </c>
      <c r="B208" s="40">
        <f t="shared" si="32"/>
        <v>16</v>
      </c>
      <c r="C208" s="40">
        <f t="shared" si="33"/>
        <v>24</v>
      </c>
      <c r="D208" s="41">
        <f t="shared" si="29"/>
        <v>1</v>
      </c>
      <c r="E208" s="42">
        <f t="shared" si="30"/>
        <v>0</v>
      </c>
      <c r="F208" s="43">
        <f t="shared" si="31"/>
        <v>0</v>
      </c>
    </row>
    <row r="209" spans="1:6" x14ac:dyDescent="0.2">
      <c r="A209" s="43" t="e">
        <f t="shared" si="28"/>
        <v>#N/A</v>
      </c>
      <c r="B209" s="40">
        <f t="shared" si="32"/>
        <v>16</v>
      </c>
      <c r="C209" s="40">
        <f t="shared" si="33"/>
        <v>24</v>
      </c>
      <c r="D209" s="41">
        <f t="shared" si="29"/>
        <v>1</v>
      </c>
      <c r="E209" s="42">
        <f t="shared" si="30"/>
        <v>0</v>
      </c>
      <c r="F209" s="43">
        <f t="shared" si="31"/>
        <v>0</v>
      </c>
    </row>
    <row r="210" spans="1:6" x14ac:dyDescent="0.2">
      <c r="A210" s="43" t="e">
        <f t="shared" si="28"/>
        <v>#N/A</v>
      </c>
      <c r="B210" s="40">
        <f t="shared" si="32"/>
        <v>16</v>
      </c>
      <c r="C210" s="40">
        <f t="shared" si="33"/>
        <v>24</v>
      </c>
      <c r="D210" s="41">
        <f t="shared" si="29"/>
        <v>1</v>
      </c>
      <c r="E210" s="42">
        <f t="shared" si="30"/>
        <v>0</v>
      </c>
      <c r="F210" s="43">
        <f t="shared" si="31"/>
        <v>0</v>
      </c>
    </row>
    <row r="211" spans="1:6" x14ac:dyDescent="0.2">
      <c r="A211" s="43" t="e">
        <f t="shared" si="28"/>
        <v>#N/A</v>
      </c>
      <c r="B211" s="40">
        <f t="shared" si="32"/>
        <v>16</v>
      </c>
      <c r="C211" s="40">
        <f t="shared" si="33"/>
        <v>24</v>
      </c>
      <c r="D211" s="41">
        <f t="shared" si="29"/>
        <v>1</v>
      </c>
      <c r="E211" s="42">
        <f t="shared" si="30"/>
        <v>0</v>
      </c>
      <c r="F211" s="43">
        <f t="shared" si="31"/>
        <v>0</v>
      </c>
    </row>
    <row r="212" spans="1:6" x14ac:dyDescent="0.2">
      <c r="A212" s="43" t="e">
        <f t="shared" si="28"/>
        <v>#N/A</v>
      </c>
      <c r="B212" s="40">
        <f t="shared" si="32"/>
        <v>16</v>
      </c>
      <c r="C212" s="40">
        <f t="shared" si="33"/>
        <v>24</v>
      </c>
      <c r="D212" s="41">
        <f t="shared" si="29"/>
        <v>1</v>
      </c>
      <c r="E212" s="42">
        <f t="shared" si="30"/>
        <v>0</v>
      </c>
      <c r="F212" s="43">
        <f t="shared" si="31"/>
        <v>0</v>
      </c>
    </row>
    <row r="213" spans="1:6" x14ac:dyDescent="0.2">
      <c r="A213" s="43" t="e">
        <f t="shared" si="28"/>
        <v>#N/A</v>
      </c>
      <c r="B213" s="40">
        <f t="shared" si="32"/>
        <v>16</v>
      </c>
      <c r="C213" s="40">
        <f t="shared" si="33"/>
        <v>24</v>
      </c>
      <c r="D213" s="41">
        <f t="shared" si="29"/>
        <v>1</v>
      </c>
      <c r="E213" s="42">
        <f t="shared" si="30"/>
        <v>0</v>
      </c>
      <c r="F213" s="43">
        <f t="shared" si="31"/>
        <v>0</v>
      </c>
    </row>
    <row r="214" spans="1:6" x14ac:dyDescent="0.2">
      <c r="A214" s="43" t="e">
        <f t="shared" si="28"/>
        <v>#N/A</v>
      </c>
      <c r="B214" s="40">
        <f t="shared" si="32"/>
        <v>16</v>
      </c>
      <c r="C214" s="40">
        <f t="shared" si="33"/>
        <v>24</v>
      </c>
      <c r="D214" s="41">
        <f t="shared" si="29"/>
        <v>1</v>
      </c>
      <c r="E214" s="42">
        <f t="shared" si="30"/>
        <v>0</v>
      </c>
      <c r="F214" s="43">
        <f t="shared" si="31"/>
        <v>0</v>
      </c>
    </row>
    <row r="215" spans="1:6" x14ac:dyDescent="0.2">
      <c r="A215" s="43" t="e">
        <f t="shared" si="28"/>
        <v>#N/A</v>
      </c>
      <c r="B215" s="40">
        <f t="shared" si="32"/>
        <v>16</v>
      </c>
      <c r="C215" s="40">
        <f t="shared" si="33"/>
        <v>24</v>
      </c>
      <c r="D215" s="41">
        <f t="shared" si="29"/>
        <v>1</v>
      </c>
      <c r="E215" s="42">
        <f t="shared" si="30"/>
        <v>0</v>
      </c>
      <c r="F215" s="43">
        <f t="shared" si="31"/>
        <v>0</v>
      </c>
    </row>
    <row r="216" spans="1:6" x14ac:dyDescent="0.2">
      <c r="A216" s="43" t="e">
        <f t="shared" si="28"/>
        <v>#N/A</v>
      </c>
      <c r="B216" s="40">
        <f t="shared" si="32"/>
        <v>16</v>
      </c>
      <c r="C216" s="40">
        <f t="shared" si="33"/>
        <v>24</v>
      </c>
      <c r="D216" s="41">
        <f t="shared" si="29"/>
        <v>1</v>
      </c>
      <c r="E216" s="42">
        <f t="shared" si="30"/>
        <v>0</v>
      </c>
      <c r="F216" s="43">
        <f t="shared" si="31"/>
        <v>0</v>
      </c>
    </row>
    <row r="217" spans="1:6" x14ac:dyDescent="0.2">
      <c r="A217" s="43" t="e">
        <f t="shared" si="28"/>
        <v>#N/A</v>
      </c>
      <c r="B217" s="40">
        <f t="shared" si="32"/>
        <v>16</v>
      </c>
      <c r="C217" s="40">
        <f t="shared" si="33"/>
        <v>24</v>
      </c>
      <c r="D217" s="41">
        <f t="shared" si="29"/>
        <v>1</v>
      </c>
      <c r="E217" s="42">
        <f t="shared" si="30"/>
        <v>0</v>
      </c>
      <c r="F217" s="43">
        <f t="shared" si="31"/>
        <v>0</v>
      </c>
    </row>
    <row r="218" spans="1:6" x14ac:dyDescent="0.2">
      <c r="A218" s="43" t="e">
        <f t="shared" si="28"/>
        <v>#N/A</v>
      </c>
      <c r="B218" s="40">
        <f t="shared" si="32"/>
        <v>16</v>
      </c>
      <c r="C218" s="40">
        <f t="shared" si="33"/>
        <v>24</v>
      </c>
      <c r="D218" s="41">
        <f t="shared" si="29"/>
        <v>1</v>
      </c>
      <c r="E218" s="42">
        <f t="shared" si="30"/>
        <v>0</v>
      </c>
      <c r="F218" s="43">
        <f t="shared" si="31"/>
        <v>0</v>
      </c>
    </row>
    <row r="219" spans="1:6" x14ac:dyDescent="0.2">
      <c r="A219" s="43" t="e">
        <f t="shared" si="28"/>
        <v>#N/A</v>
      </c>
      <c r="B219" s="40">
        <f t="shared" si="32"/>
        <v>16</v>
      </c>
      <c r="C219" s="40">
        <f t="shared" si="33"/>
        <v>24</v>
      </c>
      <c r="D219" s="41">
        <f t="shared" si="29"/>
        <v>1</v>
      </c>
      <c r="E219" s="42">
        <f t="shared" si="30"/>
        <v>0</v>
      </c>
      <c r="F219" s="43">
        <f t="shared" si="31"/>
        <v>0</v>
      </c>
    </row>
    <row r="220" spans="1:6" x14ac:dyDescent="0.2">
      <c r="A220" s="43" t="e">
        <f t="shared" si="28"/>
        <v>#N/A</v>
      </c>
      <c r="B220" s="40">
        <f t="shared" si="32"/>
        <v>16</v>
      </c>
      <c r="C220" s="40">
        <f t="shared" si="33"/>
        <v>24</v>
      </c>
      <c r="D220" s="41">
        <f t="shared" si="29"/>
        <v>1</v>
      </c>
      <c r="E220" s="42">
        <f t="shared" si="30"/>
        <v>0</v>
      </c>
      <c r="F220" s="43">
        <f t="shared" si="31"/>
        <v>0</v>
      </c>
    </row>
    <row r="221" spans="1:6" x14ac:dyDescent="0.2">
      <c r="A221" s="43" t="e">
        <f t="shared" si="28"/>
        <v>#N/A</v>
      </c>
      <c r="B221" s="40">
        <f t="shared" si="32"/>
        <v>16</v>
      </c>
      <c r="C221" s="40">
        <f t="shared" si="33"/>
        <v>24</v>
      </c>
      <c r="D221" s="41">
        <f t="shared" si="29"/>
        <v>1</v>
      </c>
      <c r="E221" s="42">
        <f t="shared" si="30"/>
        <v>0</v>
      </c>
      <c r="F221" s="43">
        <f t="shared" si="31"/>
        <v>0</v>
      </c>
    </row>
    <row r="222" spans="1:6" x14ac:dyDescent="0.2">
      <c r="A222" s="43" t="e">
        <f t="shared" si="28"/>
        <v>#N/A</v>
      </c>
      <c r="B222" s="40">
        <f t="shared" si="32"/>
        <v>16</v>
      </c>
      <c r="C222" s="40">
        <f t="shared" si="33"/>
        <v>24</v>
      </c>
      <c r="D222" s="41">
        <f t="shared" si="29"/>
        <v>1</v>
      </c>
      <c r="E222" s="42">
        <f t="shared" si="30"/>
        <v>0</v>
      </c>
      <c r="F222" s="43">
        <f t="shared" si="31"/>
        <v>0</v>
      </c>
    </row>
    <row r="223" spans="1:6" x14ac:dyDescent="0.2">
      <c r="A223" s="43" t="e">
        <f t="shared" si="28"/>
        <v>#N/A</v>
      </c>
      <c r="B223" s="40">
        <f t="shared" si="32"/>
        <v>16</v>
      </c>
      <c r="C223" s="40">
        <f t="shared" si="33"/>
        <v>24</v>
      </c>
      <c r="D223" s="41">
        <f t="shared" si="29"/>
        <v>1</v>
      </c>
      <c r="E223" s="42">
        <f t="shared" si="30"/>
        <v>0</v>
      </c>
      <c r="F223" s="43">
        <f t="shared" si="31"/>
        <v>0</v>
      </c>
    </row>
    <row r="224" spans="1:6" x14ac:dyDescent="0.2">
      <c r="A224" s="43" t="e">
        <f t="shared" si="28"/>
        <v>#N/A</v>
      </c>
      <c r="B224" s="40">
        <f t="shared" si="32"/>
        <v>16</v>
      </c>
      <c r="C224" s="40">
        <f t="shared" si="33"/>
        <v>24</v>
      </c>
      <c r="D224" s="41">
        <f t="shared" si="29"/>
        <v>1</v>
      </c>
      <c r="E224" s="42">
        <f t="shared" si="30"/>
        <v>0</v>
      </c>
      <c r="F224" s="43">
        <f t="shared" si="31"/>
        <v>0</v>
      </c>
    </row>
    <row r="225" spans="1:6" x14ac:dyDescent="0.2">
      <c r="A225" s="43" t="e">
        <f t="shared" si="28"/>
        <v>#N/A</v>
      </c>
      <c r="B225" s="40">
        <f t="shared" si="32"/>
        <v>16</v>
      </c>
      <c r="C225" s="40">
        <f t="shared" si="33"/>
        <v>24</v>
      </c>
      <c r="D225" s="41">
        <f t="shared" si="29"/>
        <v>1</v>
      </c>
      <c r="E225" s="42">
        <f t="shared" si="30"/>
        <v>0</v>
      </c>
      <c r="F225" s="43">
        <f t="shared" si="31"/>
        <v>0</v>
      </c>
    </row>
    <row r="226" spans="1:6" x14ac:dyDescent="0.2">
      <c r="A226" s="43" t="e">
        <f t="shared" si="28"/>
        <v>#N/A</v>
      </c>
      <c r="B226" s="40">
        <f t="shared" si="32"/>
        <v>16</v>
      </c>
      <c r="C226" s="40">
        <f t="shared" si="33"/>
        <v>24</v>
      </c>
      <c r="D226" s="41">
        <f t="shared" si="29"/>
        <v>1</v>
      </c>
      <c r="E226" s="42">
        <f t="shared" si="30"/>
        <v>0</v>
      </c>
      <c r="F226" s="43">
        <f t="shared" si="31"/>
        <v>0</v>
      </c>
    </row>
    <row r="227" spans="1:6" x14ac:dyDescent="0.2">
      <c r="A227" s="43" t="e">
        <f t="shared" si="28"/>
        <v>#N/A</v>
      </c>
      <c r="B227" s="40">
        <f t="shared" si="32"/>
        <v>16</v>
      </c>
      <c r="C227" s="40">
        <f t="shared" si="33"/>
        <v>24</v>
      </c>
      <c r="D227" s="41">
        <f t="shared" si="29"/>
        <v>1</v>
      </c>
      <c r="E227" s="42">
        <f t="shared" si="30"/>
        <v>0</v>
      </c>
      <c r="F227" s="43">
        <f t="shared" si="31"/>
        <v>0</v>
      </c>
    </row>
    <row r="228" spans="1:6" x14ac:dyDescent="0.2">
      <c r="A228" s="43" t="e">
        <f t="shared" si="28"/>
        <v>#N/A</v>
      </c>
      <c r="B228" s="40">
        <f t="shared" si="32"/>
        <v>16</v>
      </c>
      <c r="C228" s="40">
        <f t="shared" si="33"/>
        <v>24</v>
      </c>
      <c r="D228" s="41">
        <f t="shared" si="29"/>
        <v>1</v>
      </c>
      <c r="E228" s="42">
        <f t="shared" si="30"/>
        <v>0</v>
      </c>
      <c r="F228" s="43">
        <f t="shared" si="31"/>
        <v>0</v>
      </c>
    </row>
    <row r="229" spans="1:6" x14ac:dyDescent="0.2">
      <c r="A229" s="43" t="e">
        <f t="shared" si="28"/>
        <v>#N/A</v>
      </c>
      <c r="B229" s="40">
        <f t="shared" si="32"/>
        <v>16</v>
      </c>
      <c r="C229" s="40">
        <f t="shared" si="33"/>
        <v>24</v>
      </c>
      <c r="D229" s="41">
        <f t="shared" si="29"/>
        <v>1</v>
      </c>
      <c r="E229" s="42">
        <f t="shared" si="30"/>
        <v>0</v>
      </c>
      <c r="F229" s="43">
        <f t="shared" si="31"/>
        <v>0</v>
      </c>
    </row>
    <row r="230" spans="1:6" x14ac:dyDescent="0.2">
      <c r="A230" s="43" t="e">
        <f t="shared" si="28"/>
        <v>#N/A</v>
      </c>
      <c r="B230" s="40">
        <f t="shared" si="32"/>
        <v>16</v>
      </c>
      <c r="C230" s="40">
        <f t="shared" si="33"/>
        <v>24</v>
      </c>
      <c r="D230" s="41">
        <f t="shared" si="29"/>
        <v>1</v>
      </c>
      <c r="E230" s="42">
        <f t="shared" si="30"/>
        <v>0</v>
      </c>
      <c r="F230" s="43">
        <f t="shared" si="31"/>
        <v>0</v>
      </c>
    </row>
    <row r="231" spans="1:6" x14ac:dyDescent="0.2">
      <c r="A231" s="43" t="e">
        <f t="shared" si="28"/>
        <v>#N/A</v>
      </c>
      <c r="B231" s="40">
        <f t="shared" si="32"/>
        <v>16</v>
      </c>
      <c r="C231" s="40">
        <f t="shared" si="33"/>
        <v>24</v>
      </c>
      <c r="D231" s="41">
        <f t="shared" si="29"/>
        <v>1</v>
      </c>
      <c r="E231" s="42">
        <f t="shared" si="30"/>
        <v>0</v>
      </c>
      <c r="F231" s="43">
        <f t="shared" si="31"/>
        <v>0</v>
      </c>
    </row>
    <row r="232" spans="1:6" x14ac:dyDescent="0.2">
      <c r="A232" s="43" t="e">
        <f t="shared" si="28"/>
        <v>#N/A</v>
      </c>
      <c r="B232" s="40">
        <f t="shared" si="32"/>
        <v>16</v>
      </c>
      <c r="C232" s="40">
        <f t="shared" si="33"/>
        <v>24</v>
      </c>
      <c r="D232" s="41">
        <f t="shared" si="29"/>
        <v>1</v>
      </c>
      <c r="E232" s="42">
        <f t="shared" si="30"/>
        <v>0</v>
      </c>
      <c r="F232" s="43">
        <f t="shared" si="31"/>
        <v>0</v>
      </c>
    </row>
    <row r="233" spans="1:6" x14ac:dyDescent="0.2">
      <c r="A233" s="43" t="e">
        <f t="shared" si="28"/>
        <v>#N/A</v>
      </c>
      <c r="B233" s="40">
        <f t="shared" si="32"/>
        <v>16</v>
      </c>
      <c r="C233" s="40">
        <f t="shared" si="33"/>
        <v>24</v>
      </c>
      <c r="D233" s="41">
        <f t="shared" si="29"/>
        <v>1</v>
      </c>
      <c r="E233" s="42">
        <f t="shared" si="30"/>
        <v>0</v>
      </c>
      <c r="F233" s="43">
        <f t="shared" si="31"/>
        <v>0</v>
      </c>
    </row>
    <row r="234" spans="1:6" x14ac:dyDescent="0.2">
      <c r="A234" s="43" t="e">
        <f t="shared" si="28"/>
        <v>#N/A</v>
      </c>
      <c r="B234" s="40">
        <f t="shared" si="32"/>
        <v>16</v>
      </c>
      <c r="C234" s="40">
        <f t="shared" si="33"/>
        <v>24</v>
      </c>
      <c r="D234" s="41">
        <f t="shared" si="29"/>
        <v>1</v>
      </c>
      <c r="E234" s="42">
        <f t="shared" si="30"/>
        <v>0</v>
      </c>
      <c r="F234" s="43">
        <f t="shared" si="31"/>
        <v>0</v>
      </c>
    </row>
    <row r="235" spans="1:6" x14ac:dyDescent="0.2">
      <c r="A235" s="43" t="e">
        <f t="shared" si="28"/>
        <v>#N/A</v>
      </c>
      <c r="B235" s="40">
        <f t="shared" si="32"/>
        <v>16</v>
      </c>
      <c r="C235" s="40">
        <f t="shared" si="33"/>
        <v>24</v>
      </c>
      <c r="D235" s="41">
        <f t="shared" si="29"/>
        <v>1</v>
      </c>
      <c r="E235" s="42">
        <f t="shared" si="30"/>
        <v>0</v>
      </c>
      <c r="F235" s="43">
        <f t="shared" si="31"/>
        <v>0</v>
      </c>
    </row>
    <row r="236" spans="1:6" x14ac:dyDescent="0.2">
      <c r="A236" s="43" t="e">
        <f t="shared" si="28"/>
        <v>#N/A</v>
      </c>
      <c r="B236" s="40">
        <f t="shared" si="32"/>
        <v>16</v>
      </c>
      <c r="C236" s="40">
        <f t="shared" si="33"/>
        <v>24</v>
      </c>
      <c r="D236" s="41">
        <f t="shared" si="29"/>
        <v>1</v>
      </c>
      <c r="E236" s="42">
        <f t="shared" si="30"/>
        <v>0</v>
      </c>
      <c r="F236" s="43">
        <f t="shared" si="31"/>
        <v>0</v>
      </c>
    </row>
    <row r="237" spans="1:6" x14ac:dyDescent="0.2">
      <c r="A237" s="43" t="e">
        <f t="shared" si="28"/>
        <v>#N/A</v>
      </c>
      <c r="B237" s="40">
        <f t="shared" si="32"/>
        <v>16</v>
      </c>
      <c r="C237" s="40">
        <f t="shared" si="33"/>
        <v>24</v>
      </c>
      <c r="D237" s="41">
        <f t="shared" si="29"/>
        <v>1</v>
      </c>
      <c r="E237" s="42">
        <f t="shared" si="30"/>
        <v>0</v>
      </c>
      <c r="F237" s="43">
        <f t="shared" si="31"/>
        <v>0</v>
      </c>
    </row>
    <row r="238" spans="1:6" x14ac:dyDescent="0.2">
      <c r="A238" s="43" t="e">
        <f t="shared" si="28"/>
        <v>#N/A</v>
      </c>
      <c r="B238" s="40">
        <f t="shared" si="32"/>
        <v>16</v>
      </c>
      <c r="C238" s="40">
        <f t="shared" si="33"/>
        <v>24</v>
      </c>
      <c r="D238" s="41">
        <f t="shared" si="29"/>
        <v>1</v>
      </c>
      <c r="E238" s="42">
        <f t="shared" si="30"/>
        <v>0</v>
      </c>
      <c r="F238" s="43">
        <f t="shared" si="31"/>
        <v>0</v>
      </c>
    </row>
    <row r="239" spans="1:6" x14ac:dyDescent="0.2">
      <c r="A239" s="43" t="e">
        <f t="shared" si="28"/>
        <v>#N/A</v>
      </c>
      <c r="B239" s="40">
        <f t="shared" si="32"/>
        <v>16</v>
      </c>
      <c r="C239" s="40">
        <f t="shared" si="33"/>
        <v>24</v>
      </c>
      <c r="D239" s="41">
        <f t="shared" si="29"/>
        <v>1</v>
      </c>
      <c r="E239" s="42">
        <f t="shared" si="30"/>
        <v>0</v>
      </c>
      <c r="F239" s="43">
        <f t="shared" si="31"/>
        <v>0</v>
      </c>
    </row>
    <row r="240" spans="1:6" x14ac:dyDescent="0.2">
      <c r="A240" s="43" t="e">
        <f t="shared" si="28"/>
        <v>#N/A</v>
      </c>
      <c r="B240" s="40">
        <f t="shared" si="32"/>
        <v>16</v>
      </c>
      <c r="C240" s="40">
        <f t="shared" si="33"/>
        <v>24</v>
      </c>
      <c r="D240" s="41">
        <f t="shared" si="29"/>
        <v>1</v>
      </c>
      <c r="E240" s="42">
        <f t="shared" si="30"/>
        <v>0</v>
      </c>
      <c r="F240" s="43">
        <f t="shared" si="31"/>
        <v>0</v>
      </c>
    </row>
    <row r="241" spans="1:6" x14ac:dyDescent="0.2">
      <c r="A241" s="43" t="e">
        <f t="shared" si="28"/>
        <v>#N/A</v>
      </c>
      <c r="B241" s="40">
        <f t="shared" si="32"/>
        <v>16</v>
      </c>
      <c r="C241" s="40">
        <f t="shared" si="33"/>
        <v>24</v>
      </c>
      <c r="D241" s="41">
        <f t="shared" si="29"/>
        <v>1</v>
      </c>
      <c r="E241" s="42">
        <f t="shared" si="30"/>
        <v>0</v>
      </c>
      <c r="F241" s="43">
        <f t="shared" si="31"/>
        <v>0</v>
      </c>
    </row>
    <row r="242" spans="1:6" x14ac:dyDescent="0.2">
      <c r="A242" s="43" t="e">
        <f t="shared" si="28"/>
        <v>#N/A</v>
      </c>
      <c r="B242" s="40">
        <f t="shared" si="32"/>
        <v>16</v>
      </c>
      <c r="C242" s="40">
        <f t="shared" si="33"/>
        <v>24</v>
      </c>
      <c r="D242" s="41">
        <f t="shared" si="29"/>
        <v>1</v>
      </c>
      <c r="E242" s="42">
        <f t="shared" si="30"/>
        <v>0</v>
      </c>
      <c r="F242" s="43">
        <f t="shared" si="31"/>
        <v>0</v>
      </c>
    </row>
    <row r="243" spans="1:6" x14ac:dyDescent="0.2">
      <c r="A243" s="43" t="e">
        <f t="shared" si="28"/>
        <v>#N/A</v>
      </c>
      <c r="B243" s="40">
        <f t="shared" si="32"/>
        <v>16</v>
      </c>
      <c r="C243" s="40">
        <f t="shared" si="33"/>
        <v>24</v>
      </c>
      <c r="D243" s="41">
        <f t="shared" si="29"/>
        <v>1</v>
      </c>
      <c r="E243" s="42">
        <f t="shared" si="30"/>
        <v>0</v>
      </c>
      <c r="F243" s="43">
        <f t="shared" si="31"/>
        <v>0</v>
      </c>
    </row>
    <row r="244" spans="1:6" x14ac:dyDescent="0.2">
      <c r="A244" s="43" t="e">
        <f t="shared" si="28"/>
        <v>#N/A</v>
      </c>
      <c r="B244" s="40">
        <f t="shared" si="32"/>
        <v>16</v>
      </c>
      <c r="C244" s="40">
        <f t="shared" si="33"/>
        <v>24</v>
      </c>
      <c r="D244" s="41">
        <f t="shared" si="29"/>
        <v>1</v>
      </c>
      <c r="E244" s="42">
        <f t="shared" si="30"/>
        <v>0</v>
      </c>
      <c r="F244" s="43">
        <f t="shared" si="31"/>
        <v>0</v>
      </c>
    </row>
    <row r="245" spans="1:6" x14ac:dyDescent="0.2">
      <c r="A245" s="43" t="e">
        <f t="shared" si="28"/>
        <v>#N/A</v>
      </c>
      <c r="B245" s="40">
        <f t="shared" si="32"/>
        <v>16</v>
      </c>
      <c r="C245" s="40">
        <f t="shared" si="33"/>
        <v>24</v>
      </c>
      <c r="D245" s="41">
        <f t="shared" si="29"/>
        <v>1</v>
      </c>
      <c r="E245" s="42">
        <f t="shared" si="30"/>
        <v>0</v>
      </c>
      <c r="F245" s="43">
        <f t="shared" si="31"/>
        <v>0</v>
      </c>
    </row>
    <row r="246" spans="1:6" x14ac:dyDescent="0.2">
      <c r="A246" s="43" t="e">
        <f t="shared" si="28"/>
        <v>#N/A</v>
      </c>
      <c r="B246" s="40">
        <f t="shared" si="32"/>
        <v>16</v>
      </c>
      <c r="C246" s="40">
        <f t="shared" si="33"/>
        <v>24</v>
      </c>
      <c r="D246" s="41">
        <f t="shared" si="29"/>
        <v>1</v>
      </c>
      <c r="E246" s="42">
        <f t="shared" si="30"/>
        <v>0</v>
      </c>
      <c r="F246" s="43">
        <f t="shared" si="31"/>
        <v>0</v>
      </c>
    </row>
    <row r="247" spans="1:6" x14ac:dyDescent="0.2">
      <c r="A247" s="43" t="e">
        <f t="shared" si="28"/>
        <v>#N/A</v>
      </c>
      <c r="B247" s="40">
        <f t="shared" si="32"/>
        <v>16</v>
      </c>
      <c r="C247" s="40">
        <f t="shared" si="33"/>
        <v>24</v>
      </c>
      <c r="D247" s="41">
        <f t="shared" si="29"/>
        <v>1</v>
      </c>
      <c r="E247" s="42">
        <f t="shared" si="30"/>
        <v>0</v>
      </c>
      <c r="F247" s="43">
        <f t="shared" si="31"/>
        <v>0</v>
      </c>
    </row>
    <row r="248" spans="1:6" x14ac:dyDescent="0.2">
      <c r="A248" s="43" t="e">
        <f t="shared" si="28"/>
        <v>#N/A</v>
      </c>
      <c r="B248" s="40">
        <f t="shared" si="32"/>
        <v>16</v>
      </c>
      <c r="C248" s="40">
        <f t="shared" si="33"/>
        <v>24</v>
      </c>
      <c r="D248" s="41">
        <f t="shared" si="29"/>
        <v>1</v>
      </c>
      <c r="E248" s="42">
        <f t="shared" si="30"/>
        <v>0</v>
      </c>
      <c r="F248" s="43">
        <f t="shared" si="31"/>
        <v>0</v>
      </c>
    </row>
    <row r="249" spans="1:6" x14ac:dyDescent="0.2">
      <c r="A249" s="43" t="e">
        <f t="shared" si="28"/>
        <v>#N/A</v>
      </c>
      <c r="B249" s="40">
        <f t="shared" si="32"/>
        <v>16</v>
      </c>
      <c r="C249" s="40">
        <f t="shared" si="33"/>
        <v>24</v>
      </c>
      <c r="D249" s="41">
        <f t="shared" si="29"/>
        <v>1</v>
      </c>
      <c r="E249" s="42">
        <f t="shared" si="30"/>
        <v>0</v>
      </c>
      <c r="F249" s="43">
        <f t="shared" si="31"/>
        <v>0</v>
      </c>
    </row>
    <row r="250" spans="1:6" x14ac:dyDescent="0.2">
      <c r="A250" s="43" t="e">
        <f t="shared" ref="A250:A313" si="34">VLOOKUP(J250,DDEPM_USERS,2,FALSE)</f>
        <v>#N/A</v>
      </c>
      <c r="B250" s="40">
        <f t="shared" si="32"/>
        <v>16</v>
      </c>
      <c r="C250" s="40">
        <f t="shared" si="33"/>
        <v>24</v>
      </c>
      <c r="D250" s="41">
        <f t="shared" ref="D250:D313" si="35">T250-S250+1</f>
        <v>1</v>
      </c>
      <c r="E250" s="42">
        <f t="shared" ref="E250:E313" si="36">Z250*(C250-B250+1)*D250</f>
        <v>0</v>
      </c>
      <c r="F250" s="43">
        <f t="shared" ref="F250:F313" si="37">E250*AA250</f>
        <v>0</v>
      </c>
    </row>
    <row r="251" spans="1:6" x14ac:dyDescent="0.2">
      <c r="A251" s="43" t="e">
        <f t="shared" si="34"/>
        <v>#N/A</v>
      </c>
      <c r="B251" s="40">
        <f t="shared" si="32"/>
        <v>16</v>
      </c>
      <c r="C251" s="40">
        <f t="shared" si="33"/>
        <v>24</v>
      </c>
      <c r="D251" s="41">
        <f t="shared" si="35"/>
        <v>1</v>
      </c>
      <c r="E251" s="42">
        <f t="shared" si="36"/>
        <v>0</v>
      </c>
      <c r="F251" s="43">
        <f t="shared" si="37"/>
        <v>0</v>
      </c>
    </row>
    <row r="252" spans="1:6" x14ac:dyDescent="0.2">
      <c r="A252" s="43" t="e">
        <f t="shared" si="34"/>
        <v>#N/A</v>
      </c>
      <c r="B252" s="40">
        <f t="shared" si="32"/>
        <v>16</v>
      </c>
      <c r="C252" s="40">
        <f t="shared" si="33"/>
        <v>24</v>
      </c>
      <c r="D252" s="41">
        <f t="shared" si="35"/>
        <v>1</v>
      </c>
      <c r="E252" s="42">
        <f t="shared" si="36"/>
        <v>0</v>
      </c>
      <c r="F252" s="43">
        <f t="shared" si="37"/>
        <v>0</v>
      </c>
    </row>
    <row r="253" spans="1:6" x14ac:dyDescent="0.2">
      <c r="A253" s="43" t="e">
        <f t="shared" si="34"/>
        <v>#N/A</v>
      </c>
      <c r="B253" s="40">
        <f t="shared" si="32"/>
        <v>16</v>
      </c>
      <c r="C253" s="40">
        <f t="shared" si="33"/>
        <v>24</v>
      </c>
      <c r="D253" s="41">
        <f t="shared" si="35"/>
        <v>1</v>
      </c>
      <c r="E253" s="42">
        <f t="shared" si="36"/>
        <v>0</v>
      </c>
      <c r="F253" s="43">
        <f t="shared" si="37"/>
        <v>0</v>
      </c>
    </row>
    <row r="254" spans="1:6" x14ac:dyDescent="0.2">
      <c r="A254" s="43" t="e">
        <f t="shared" si="34"/>
        <v>#N/A</v>
      </c>
      <c r="B254" s="40">
        <f t="shared" si="32"/>
        <v>16</v>
      </c>
      <c r="C254" s="40">
        <f t="shared" si="33"/>
        <v>24</v>
      </c>
      <c r="D254" s="41">
        <f t="shared" si="35"/>
        <v>1</v>
      </c>
      <c r="E254" s="42">
        <f t="shared" si="36"/>
        <v>0</v>
      </c>
      <c r="F254" s="43">
        <f t="shared" si="37"/>
        <v>0</v>
      </c>
    </row>
    <row r="255" spans="1:6" x14ac:dyDescent="0.2">
      <c r="A255" s="43" t="e">
        <f t="shared" si="34"/>
        <v>#N/A</v>
      </c>
      <c r="B255" s="40">
        <f t="shared" si="32"/>
        <v>16</v>
      </c>
      <c r="C255" s="40">
        <f t="shared" si="33"/>
        <v>24</v>
      </c>
      <c r="D255" s="41">
        <f t="shared" si="35"/>
        <v>1</v>
      </c>
      <c r="E255" s="42">
        <f t="shared" si="36"/>
        <v>0</v>
      </c>
      <c r="F255" s="43">
        <f t="shared" si="37"/>
        <v>0</v>
      </c>
    </row>
    <row r="256" spans="1:6" x14ac:dyDescent="0.2">
      <c r="A256" s="43" t="e">
        <f t="shared" si="34"/>
        <v>#N/A</v>
      </c>
      <c r="B256" s="40">
        <f t="shared" si="32"/>
        <v>16</v>
      </c>
      <c r="C256" s="40">
        <f t="shared" si="33"/>
        <v>24</v>
      </c>
      <c r="D256" s="41">
        <f t="shared" si="35"/>
        <v>1</v>
      </c>
      <c r="E256" s="42">
        <f t="shared" si="36"/>
        <v>0</v>
      </c>
      <c r="F256" s="43">
        <f t="shared" si="37"/>
        <v>0</v>
      </c>
    </row>
    <row r="257" spans="1:6" x14ac:dyDescent="0.2">
      <c r="A257" s="43" t="e">
        <f t="shared" si="34"/>
        <v>#N/A</v>
      </c>
      <c r="B257" s="40">
        <f t="shared" si="32"/>
        <v>16</v>
      </c>
      <c r="C257" s="40">
        <f t="shared" si="33"/>
        <v>24</v>
      </c>
      <c r="D257" s="41">
        <f t="shared" si="35"/>
        <v>1</v>
      </c>
      <c r="E257" s="42">
        <f t="shared" si="36"/>
        <v>0</v>
      </c>
      <c r="F257" s="43">
        <f t="shared" si="37"/>
        <v>0</v>
      </c>
    </row>
    <row r="258" spans="1:6" x14ac:dyDescent="0.2">
      <c r="A258" s="43" t="e">
        <f t="shared" si="34"/>
        <v>#N/A</v>
      </c>
      <c r="B258" s="40">
        <f t="shared" si="32"/>
        <v>16</v>
      </c>
      <c r="C258" s="40">
        <f t="shared" si="33"/>
        <v>24</v>
      </c>
      <c r="D258" s="41">
        <f t="shared" si="35"/>
        <v>1</v>
      </c>
      <c r="E258" s="42">
        <f t="shared" si="36"/>
        <v>0</v>
      </c>
      <c r="F258" s="43">
        <f t="shared" si="37"/>
        <v>0</v>
      </c>
    </row>
    <row r="259" spans="1:6" x14ac:dyDescent="0.2">
      <c r="A259" s="43" t="e">
        <f t="shared" si="34"/>
        <v>#N/A</v>
      </c>
      <c r="B259" s="40">
        <f t="shared" si="32"/>
        <v>16</v>
      </c>
      <c r="C259" s="40">
        <f t="shared" si="33"/>
        <v>24</v>
      </c>
      <c r="D259" s="41">
        <f t="shared" si="35"/>
        <v>1</v>
      </c>
      <c r="E259" s="42">
        <f t="shared" si="36"/>
        <v>0</v>
      </c>
      <c r="F259" s="43">
        <f t="shared" si="37"/>
        <v>0</v>
      </c>
    </row>
    <row r="260" spans="1:6" x14ac:dyDescent="0.2">
      <c r="A260" s="43" t="e">
        <f t="shared" si="34"/>
        <v>#N/A</v>
      </c>
      <c r="B260" s="40">
        <f t="shared" si="32"/>
        <v>16</v>
      </c>
      <c r="C260" s="40">
        <f t="shared" si="33"/>
        <v>24</v>
      </c>
      <c r="D260" s="41">
        <f t="shared" si="35"/>
        <v>1</v>
      </c>
      <c r="E260" s="42">
        <f t="shared" si="36"/>
        <v>0</v>
      </c>
      <c r="F260" s="43">
        <f t="shared" si="37"/>
        <v>0</v>
      </c>
    </row>
    <row r="261" spans="1:6" x14ac:dyDescent="0.2">
      <c r="A261" s="43" t="e">
        <f t="shared" si="34"/>
        <v>#N/A</v>
      </c>
      <c r="B261" s="40">
        <f t="shared" si="32"/>
        <v>16</v>
      </c>
      <c r="C261" s="40">
        <f t="shared" si="33"/>
        <v>24</v>
      </c>
      <c r="D261" s="41">
        <f t="shared" si="35"/>
        <v>1</v>
      </c>
      <c r="E261" s="42">
        <f t="shared" si="36"/>
        <v>0</v>
      </c>
      <c r="F261" s="43">
        <f t="shared" si="37"/>
        <v>0</v>
      </c>
    </row>
    <row r="262" spans="1:6" x14ac:dyDescent="0.2">
      <c r="A262" s="43" t="e">
        <f t="shared" si="34"/>
        <v>#N/A</v>
      </c>
      <c r="B262" s="40">
        <f t="shared" si="32"/>
        <v>16</v>
      </c>
      <c r="C262" s="40">
        <f t="shared" si="33"/>
        <v>24</v>
      </c>
      <c r="D262" s="41">
        <f t="shared" si="35"/>
        <v>1</v>
      </c>
      <c r="E262" s="42">
        <f t="shared" si="36"/>
        <v>0</v>
      </c>
      <c r="F262" s="43">
        <f t="shared" si="37"/>
        <v>0</v>
      </c>
    </row>
    <row r="263" spans="1:6" x14ac:dyDescent="0.2">
      <c r="A263" s="43" t="e">
        <f t="shared" si="34"/>
        <v>#N/A</v>
      </c>
      <c r="B263" s="40">
        <f t="shared" si="32"/>
        <v>16</v>
      </c>
      <c r="C263" s="40">
        <f t="shared" si="33"/>
        <v>24</v>
      </c>
      <c r="D263" s="41">
        <f t="shared" si="35"/>
        <v>1</v>
      </c>
      <c r="E263" s="42">
        <f t="shared" si="36"/>
        <v>0</v>
      </c>
      <c r="F263" s="43">
        <f t="shared" si="37"/>
        <v>0</v>
      </c>
    </row>
    <row r="264" spans="1:6" x14ac:dyDescent="0.2">
      <c r="A264" s="43" t="e">
        <f t="shared" si="34"/>
        <v>#N/A</v>
      </c>
      <c r="B264" s="40">
        <f t="shared" si="32"/>
        <v>16</v>
      </c>
      <c r="C264" s="40">
        <f t="shared" si="33"/>
        <v>24</v>
      </c>
      <c r="D264" s="41">
        <f t="shared" si="35"/>
        <v>1</v>
      </c>
      <c r="E264" s="42">
        <f t="shared" si="36"/>
        <v>0</v>
      </c>
      <c r="F264" s="43">
        <f t="shared" si="37"/>
        <v>0</v>
      </c>
    </row>
    <row r="265" spans="1:6" x14ac:dyDescent="0.2">
      <c r="A265" s="43" t="e">
        <f t="shared" si="34"/>
        <v>#N/A</v>
      </c>
      <c r="B265" s="40">
        <f t="shared" si="32"/>
        <v>16</v>
      </c>
      <c r="C265" s="40">
        <f t="shared" si="33"/>
        <v>24</v>
      </c>
      <c r="D265" s="41">
        <f t="shared" si="35"/>
        <v>1</v>
      </c>
      <c r="E265" s="42">
        <f t="shared" si="36"/>
        <v>0</v>
      </c>
      <c r="F265" s="43">
        <f t="shared" si="37"/>
        <v>0</v>
      </c>
    </row>
    <row r="266" spans="1:6" x14ac:dyDescent="0.2">
      <c r="A266" s="43" t="e">
        <f t="shared" si="34"/>
        <v>#N/A</v>
      </c>
      <c r="B266" s="40">
        <f t="shared" si="32"/>
        <v>16</v>
      </c>
      <c r="C266" s="40">
        <f t="shared" si="33"/>
        <v>24</v>
      </c>
      <c r="D266" s="41">
        <f t="shared" si="35"/>
        <v>1</v>
      </c>
      <c r="E266" s="42">
        <f t="shared" si="36"/>
        <v>0</v>
      </c>
      <c r="F266" s="43">
        <f t="shared" si="37"/>
        <v>0</v>
      </c>
    </row>
    <row r="267" spans="1:6" x14ac:dyDescent="0.2">
      <c r="A267" s="43" t="e">
        <f t="shared" si="34"/>
        <v>#N/A</v>
      </c>
      <c r="B267" s="40">
        <f t="shared" si="32"/>
        <v>16</v>
      </c>
      <c r="C267" s="40">
        <f t="shared" si="33"/>
        <v>24</v>
      </c>
      <c r="D267" s="41">
        <f t="shared" si="35"/>
        <v>1</v>
      </c>
      <c r="E267" s="42">
        <f t="shared" si="36"/>
        <v>0</v>
      </c>
      <c r="F267" s="43">
        <f t="shared" si="37"/>
        <v>0</v>
      </c>
    </row>
    <row r="268" spans="1:6" x14ac:dyDescent="0.2">
      <c r="A268" s="43" t="e">
        <f t="shared" si="34"/>
        <v>#N/A</v>
      </c>
      <c r="B268" s="40">
        <f t="shared" si="32"/>
        <v>16</v>
      </c>
      <c r="C268" s="40">
        <f t="shared" si="33"/>
        <v>24</v>
      </c>
      <c r="D268" s="41">
        <f t="shared" si="35"/>
        <v>1</v>
      </c>
      <c r="E268" s="42">
        <f t="shared" si="36"/>
        <v>0</v>
      </c>
      <c r="F268" s="43">
        <f t="shared" si="37"/>
        <v>0</v>
      </c>
    </row>
    <row r="269" spans="1:6" x14ac:dyDescent="0.2">
      <c r="A269" s="43" t="e">
        <f t="shared" si="34"/>
        <v>#N/A</v>
      </c>
      <c r="B269" s="40">
        <f t="shared" si="32"/>
        <v>16</v>
      </c>
      <c r="C269" s="40">
        <f t="shared" si="33"/>
        <v>24</v>
      </c>
      <c r="D269" s="41">
        <f t="shared" si="35"/>
        <v>1</v>
      </c>
      <c r="E269" s="42">
        <f t="shared" si="36"/>
        <v>0</v>
      </c>
      <c r="F269" s="43">
        <f t="shared" si="37"/>
        <v>0</v>
      </c>
    </row>
    <row r="270" spans="1:6" x14ac:dyDescent="0.2">
      <c r="A270" s="43" t="e">
        <f t="shared" si="34"/>
        <v>#N/A</v>
      </c>
      <c r="B270" s="40">
        <f t="shared" si="32"/>
        <v>16</v>
      </c>
      <c r="C270" s="40">
        <f t="shared" si="33"/>
        <v>24</v>
      </c>
      <c r="D270" s="41">
        <f t="shared" si="35"/>
        <v>1</v>
      </c>
      <c r="E270" s="42">
        <f t="shared" si="36"/>
        <v>0</v>
      </c>
      <c r="F270" s="43">
        <f t="shared" si="37"/>
        <v>0</v>
      </c>
    </row>
    <row r="271" spans="1:6" x14ac:dyDescent="0.2">
      <c r="A271" s="43" t="e">
        <f t="shared" si="34"/>
        <v>#N/A</v>
      </c>
      <c r="B271" s="40">
        <f t="shared" ref="B271:B334" si="38">IF(ISNUMBER(FIND("-",U271))=TRUE,VALUE(MID(U271,FIND("-",U271)-1,1)),16)</f>
        <v>16</v>
      </c>
      <c r="C271" s="40">
        <f t="shared" ref="C271:C334" si="39">IF(ISNUMBER(FIND("-",U271))=TRUE,VALUE(MID(U271,FIND("-",U271)+1,2)),24)</f>
        <v>24</v>
      </c>
      <c r="D271" s="41">
        <f t="shared" si="35"/>
        <v>1</v>
      </c>
      <c r="E271" s="42">
        <f t="shared" si="36"/>
        <v>0</v>
      </c>
      <c r="F271" s="43">
        <f t="shared" si="37"/>
        <v>0</v>
      </c>
    </row>
    <row r="272" spans="1:6" x14ac:dyDescent="0.2">
      <c r="A272" s="43" t="e">
        <f t="shared" si="34"/>
        <v>#N/A</v>
      </c>
      <c r="B272" s="40">
        <f t="shared" si="38"/>
        <v>16</v>
      </c>
      <c r="C272" s="40">
        <f t="shared" si="39"/>
        <v>24</v>
      </c>
      <c r="D272" s="41">
        <f t="shared" si="35"/>
        <v>1</v>
      </c>
      <c r="E272" s="42">
        <f t="shared" si="36"/>
        <v>0</v>
      </c>
      <c r="F272" s="43">
        <f t="shared" si="37"/>
        <v>0</v>
      </c>
    </row>
    <row r="273" spans="1:6" x14ac:dyDescent="0.2">
      <c r="A273" s="43" t="e">
        <f t="shared" si="34"/>
        <v>#N/A</v>
      </c>
      <c r="B273" s="40">
        <f t="shared" si="38"/>
        <v>16</v>
      </c>
      <c r="C273" s="40">
        <f t="shared" si="39"/>
        <v>24</v>
      </c>
      <c r="D273" s="41">
        <f t="shared" si="35"/>
        <v>1</v>
      </c>
      <c r="E273" s="42">
        <f t="shared" si="36"/>
        <v>0</v>
      </c>
      <c r="F273" s="43">
        <f t="shared" si="37"/>
        <v>0</v>
      </c>
    </row>
    <row r="274" spans="1:6" x14ac:dyDescent="0.2">
      <c r="A274" s="43" t="e">
        <f t="shared" si="34"/>
        <v>#N/A</v>
      </c>
      <c r="B274" s="40">
        <f t="shared" si="38"/>
        <v>16</v>
      </c>
      <c r="C274" s="40">
        <f t="shared" si="39"/>
        <v>24</v>
      </c>
      <c r="D274" s="41">
        <f t="shared" si="35"/>
        <v>1</v>
      </c>
      <c r="E274" s="42">
        <f t="shared" si="36"/>
        <v>0</v>
      </c>
      <c r="F274" s="43">
        <f t="shared" si="37"/>
        <v>0</v>
      </c>
    </row>
    <row r="275" spans="1:6" x14ac:dyDescent="0.2">
      <c r="A275" s="43" t="e">
        <f t="shared" si="34"/>
        <v>#N/A</v>
      </c>
      <c r="B275" s="40">
        <f t="shared" si="38"/>
        <v>16</v>
      </c>
      <c r="C275" s="40">
        <f t="shared" si="39"/>
        <v>24</v>
      </c>
      <c r="D275" s="41">
        <f t="shared" si="35"/>
        <v>1</v>
      </c>
      <c r="E275" s="42">
        <f t="shared" si="36"/>
        <v>0</v>
      </c>
      <c r="F275" s="43">
        <f t="shared" si="37"/>
        <v>0</v>
      </c>
    </row>
    <row r="276" spans="1:6" x14ac:dyDescent="0.2">
      <c r="A276" s="43" t="e">
        <f t="shared" si="34"/>
        <v>#N/A</v>
      </c>
      <c r="B276" s="40">
        <f t="shared" si="38"/>
        <v>16</v>
      </c>
      <c r="C276" s="40">
        <f t="shared" si="39"/>
        <v>24</v>
      </c>
      <c r="D276" s="41">
        <f t="shared" si="35"/>
        <v>1</v>
      </c>
      <c r="E276" s="42">
        <f t="shared" si="36"/>
        <v>0</v>
      </c>
      <c r="F276" s="43">
        <f t="shared" si="37"/>
        <v>0</v>
      </c>
    </row>
    <row r="277" spans="1:6" x14ac:dyDescent="0.2">
      <c r="A277" s="43" t="e">
        <f t="shared" si="34"/>
        <v>#N/A</v>
      </c>
      <c r="B277" s="40">
        <f t="shared" si="38"/>
        <v>16</v>
      </c>
      <c r="C277" s="40">
        <f t="shared" si="39"/>
        <v>24</v>
      </c>
      <c r="D277" s="41">
        <f t="shared" si="35"/>
        <v>1</v>
      </c>
      <c r="E277" s="42">
        <f t="shared" si="36"/>
        <v>0</v>
      </c>
      <c r="F277" s="43">
        <f t="shared" si="37"/>
        <v>0</v>
      </c>
    </row>
    <row r="278" spans="1:6" x14ac:dyDescent="0.2">
      <c r="A278" s="43" t="e">
        <f t="shared" si="34"/>
        <v>#N/A</v>
      </c>
      <c r="B278" s="40">
        <f t="shared" si="38"/>
        <v>16</v>
      </c>
      <c r="C278" s="40">
        <f t="shared" si="39"/>
        <v>24</v>
      </c>
      <c r="D278" s="41">
        <f t="shared" si="35"/>
        <v>1</v>
      </c>
      <c r="E278" s="42">
        <f t="shared" si="36"/>
        <v>0</v>
      </c>
      <c r="F278" s="43">
        <f t="shared" si="37"/>
        <v>0</v>
      </c>
    </row>
    <row r="279" spans="1:6" x14ac:dyDescent="0.2">
      <c r="A279" s="43" t="e">
        <f t="shared" si="34"/>
        <v>#N/A</v>
      </c>
      <c r="B279" s="40">
        <f t="shared" si="38"/>
        <v>16</v>
      </c>
      <c r="C279" s="40">
        <f t="shared" si="39"/>
        <v>24</v>
      </c>
      <c r="D279" s="41">
        <f t="shared" si="35"/>
        <v>1</v>
      </c>
      <c r="E279" s="42">
        <f t="shared" si="36"/>
        <v>0</v>
      </c>
      <c r="F279" s="43">
        <f t="shared" si="37"/>
        <v>0</v>
      </c>
    </row>
    <row r="280" spans="1:6" x14ac:dyDescent="0.2">
      <c r="A280" s="43" t="e">
        <f t="shared" si="34"/>
        <v>#N/A</v>
      </c>
      <c r="B280" s="40">
        <f t="shared" si="38"/>
        <v>16</v>
      </c>
      <c r="C280" s="40">
        <f t="shared" si="39"/>
        <v>24</v>
      </c>
      <c r="D280" s="41">
        <f t="shared" si="35"/>
        <v>1</v>
      </c>
      <c r="E280" s="42">
        <f t="shared" si="36"/>
        <v>0</v>
      </c>
      <c r="F280" s="43">
        <f t="shared" si="37"/>
        <v>0</v>
      </c>
    </row>
    <row r="281" spans="1:6" x14ac:dyDescent="0.2">
      <c r="A281" s="43" t="e">
        <f t="shared" si="34"/>
        <v>#N/A</v>
      </c>
      <c r="B281" s="40">
        <f t="shared" si="38"/>
        <v>16</v>
      </c>
      <c r="C281" s="40">
        <f t="shared" si="39"/>
        <v>24</v>
      </c>
      <c r="D281" s="41">
        <f t="shared" si="35"/>
        <v>1</v>
      </c>
      <c r="E281" s="42">
        <f t="shared" si="36"/>
        <v>0</v>
      </c>
      <c r="F281" s="43">
        <f t="shared" si="37"/>
        <v>0</v>
      </c>
    </row>
    <row r="282" spans="1:6" x14ac:dyDescent="0.2">
      <c r="A282" s="43" t="e">
        <f t="shared" si="34"/>
        <v>#N/A</v>
      </c>
      <c r="B282" s="40">
        <f t="shared" si="38"/>
        <v>16</v>
      </c>
      <c r="C282" s="40">
        <f t="shared" si="39"/>
        <v>24</v>
      </c>
      <c r="D282" s="41">
        <f t="shared" si="35"/>
        <v>1</v>
      </c>
      <c r="E282" s="42">
        <f t="shared" si="36"/>
        <v>0</v>
      </c>
      <c r="F282" s="43">
        <f t="shared" si="37"/>
        <v>0</v>
      </c>
    </row>
    <row r="283" spans="1:6" x14ac:dyDescent="0.2">
      <c r="A283" s="43" t="e">
        <f t="shared" si="34"/>
        <v>#N/A</v>
      </c>
      <c r="B283" s="40">
        <f t="shared" si="38"/>
        <v>16</v>
      </c>
      <c r="C283" s="40">
        <f t="shared" si="39"/>
        <v>24</v>
      </c>
      <c r="D283" s="41">
        <f t="shared" si="35"/>
        <v>1</v>
      </c>
      <c r="E283" s="42">
        <f t="shared" si="36"/>
        <v>0</v>
      </c>
      <c r="F283" s="43">
        <f t="shared" si="37"/>
        <v>0</v>
      </c>
    </row>
    <row r="284" spans="1:6" x14ac:dyDescent="0.2">
      <c r="A284" s="43" t="e">
        <f t="shared" si="34"/>
        <v>#N/A</v>
      </c>
      <c r="B284" s="40">
        <f t="shared" si="38"/>
        <v>16</v>
      </c>
      <c r="C284" s="40">
        <f t="shared" si="39"/>
        <v>24</v>
      </c>
      <c r="D284" s="41">
        <f t="shared" si="35"/>
        <v>1</v>
      </c>
      <c r="E284" s="42">
        <f t="shared" si="36"/>
        <v>0</v>
      </c>
      <c r="F284" s="43">
        <f t="shared" si="37"/>
        <v>0</v>
      </c>
    </row>
    <row r="285" spans="1:6" x14ac:dyDescent="0.2">
      <c r="A285" s="43" t="e">
        <f t="shared" si="34"/>
        <v>#N/A</v>
      </c>
      <c r="B285" s="40">
        <f t="shared" si="38"/>
        <v>16</v>
      </c>
      <c r="C285" s="40">
        <f t="shared" si="39"/>
        <v>24</v>
      </c>
      <c r="D285" s="41">
        <f t="shared" si="35"/>
        <v>1</v>
      </c>
      <c r="E285" s="42">
        <f t="shared" si="36"/>
        <v>0</v>
      </c>
      <c r="F285" s="43">
        <f t="shared" si="37"/>
        <v>0</v>
      </c>
    </row>
    <row r="286" spans="1:6" x14ac:dyDescent="0.2">
      <c r="A286" s="43" t="e">
        <f t="shared" si="34"/>
        <v>#N/A</v>
      </c>
      <c r="B286" s="40">
        <f t="shared" si="38"/>
        <v>16</v>
      </c>
      <c r="C286" s="40">
        <f t="shared" si="39"/>
        <v>24</v>
      </c>
      <c r="D286" s="41">
        <f t="shared" si="35"/>
        <v>1</v>
      </c>
      <c r="E286" s="42">
        <f t="shared" si="36"/>
        <v>0</v>
      </c>
      <c r="F286" s="43">
        <f t="shared" si="37"/>
        <v>0</v>
      </c>
    </row>
    <row r="287" spans="1:6" x14ac:dyDescent="0.2">
      <c r="A287" s="43" t="e">
        <f t="shared" si="34"/>
        <v>#N/A</v>
      </c>
      <c r="B287" s="40">
        <f t="shared" si="38"/>
        <v>16</v>
      </c>
      <c r="C287" s="40">
        <f t="shared" si="39"/>
        <v>24</v>
      </c>
      <c r="D287" s="41">
        <f t="shared" si="35"/>
        <v>1</v>
      </c>
      <c r="E287" s="42">
        <f t="shared" si="36"/>
        <v>0</v>
      </c>
      <c r="F287" s="43">
        <f t="shared" si="37"/>
        <v>0</v>
      </c>
    </row>
    <row r="288" spans="1:6" x14ac:dyDescent="0.2">
      <c r="A288" s="43" t="e">
        <f t="shared" si="34"/>
        <v>#N/A</v>
      </c>
      <c r="B288" s="40">
        <f t="shared" si="38"/>
        <v>16</v>
      </c>
      <c r="C288" s="40">
        <f t="shared" si="39"/>
        <v>24</v>
      </c>
      <c r="D288" s="41">
        <f t="shared" si="35"/>
        <v>1</v>
      </c>
      <c r="E288" s="42">
        <f t="shared" si="36"/>
        <v>0</v>
      </c>
      <c r="F288" s="43">
        <f t="shared" si="37"/>
        <v>0</v>
      </c>
    </row>
    <row r="289" spans="1:6" x14ac:dyDescent="0.2">
      <c r="A289" s="43" t="e">
        <f t="shared" si="34"/>
        <v>#N/A</v>
      </c>
      <c r="B289" s="40">
        <f t="shared" si="38"/>
        <v>16</v>
      </c>
      <c r="C289" s="40">
        <f t="shared" si="39"/>
        <v>24</v>
      </c>
      <c r="D289" s="41">
        <f t="shared" si="35"/>
        <v>1</v>
      </c>
      <c r="E289" s="42">
        <f t="shared" si="36"/>
        <v>0</v>
      </c>
      <c r="F289" s="43">
        <f t="shared" si="37"/>
        <v>0</v>
      </c>
    </row>
    <row r="290" spans="1:6" x14ac:dyDescent="0.2">
      <c r="A290" s="43" t="e">
        <f t="shared" si="34"/>
        <v>#N/A</v>
      </c>
      <c r="B290" s="40">
        <f t="shared" si="38"/>
        <v>16</v>
      </c>
      <c r="C290" s="40">
        <f t="shared" si="39"/>
        <v>24</v>
      </c>
      <c r="D290" s="41">
        <f t="shared" si="35"/>
        <v>1</v>
      </c>
      <c r="E290" s="42">
        <f t="shared" si="36"/>
        <v>0</v>
      </c>
      <c r="F290" s="43">
        <f t="shared" si="37"/>
        <v>0</v>
      </c>
    </row>
    <row r="291" spans="1:6" x14ac:dyDescent="0.2">
      <c r="A291" s="43" t="e">
        <f t="shared" si="34"/>
        <v>#N/A</v>
      </c>
      <c r="B291" s="40">
        <f t="shared" si="38"/>
        <v>16</v>
      </c>
      <c r="C291" s="40">
        <f t="shared" si="39"/>
        <v>24</v>
      </c>
      <c r="D291" s="41">
        <f t="shared" si="35"/>
        <v>1</v>
      </c>
      <c r="E291" s="42">
        <f t="shared" si="36"/>
        <v>0</v>
      </c>
      <c r="F291" s="43">
        <f t="shared" si="37"/>
        <v>0</v>
      </c>
    </row>
    <row r="292" spans="1:6" x14ac:dyDescent="0.2">
      <c r="A292" s="43" t="e">
        <f t="shared" si="34"/>
        <v>#N/A</v>
      </c>
      <c r="B292" s="40">
        <f t="shared" si="38"/>
        <v>16</v>
      </c>
      <c r="C292" s="40">
        <f t="shared" si="39"/>
        <v>24</v>
      </c>
      <c r="D292" s="41">
        <f t="shared" si="35"/>
        <v>1</v>
      </c>
      <c r="E292" s="42">
        <f t="shared" si="36"/>
        <v>0</v>
      </c>
      <c r="F292" s="43">
        <f t="shared" si="37"/>
        <v>0</v>
      </c>
    </row>
    <row r="293" spans="1:6" x14ac:dyDescent="0.2">
      <c r="A293" s="43" t="e">
        <f t="shared" si="34"/>
        <v>#N/A</v>
      </c>
      <c r="B293" s="40">
        <f t="shared" si="38"/>
        <v>16</v>
      </c>
      <c r="C293" s="40">
        <f t="shared" si="39"/>
        <v>24</v>
      </c>
      <c r="D293" s="41">
        <f t="shared" si="35"/>
        <v>1</v>
      </c>
      <c r="E293" s="42">
        <f t="shared" si="36"/>
        <v>0</v>
      </c>
      <c r="F293" s="43">
        <f t="shared" si="37"/>
        <v>0</v>
      </c>
    </row>
    <row r="294" spans="1:6" x14ac:dyDescent="0.2">
      <c r="A294" s="43" t="e">
        <f t="shared" si="34"/>
        <v>#N/A</v>
      </c>
      <c r="B294" s="40">
        <f t="shared" si="38"/>
        <v>16</v>
      </c>
      <c r="C294" s="40">
        <f t="shared" si="39"/>
        <v>24</v>
      </c>
      <c r="D294" s="41">
        <f t="shared" si="35"/>
        <v>1</v>
      </c>
      <c r="E294" s="42">
        <f t="shared" si="36"/>
        <v>0</v>
      </c>
      <c r="F294" s="43">
        <f t="shared" si="37"/>
        <v>0</v>
      </c>
    </row>
    <row r="295" spans="1:6" x14ac:dyDescent="0.2">
      <c r="A295" s="43" t="e">
        <f t="shared" si="34"/>
        <v>#N/A</v>
      </c>
      <c r="B295" s="40">
        <f t="shared" si="38"/>
        <v>16</v>
      </c>
      <c r="C295" s="40">
        <f t="shared" si="39"/>
        <v>24</v>
      </c>
      <c r="D295" s="41">
        <f t="shared" si="35"/>
        <v>1</v>
      </c>
      <c r="E295" s="42">
        <f t="shared" si="36"/>
        <v>0</v>
      </c>
      <c r="F295" s="43">
        <f t="shared" si="37"/>
        <v>0</v>
      </c>
    </row>
    <row r="296" spans="1:6" x14ac:dyDescent="0.2">
      <c r="A296" s="43" t="e">
        <f t="shared" si="34"/>
        <v>#N/A</v>
      </c>
      <c r="B296" s="40">
        <f t="shared" si="38"/>
        <v>16</v>
      </c>
      <c r="C296" s="40">
        <f t="shared" si="39"/>
        <v>24</v>
      </c>
      <c r="D296" s="41">
        <f t="shared" si="35"/>
        <v>1</v>
      </c>
      <c r="E296" s="42">
        <f t="shared" si="36"/>
        <v>0</v>
      </c>
      <c r="F296" s="43">
        <f t="shared" si="37"/>
        <v>0</v>
      </c>
    </row>
    <row r="297" spans="1:6" x14ac:dyDescent="0.2">
      <c r="A297" s="43" t="e">
        <f t="shared" si="34"/>
        <v>#N/A</v>
      </c>
      <c r="B297" s="40">
        <f t="shared" si="38"/>
        <v>16</v>
      </c>
      <c r="C297" s="40">
        <f t="shared" si="39"/>
        <v>24</v>
      </c>
      <c r="D297" s="41">
        <f t="shared" si="35"/>
        <v>1</v>
      </c>
      <c r="E297" s="42">
        <f t="shared" si="36"/>
        <v>0</v>
      </c>
      <c r="F297" s="43">
        <f t="shared" si="37"/>
        <v>0</v>
      </c>
    </row>
    <row r="298" spans="1:6" x14ac:dyDescent="0.2">
      <c r="A298" s="43" t="e">
        <f t="shared" si="34"/>
        <v>#N/A</v>
      </c>
      <c r="B298" s="40">
        <f t="shared" si="38"/>
        <v>16</v>
      </c>
      <c r="C298" s="40">
        <f t="shared" si="39"/>
        <v>24</v>
      </c>
      <c r="D298" s="41">
        <f t="shared" si="35"/>
        <v>1</v>
      </c>
      <c r="E298" s="42">
        <f t="shared" si="36"/>
        <v>0</v>
      </c>
      <c r="F298" s="43">
        <f t="shared" si="37"/>
        <v>0</v>
      </c>
    </row>
    <row r="299" spans="1:6" x14ac:dyDescent="0.2">
      <c r="A299" s="43" t="e">
        <f t="shared" si="34"/>
        <v>#N/A</v>
      </c>
      <c r="B299" s="40">
        <f t="shared" si="38"/>
        <v>16</v>
      </c>
      <c r="C299" s="40">
        <f t="shared" si="39"/>
        <v>24</v>
      </c>
      <c r="D299" s="41">
        <f t="shared" si="35"/>
        <v>1</v>
      </c>
      <c r="E299" s="42">
        <f t="shared" si="36"/>
        <v>0</v>
      </c>
      <c r="F299" s="43">
        <f t="shared" si="37"/>
        <v>0</v>
      </c>
    </row>
    <row r="300" spans="1:6" x14ac:dyDescent="0.2">
      <c r="A300" s="43" t="e">
        <f t="shared" si="34"/>
        <v>#N/A</v>
      </c>
      <c r="B300" s="40">
        <f t="shared" si="38"/>
        <v>16</v>
      </c>
      <c r="C300" s="40">
        <f t="shared" si="39"/>
        <v>24</v>
      </c>
      <c r="D300" s="41">
        <f t="shared" si="35"/>
        <v>1</v>
      </c>
      <c r="E300" s="42">
        <f t="shared" si="36"/>
        <v>0</v>
      </c>
      <c r="F300" s="43">
        <f t="shared" si="37"/>
        <v>0</v>
      </c>
    </row>
    <row r="301" spans="1:6" x14ac:dyDescent="0.2">
      <c r="A301" s="43" t="e">
        <f t="shared" si="34"/>
        <v>#N/A</v>
      </c>
      <c r="B301" s="40">
        <f t="shared" si="38"/>
        <v>16</v>
      </c>
      <c r="C301" s="40">
        <f t="shared" si="39"/>
        <v>24</v>
      </c>
      <c r="D301" s="41">
        <f t="shared" si="35"/>
        <v>1</v>
      </c>
      <c r="E301" s="42">
        <f t="shared" si="36"/>
        <v>0</v>
      </c>
      <c r="F301" s="43">
        <f t="shared" si="37"/>
        <v>0</v>
      </c>
    </row>
    <row r="302" spans="1:6" x14ac:dyDescent="0.2">
      <c r="A302" s="43" t="e">
        <f t="shared" si="34"/>
        <v>#N/A</v>
      </c>
      <c r="B302" s="40">
        <f t="shared" si="38"/>
        <v>16</v>
      </c>
      <c r="C302" s="40">
        <f t="shared" si="39"/>
        <v>24</v>
      </c>
      <c r="D302" s="41">
        <f t="shared" si="35"/>
        <v>1</v>
      </c>
      <c r="E302" s="42">
        <f t="shared" si="36"/>
        <v>0</v>
      </c>
      <c r="F302" s="43">
        <f t="shared" si="37"/>
        <v>0</v>
      </c>
    </row>
    <row r="303" spans="1:6" x14ac:dyDescent="0.2">
      <c r="A303" s="43" t="e">
        <f t="shared" si="34"/>
        <v>#N/A</v>
      </c>
      <c r="B303" s="40">
        <f t="shared" si="38"/>
        <v>16</v>
      </c>
      <c r="C303" s="40">
        <f t="shared" si="39"/>
        <v>24</v>
      </c>
      <c r="D303" s="41">
        <f t="shared" si="35"/>
        <v>1</v>
      </c>
      <c r="E303" s="42">
        <f t="shared" si="36"/>
        <v>0</v>
      </c>
      <c r="F303" s="43">
        <f t="shared" si="37"/>
        <v>0</v>
      </c>
    </row>
    <row r="304" spans="1:6" x14ac:dyDescent="0.2">
      <c r="A304" s="43" t="e">
        <f t="shared" si="34"/>
        <v>#N/A</v>
      </c>
      <c r="B304" s="40">
        <f t="shared" si="38"/>
        <v>16</v>
      </c>
      <c r="C304" s="40">
        <f t="shared" si="39"/>
        <v>24</v>
      </c>
      <c r="D304" s="41">
        <f t="shared" si="35"/>
        <v>1</v>
      </c>
      <c r="E304" s="42">
        <f t="shared" si="36"/>
        <v>0</v>
      </c>
      <c r="F304" s="43">
        <f t="shared" si="37"/>
        <v>0</v>
      </c>
    </row>
    <row r="305" spans="1:6" x14ac:dyDescent="0.2">
      <c r="A305" s="43" t="e">
        <f t="shared" si="34"/>
        <v>#N/A</v>
      </c>
      <c r="B305" s="40">
        <f t="shared" si="38"/>
        <v>16</v>
      </c>
      <c r="C305" s="40">
        <f t="shared" si="39"/>
        <v>24</v>
      </c>
      <c r="D305" s="41">
        <f t="shared" si="35"/>
        <v>1</v>
      </c>
      <c r="E305" s="42">
        <f t="shared" si="36"/>
        <v>0</v>
      </c>
      <c r="F305" s="43">
        <f t="shared" si="37"/>
        <v>0</v>
      </c>
    </row>
    <row r="306" spans="1:6" x14ac:dyDescent="0.2">
      <c r="A306" s="43" t="e">
        <f t="shared" si="34"/>
        <v>#N/A</v>
      </c>
      <c r="B306" s="40">
        <f t="shared" si="38"/>
        <v>16</v>
      </c>
      <c r="C306" s="40">
        <f t="shared" si="39"/>
        <v>24</v>
      </c>
      <c r="D306" s="41">
        <f t="shared" si="35"/>
        <v>1</v>
      </c>
      <c r="E306" s="42">
        <f t="shared" si="36"/>
        <v>0</v>
      </c>
      <c r="F306" s="43">
        <f t="shared" si="37"/>
        <v>0</v>
      </c>
    </row>
    <row r="307" spans="1:6" x14ac:dyDescent="0.2">
      <c r="A307" s="43" t="e">
        <f t="shared" si="34"/>
        <v>#N/A</v>
      </c>
      <c r="B307" s="40">
        <f t="shared" si="38"/>
        <v>16</v>
      </c>
      <c r="C307" s="40">
        <f t="shared" si="39"/>
        <v>24</v>
      </c>
      <c r="D307" s="41">
        <f t="shared" si="35"/>
        <v>1</v>
      </c>
      <c r="E307" s="42">
        <f t="shared" si="36"/>
        <v>0</v>
      </c>
      <c r="F307" s="43">
        <f t="shared" si="37"/>
        <v>0</v>
      </c>
    </row>
    <row r="308" spans="1:6" x14ac:dyDescent="0.2">
      <c r="A308" s="43" t="e">
        <f t="shared" si="34"/>
        <v>#N/A</v>
      </c>
      <c r="B308" s="40">
        <f t="shared" si="38"/>
        <v>16</v>
      </c>
      <c r="C308" s="40">
        <f t="shared" si="39"/>
        <v>24</v>
      </c>
      <c r="D308" s="41">
        <f t="shared" si="35"/>
        <v>1</v>
      </c>
      <c r="E308" s="42">
        <f t="shared" si="36"/>
        <v>0</v>
      </c>
      <c r="F308" s="43">
        <f t="shared" si="37"/>
        <v>0</v>
      </c>
    </row>
    <row r="309" spans="1:6" x14ac:dyDescent="0.2">
      <c r="A309" s="43" t="e">
        <f t="shared" si="34"/>
        <v>#N/A</v>
      </c>
      <c r="B309" s="40">
        <f t="shared" si="38"/>
        <v>16</v>
      </c>
      <c r="C309" s="40">
        <f t="shared" si="39"/>
        <v>24</v>
      </c>
      <c r="D309" s="41">
        <f t="shared" si="35"/>
        <v>1</v>
      </c>
      <c r="E309" s="42">
        <f t="shared" si="36"/>
        <v>0</v>
      </c>
      <c r="F309" s="43">
        <f t="shared" si="37"/>
        <v>0</v>
      </c>
    </row>
    <row r="310" spans="1:6" x14ac:dyDescent="0.2">
      <c r="A310" s="43" t="e">
        <f t="shared" si="34"/>
        <v>#N/A</v>
      </c>
      <c r="B310" s="40">
        <f t="shared" si="38"/>
        <v>16</v>
      </c>
      <c r="C310" s="40">
        <f t="shared" si="39"/>
        <v>24</v>
      </c>
      <c r="D310" s="41">
        <f t="shared" si="35"/>
        <v>1</v>
      </c>
      <c r="E310" s="42">
        <f t="shared" si="36"/>
        <v>0</v>
      </c>
      <c r="F310" s="43">
        <f t="shared" si="37"/>
        <v>0</v>
      </c>
    </row>
    <row r="311" spans="1:6" x14ac:dyDescent="0.2">
      <c r="A311" s="43" t="e">
        <f t="shared" si="34"/>
        <v>#N/A</v>
      </c>
      <c r="B311" s="40">
        <f t="shared" si="38"/>
        <v>16</v>
      </c>
      <c r="C311" s="40">
        <f t="shared" si="39"/>
        <v>24</v>
      </c>
      <c r="D311" s="41">
        <f t="shared" si="35"/>
        <v>1</v>
      </c>
      <c r="E311" s="42">
        <f t="shared" si="36"/>
        <v>0</v>
      </c>
      <c r="F311" s="43">
        <f t="shared" si="37"/>
        <v>0</v>
      </c>
    </row>
    <row r="312" spans="1:6" x14ac:dyDescent="0.2">
      <c r="A312" s="43" t="e">
        <f t="shared" si="34"/>
        <v>#N/A</v>
      </c>
      <c r="B312" s="40">
        <f t="shared" si="38"/>
        <v>16</v>
      </c>
      <c r="C312" s="40">
        <f t="shared" si="39"/>
        <v>24</v>
      </c>
      <c r="D312" s="41">
        <f t="shared" si="35"/>
        <v>1</v>
      </c>
      <c r="E312" s="42">
        <f t="shared" si="36"/>
        <v>0</v>
      </c>
      <c r="F312" s="43">
        <f t="shared" si="37"/>
        <v>0</v>
      </c>
    </row>
    <row r="313" spans="1:6" x14ac:dyDescent="0.2">
      <c r="A313" s="43" t="e">
        <f t="shared" si="34"/>
        <v>#N/A</v>
      </c>
      <c r="B313" s="40">
        <f t="shared" si="38"/>
        <v>16</v>
      </c>
      <c r="C313" s="40">
        <f t="shared" si="39"/>
        <v>24</v>
      </c>
      <c r="D313" s="41">
        <f t="shared" si="35"/>
        <v>1</v>
      </c>
      <c r="E313" s="42">
        <f t="shared" si="36"/>
        <v>0</v>
      </c>
      <c r="F313" s="43">
        <f t="shared" si="37"/>
        <v>0</v>
      </c>
    </row>
    <row r="314" spans="1:6" x14ac:dyDescent="0.2">
      <c r="A314" s="43" t="e">
        <f t="shared" ref="A314:A377" si="40">VLOOKUP(J314,DDEPM_USERS,2,FALSE)</f>
        <v>#N/A</v>
      </c>
      <c r="B314" s="40">
        <f t="shared" si="38"/>
        <v>16</v>
      </c>
      <c r="C314" s="40">
        <f t="shared" si="39"/>
        <v>24</v>
      </c>
      <c r="D314" s="41">
        <f t="shared" ref="D314:D377" si="41">T314-S314+1</f>
        <v>1</v>
      </c>
      <c r="E314" s="42">
        <f t="shared" ref="E314:E377" si="42">Z314*(C314-B314+1)*D314</f>
        <v>0</v>
      </c>
      <c r="F314" s="43">
        <f t="shared" ref="F314:F377" si="43">E314*AA314</f>
        <v>0</v>
      </c>
    </row>
    <row r="315" spans="1:6" x14ac:dyDescent="0.2">
      <c r="A315" s="43" t="e">
        <f t="shared" si="40"/>
        <v>#N/A</v>
      </c>
      <c r="B315" s="40">
        <f t="shared" si="38"/>
        <v>16</v>
      </c>
      <c r="C315" s="40">
        <f t="shared" si="39"/>
        <v>24</v>
      </c>
      <c r="D315" s="41">
        <f t="shared" si="41"/>
        <v>1</v>
      </c>
      <c r="E315" s="42">
        <f t="shared" si="42"/>
        <v>0</v>
      </c>
      <c r="F315" s="43">
        <f t="shared" si="43"/>
        <v>0</v>
      </c>
    </row>
    <row r="316" spans="1:6" x14ac:dyDescent="0.2">
      <c r="A316" s="43" t="e">
        <f t="shared" si="40"/>
        <v>#N/A</v>
      </c>
      <c r="B316" s="40">
        <f t="shared" si="38"/>
        <v>16</v>
      </c>
      <c r="C316" s="40">
        <f t="shared" si="39"/>
        <v>24</v>
      </c>
      <c r="D316" s="41">
        <f t="shared" si="41"/>
        <v>1</v>
      </c>
      <c r="E316" s="42">
        <f t="shared" si="42"/>
        <v>0</v>
      </c>
      <c r="F316" s="43">
        <f t="shared" si="43"/>
        <v>0</v>
      </c>
    </row>
    <row r="317" spans="1:6" x14ac:dyDescent="0.2">
      <c r="A317" s="43" t="e">
        <f t="shared" si="40"/>
        <v>#N/A</v>
      </c>
      <c r="B317" s="40">
        <f t="shared" si="38"/>
        <v>16</v>
      </c>
      <c r="C317" s="40">
        <f t="shared" si="39"/>
        <v>24</v>
      </c>
      <c r="D317" s="41">
        <f t="shared" si="41"/>
        <v>1</v>
      </c>
      <c r="E317" s="42">
        <f t="shared" si="42"/>
        <v>0</v>
      </c>
      <c r="F317" s="43">
        <f t="shared" si="43"/>
        <v>0</v>
      </c>
    </row>
    <row r="318" spans="1:6" x14ac:dyDescent="0.2">
      <c r="A318" s="43" t="e">
        <f t="shared" si="40"/>
        <v>#N/A</v>
      </c>
      <c r="B318" s="40">
        <f t="shared" si="38"/>
        <v>16</v>
      </c>
      <c r="C318" s="40">
        <f t="shared" si="39"/>
        <v>24</v>
      </c>
      <c r="D318" s="41">
        <f t="shared" si="41"/>
        <v>1</v>
      </c>
      <c r="E318" s="42">
        <f t="shared" si="42"/>
        <v>0</v>
      </c>
      <c r="F318" s="43">
        <f t="shared" si="43"/>
        <v>0</v>
      </c>
    </row>
    <row r="319" spans="1:6" x14ac:dyDescent="0.2">
      <c r="A319" s="43" t="e">
        <f t="shared" si="40"/>
        <v>#N/A</v>
      </c>
      <c r="B319" s="40">
        <f t="shared" si="38"/>
        <v>16</v>
      </c>
      <c r="C319" s="40">
        <f t="shared" si="39"/>
        <v>24</v>
      </c>
      <c r="D319" s="41">
        <f t="shared" si="41"/>
        <v>1</v>
      </c>
      <c r="E319" s="42">
        <f t="shared" si="42"/>
        <v>0</v>
      </c>
      <c r="F319" s="43">
        <f t="shared" si="43"/>
        <v>0</v>
      </c>
    </row>
    <row r="320" spans="1:6" x14ac:dyDescent="0.2">
      <c r="A320" s="43" t="e">
        <f t="shared" si="40"/>
        <v>#N/A</v>
      </c>
      <c r="B320" s="40">
        <f t="shared" si="38"/>
        <v>16</v>
      </c>
      <c r="C320" s="40">
        <f t="shared" si="39"/>
        <v>24</v>
      </c>
      <c r="D320" s="41">
        <f t="shared" si="41"/>
        <v>1</v>
      </c>
      <c r="E320" s="42">
        <f t="shared" si="42"/>
        <v>0</v>
      </c>
      <c r="F320" s="43">
        <f t="shared" si="43"/>
        <v>0</v>
      </c>
    </row>
    <row r="321" spans="1:6" x14ac:dyDescent="0.2">
      <c r="A321" s="43" t="e">
        <f t="shared" si="40"/>
        <v>#N/A</v>
      </c>
      <c r="B321" s="40">
        <f t="shared" si="38"/>
        <v>16</v>
      </c>
      <c r="C321" s="40">
        <f t="shared" si="39"/>
        <v>24</v>
      </c>
      <c r="D321" s="41">
        <f t="shared" si="41"/>
        <v>1</v>
      </c>
      <c r="E321" s="42">
        <f t="shared" si="42"/>
        <v>0</v>
      </c>
      <c r="F321" s="43">
        <f t="shared" si="43"/>
        <v>0</v>
      </c>
    </row>
    <row r="322" spans="1:6" x14ac:dyDescent="0.2">
      <c r="A322" s="43" t="e">
        <f t="shared" si="40"/>
        <v>#N/A</v>
      </c>
      <c r="B322" s="40">
        <f t="shared" si="38"/>
        <v>16</v>
      </c>
      <c r="C322" s="40">
        <f t="shared" si="39"/>
        <v>24</v>
      </c>
      <c r="D322" s="41">
        <f t="shared" si="41"/>
        <v>1</v>
      </c>
      <c r="E322" s="42">
        <f t="shared" si="42"/>
        <v>0</v>
      </c>
      <c r="F322" s="43">
        <f t="shared" si="43"/>
        <v>0</v>
      </c>
    </row>
    <row r="323" spans="1:6" x14ac:dyDescent="0.2">
      <c r="A323" s="43" t="e">
        <f t="shared" si="40"/>
        <v>#N/A</v>
      </c>
      <c r="B323" s="40">
        <f t="shared" si="38"/>
        <v>16</v>
      </c>
      <c r="C323" s="40">
        <f t="shared" si="39"/>
        <v>24</v>
      </c>
      <c r="D323" s="41">
        <f t="shared" si="41"/>
        <v>1</v>
      </c>
      <c r="E323" s="42">
        <f t="shared" si="42"/>
        <v>0</v>
      </c>
      <c r="F323" s="43">
        <f t="shared" si="43"/>
        <v>0</v>
      </c>
    </row>
    <row r="324" spans="1:6" x14ac:dyDescent="0.2">
      <c r="A324" s="43" t="e">
        <f t="shared" si="40"/>
        <v>#N/A</v>
      </c>
      <c r="B324" s="40">
        <f t="shared" si="38"/>
        <v>16</v>
      </c>
      <c r="C324" s="40">
        <f t="shared" si="39"/>
        <v>24</v>
      </c>
      <c r="D324" s="41">
        <f t="shared" si="41"/>
        <v>1</v>
      </c>
      <c r="E324" s="42">
        <f t="shared" si="42"/>
        <v>0</v>
      </c>
      <c r="F324" s="43">
        <f t="shared" si="43"/>
        <v>0</v>
      </c>
    </row>
    <row r="325" spans="1:6" x14ac:dyDescent="0.2">
      <c r="A325" s="43" t="e">
        <f t="shared" si="40"/>
        <v>#N/A</v>
      </c>
      <c r="B325" s="40">
        <f t="shared" si="38"/>
        <v>16</v>
      </c>
      <c r="C325" s="40">
        <f t="shared" si="39"/>
        <v>24</v>
      </c>
      <c r="D325" s="41">
        <f t="shared" si="41"/>
        <v>1</v>
      </c>
      <c r="E325" s="42">
        <f t="shared" si="42"/>
        <v>0</v>
      </c>
      <c r="F325" s="43">
        <f t="shared" si="43"/>
        <v>0</v>
      </c>
    </row>
    <row r="326" spans="1:6" x14ac:dyDescent="0.2">
      <c r="A326" s="43" t="e">
        <f t="shared" si="40"/>
        <v>#N/A</v>
      </c>
      <c r="B326" s="40">
        <f t="shared" si="38"/>
        <v>16</v>
      </c>
      <c r="C326" s="40">
        <f t="shared" si="39"/>
        <v>24</v>
      </c>
      <c r="D326" s="41">
        <f t="shared" si="41"/>
        <v>1</v>
      </c>
      <c r="E326" s="42">
        <f t="shared" si="42"/>
        <v>0</v>
      </c>
      <c r="F326" s="43">
        <f t="shared" si="43"/>
        <v>0</v>
      </c>
    </row>
    <row r="327" spans="1:6" x14ac:dyDescent="0.2">
      <c r="A327" s="43" t="e">
        <f t="shared" si="40"/>
        <v>#N/A</v>
      </c>
      <c r="B327" s="40">
        <f t="shared" si="38"/>
        <v>16</v>
      </c>
      <c r="C327" s="40">
        <f t="shared" si="39"/>
        <v>24</v>
      </c>
      <c r="D327" s="41">
        <f t="shared" si="41"/>
        <v>1</v>
      </c>
      <c r="E327" s="42">
        <f t="shared" si="42"/>
        <v>0</v>
      </c>
      <c r="F327" s="43">
        <f t="shared" si="43"/>
        <v>0</v>
      </c>
    </row>
    <row r="328" spans="1:6" x14ac:dyDescent="0.2">
      <c r="A328" s="43" t="e">
        <f t="shared" si="40"/>
        <v>#N/A</v>
      </c>
      <c r="B328" s="40">
        <f t="shared" si="38"/>
        <v>16</v>
      </c>
      <c r="C328" s="40">
        <f t="shared" si="39"/>
        <v>24</v>
      </c>
      <c r="D328" s="41">
        <f t="shared" si="41"/>
        <v>1</v>
      </c>
      <c r="E328" s="42">
        <f t="shared" si="42"/>
        <v>0</v>
      </c>
      <c r="F328" s="43">
        <f t="shared" si="43"/>
        <v>0</v>
      </c>
    </row>
    <row r="329" spans="1:6" x14ac:dyDescent="0.2">
      <c r="A329" s="43" t="e">
        <f t="shared" si="40"/>
        <v>#N/A</v>
      </c>
      <c r="B329" s="40">
        <f t="shared" si="38"/>
        <v>16</v>
      </c>
      <c r="C329" s="40">
        <f t="shared" si="39"/>
        <v>24</v>
      </c>
      <c r="D329" s="41">
        <f t="shared" si="41"/>
        <v>1</v>
      </c>
      <c r="E329" s="42">
        <f t="shared" si="42"/>
        <v>0</v>
      </c>
      <c r="F329" s="43">
        <f t="shared" si="43"/>
        <v>0</v>
      </c>
    </row>
    <row r="330" spans="1:6" x14ac:dyDescent="0.2">
      <c r="A330" s="43" t="e">
        <f t="shared" si="40"/>
        <v>#N/A</v>
      </c>
      <c r="B330" s="40">
        <f t="shared" si="38"/>
        <v>16</v>
      </c>
      <c r="C330" s="40">
        <f t="shared" si="39"/>
        <v>24</v>
      </c>
      <c r="D330" s="41">
        <f t="shared" si="41"/>
        <v>1</v>
      </c>
      <c r="E330" s="42">
        <f t="shared" si="42"/>
        <v>0</v>
      </c>
      <c r="F330" s="43">
        <f t="shared" si="43"/>
        <v>0</v>
      </c>
    </row>
    <row r="331" spans="1:6" x14ac:dyDescent="0.2">
      <c r="A331" s="43" t="e">
        <f t="shared" si="40"/>
        <v>#N/A</v>
      </c>
      <c r="B331" s="40">
        <f t="shared" si="38"/>
        <v>16</v>
      </c>
      <c r="C331" s="40">
        <f t="shared" si="39"/>
        <v>24</v>
      </c>
      <c r="D331" s="41">
        <f t="shared" si="41"/>
        <v>1</v>
      </c>
      <c r="E331" s="42">
        <f t="shared" si="42"/>
        <v>0</v>
      </c>
      <c r="F331" s="43">
        <f t="shared" si="43"/>
        <v>0</v>
      </c>
    </row>
    <row r="332" spans="1:6" x14ac:dyDescent="0.2">
      <c r="A332" s="43" t="e">
        <f t="shared" si="40"/>
        <v>#N/A</v>
      </c>
      <c r="B332" s="40">
        <f t="shared" si="38"/>
        <v>16</v>
      </c>
      <c r="C332" s="40">
        <f t="shared" si="39"/>
        <v>24</v>
      </c>
      <c r="D332" s="41">
        <f t="shared" si="41"/>
        <v>1</v>
      </c>
      <c r="E332" s="42">
        <f t="shared" si="42"/>
        <v>0</v>
      </c>
      <c r="F332" s="43">
        <f t="shared" si="43"/>
        <v>0</v>
      </c>
    </row>
    <row r="333" spans="1:6" x14ac:dyDescent="0.2">
      <c r="A333" s="43" t="e">
        <f t="shared" si="40"/>
        <v>#N/A</v>
      </c>
      <c r="B333" s="40">
        <f t="shared" si="38"/>
        <v>16</v>
      </c>
      <c r="C333" s="40">
        <f t="shared" si="39"/>
        <v>24</v>
      </c>
      <c r="D333" s="41">
        <f t="shared" si="41"/>
        <v>1</v>
      </c>
      <c r="E333" s="42">
        <f t="shared" si="42"/>
        <v>0</v>
      </c>
      <c r="F333" s="43">
        <f t="shared" si="43"/>
        <v>0</v>
      </c>
    </row>
    <row r="334" spans="1:6" x14ac:dyDescent="0.2">
      <c r="A334" s="43" t="e">
        <f t="shared" si="40"/>
        <v>#N/A</v>
      </c>
      <c r="B334" s="40">
        <f t="shared" si="38"/>
        <v>16</v>
      </c>
      <c r="C334" s="40">
        <f t="shared" si="39"/>
        <v>24</v>
      </c>
      <c r="D334" s="41">
        <f t="shared" si="41"/>
        <v>1</v>
      </c>
      <c r="E334" s="42">
        <f t="shared" si="42"/>
        <v>0</v>
      </c>
      <c r="F334" s="43">
        <f t="shared" si="43"/>
        <v>0</v>
      </c>
    </row>
    <row r="335" spans="1:6" x14ac:dyDescent="0.2">
      <c r="A335" s="43" t="e">
        <f t="shared" si="40"/>
        <v>#N/A</v>
      </c>
      <c r="B335" s="40">
        <f t="shared" ref="B335:B398" si="44">IF(ISNUMBER(FIND("-",U335))=TRUE,VALUE(MID(U335,FIND("-",U335)-1,1)),16)</f>
        <v>16</v>
      </c>
      <c r="C335" s="40">
        <f t="shared" ref="C335:C398" si="45">IF(ISNUMBER(FIND("-",U335))=TRUE,VALUE(MID(U335,FIND("-",U335)+1,2)),24)</f>
        <v>24</v>
      </c>
      <c r="D335" s="41">
        <f t="shared" si="41"/>
        <v>1</v>
      </c>
      <c r="E335" s="42">
        <f t="shared" si="42"/>
        <v>0</v>
      </c>
      <c r="F335" s="43">
        <f t="shared" si="43"/>
        <v>0</v>
      </c>
    </row>
    <row r="336" spans="1:6" x14ac:dyDescent="0.2">
      <c r="A336" s="43" t="e">
        <f t="shared" si="40"/>
        <v>#N/A</v>
      </c>
      <c r="B336" s="40">
        <f t="shared" si="44"/>
        <v>16</v>
      </c>
      <c r="C336" s="40">
        <f t="shared" si="45"/>
        <v>24</v>
      </c>
      <c r="D336" s="41">
        <f t="shared" si="41"/>
        <v>1</v>
      </c>
      <c r="E336" s="42">
        <f t="shared" si="42"/>
        <v>0</v>
      </c>
      <c r="F336" s="43">
        <f t="shared" si="43"/>
        <v>0</v>
      </c>
    </row>
    <row r="337" spans="1:6" x14ac:dyDescent="0.2">
      <c r="A337" s="43" t="e">
        <f t="shared" si="40"/>
        <v>#N/A</v>
      </c>
      <c r="B337" s="40">
        <f t="shared" si="44"/>
        <v>16</v>
      </c>
      <c r="C337" s="40">
        <f t="shared" si="45"/>
        <v>24</v>
      </c>
      <c r="D337" s="41">
        <f t="shared" si="41"/>
        <v>1</v>
      </c>
      <c r="E337" s="42">
        <f t="shared" si="42"/>
        <v>0</v>
      </c>
      <c r="F337" s="43">
        <f t="shared" si="43"/>
        <v>0</v>
      </c>
    </row>
    <row r="338" spans="1:6" x14ac:dyDescent="0.2">
      <c r="A338" s="43" t="e">
        <f t="shared" si="40"/>
        <v>#N/A</v>
      </c>
      <c r="B338" s="40">
        <f t="shared" si="44"/>
        <v>16</v>
      </c>
      <c r="C338" s="40">
        <f t="shared" si="45"/>
        <v>24</v>
      </c>
      <c r="D338" s="41">
        <f t="shared" si="41"/>
        <v>1</v>
      </c>
      <c r="E338" s="42">
        <f t="shared" si="42"/>
        <v>0</v>
      </c>
      <c r="F338" s="43">
        <f t="shared" si="43"/>
        <v>0</v>
      </c>
    </row>
    <row r="339" spans="1:6" x14ac:dyDescent="0.2">
      <c r="A339" s="43" t="e">
        <f t="shared" si="40"/>
        <v>#N/A</v>
      </c>
      <c r="B339" s="40">
        <f t="shared" si="44"/>
        <v>16</v>
      </c>
      <c r="C339" s="40">
        <f t="shared" si="45"/>
        <v>24</v>
      </c>
      <c r="D339" s="41">
        <f t="shared" si="41"/>
        <v>1</v>
      </c>
      <c r="E339" s="42">
        <f t="shared" si="42"/>
        <v>0</v>
      </c>
      <c r="F339" s="43">
        <f t="shared" si="43"/>
        <v>0</v>
      </c>
    </row>
    <row r="340" spans="1:6" x14ac:dyDescent="0.2">
      <c r="A340" s="43" t="e">
        <f t="shared" si="40"/>
        <v>#N/A</v>
      </c>
      <c r="B340" s="40">
        <f t="shared" si="44"/>
        <v>16</v>
      </c>
      <c r="C340" s="40">
        <f t="shared" si="45"/>
        <v>24</v>
      </c>
      <c r="D340" s="41">
        <f t="shared" si="41"/>
        <v>1</v>
      </c>
      <c r="E340" s="42">
        <f t="shared" si="42"/>
        <v>0</v>
      </c>
      <c r="F340" s="43">
        <f t="shared" si="43"/>
        <v>0</v>
      </c>
    </row>
    <row r="341" spans="1:6" x14ac:dyDescent="0.2">
      <c r="A341" s="43" t="e">
        <f t="shared" si="40"/>
        <v>#N/A</v>
      </c>
      <c r="B341" s="40">
        <f t="shared" si="44"/>
        <v>16</v>
      </c>
      <c r="C341" s="40">
        <f t="shared" si="45"/>
        <v>24</v>
      </c>
      <c r="D341" s="41">
        <f t="shared" si="41"/>
        <v>1</v>
      </c>
      <c r="E341" s="42">
        <f t="shared" si="42"/>
        <v>0</v>
      </c>
      <c r="F341" s="43">
        <f t="shared" si="43"/>
        <v>0</v>
      </c>
    </row>
    <row r="342" spans="1:6" x14ac:dyDescent="0.2">
      <c r="A342" s="43" t="e">
        <f t="shared" si="40"/>
        <v>#N/A</v>
      </c>
      <c r="B342" s="40">
        <f t="shared" si="44"/>
        <v>16</v>
      </c>
      <c r="C342" s="40">
        <f t="shared" si="45"/>
        <v>24</v>
      </c>
      <c r="D342" s="41">
        <f t="shared" si="41"/>
        <v>1</v>
      </c>
      <c r="E342" s="42">
        <f t="shared" si="42"/>
        <v>0</v>
      </c>
      <c r="F342" s="43">
        <f t="shared" si="43"/>
        <v>0</v>
      </c>
    </row>
    <row r="343" spans="1:6" x14ac:dyDescent="0.2">
      <c r="A343" s="43" t="e">
        <f t="shared" si="40"/>
        <v>#N/A</v>
      </c>
      <c r="B343" s="40">
        <f t="shared" si="44"/>
        <v>16</v>
      </c>
      <c r="C343" s="40">
        <f t="shared" si="45"/>
        <v>24</v>
      </c>
      <c r="D343" s="41">
        <f t="shared" si="41"/>
        <v>1</v>
      </c>
      <c r="E343" s="42">
        <f t="shared" si="42"/>
        <v>0</v>
      </c>
      <c r="F343" s="43">
        <f t="shared" si="43"/>
        <v>0</v>
      </c>
    </row>
    <row r="344" spans="1:6" x14ac:dyDescent="0.2">
      <c r="A344" s="43" t="e">
        <f t="shared" si="40"/>
        <v>#N/A</v>
      </c>
      <c r="B344" s="40">
        <f t="shared" si="44"/>
        <v>16</v>
      </c>
      <c r="C344" s="40">
        <f t="shared" si="45"/>
        <v>24</v>
      </c>
      <c r="D344" s="41">
        <f t="shared" si="41"/>
        <v>1</v>
      </c>
      <c r="E344" s="42">
        <f t="shared" si="42"/>
        <v>0</v>
      </c>
      <c r="F344" s="43">
        <f t="shared" si="43"/>
        <v>0</v>
      </c>
    </row>
    <row r="345" spans="1:6" x14ac:dyDescent="0.2">
      <c r="A345" s="43" t="e">
        <f t="shared" si="40"/>
        <v>#N/A</v>
      </c>
      <c r="B345" s="40">
        <f t="shared" si="44"/>
        <v>16</v>
      </c>
      <c r="C345" s="40">
        <f t="shared" si="45"/>
        <v>24</v>
      </c>
      <c r="D345" s="41">
        <f t="shared" si="41"/>
        <v>1</v>
      </c>
      <c r="E345" s="42">
        <f t="shared" si="42"/>
        <v>0</v>
      </c>
      <c r="F345" s="43">
        <f t="shared" si="43"/>
        <v>0</v>
      </c>
    </row>
    <row r="346" spans="1:6" x14ac:dyDescent="0.2">
      <c r="A346" s="43" t="e">
        <f t="shared" si="40"/>
        <v>#N/A</v>
      </c>
      <c r="B346" s="40">
        <f t="shared" si="44"/>
        <v>16</v>
      </c>
      <c r="C346" s="40">
        <f t="shared" si="45"/>
        <v>24</v>
      </c>
      <c r="D346" s="41">
        <f t="shared" si="41"/>
        <v>1</v>
      </c>
      <c r="E346" s="42">
        <f t="shared" si="42"/>
        <v>0</v>
      </c>
      <c r="F346" s="43">
        <f t="shared" si="43"/>
        <v>0</v>
      </c>
    </row>
    <row r="347" spans="1:6" x14ac:dyDescent="0.2">
      <c r="A347" s="43" t="e">
        <f t="shared" si="40"/>
        <v>#N/A</v>
      </c>
      <c r="B347" s="40">
        <f t="shared" si="44"/>
        <v>16</v>
      </c>
      <c r="C347" s="40">
        <f t="shared" si="45"/>
        <v>24</v>
      </c>
      <c r="D347" s="41">
        <f t="shared" si="41"/>
        <v>1</v>
      </c>
      <c r="E347" s="42">
        <f t="shared" si="42"/>
        <v>0</v>
      </c>
      <c r="F347" s="43">
        <f t="shared" si="43"/>
        <v>0</v>
      </c>
    </row>
    <row r="348" spans="1:6" x14ac:dyDescent="0.2">
      <c r="A348" s="43" t="e">
        <f t="shared" si="40"/>
        <v>#N/A</v>
      </c>
      <c r="B348" s="40">
        <f t="shared" si="44"/>
        <v>16</v>
      </c>
      <c r="C348" s="40">
        <f t="shared" si="45"/>
        <v>24</v>
      </c>
      <c r="D348" s="41">
        <f t="shared" si="41"/>
        <v>1</v>
      </c>
      <c r="E348" s="42">
        <f t="shared" si="42"/>
        <v>0</v>
      </c>
      <c r="F348" s="43">
        <f t="shared" si="43"/>
        <v>0</v>
      </c>
    </row>
    <row r="349" spans="1:6" x14ac:dyDescent="0.2">
      <c r="A349" s="43" t="e">
        <f t="shared" si="40"/>
        <v>#N/A</v>
      </c>
      <c r="B349" s="40">
        <f t="shared" si="44"/>
        <v>16</v>
      </c>
      <c r="C349" s="40">
        <f t="shared" si="45"/>
        <v>24</v>
      </c>
      <c r="D349" s="41">
        <f t="shared" si="41"/>
        <v>1</v>
      </c>
      <c r="E349" s="42">
        <f t="shared" si="42"/>
        <v>0</v>
      </c>
      <c r="F349" s="43">
        <f t="shared" si="43"/>
        <v>0</v>
      </c>
    </row>
    <row r="350" spans="1:6" x14ac:dyDescent="0.2">
      <c r="A350" s="43" t="e">
        <f t="shared" si="40"/>
        <v>#N/A</v>
      </c>
      <c r="B350" s="40">
        <f t="shared" si="44"/>
        <v>16</v>
      </c>
      <c r="C350" s="40">
        <f t="shared" si="45"/>
        <v>24</v>
      </c>
      <c r="D350" s="41">
        <f t="shared" si="41"/>
        <v>1</v>
      </c>
      <c r="E350" s="42">
        <f t="shared" si="42"/>
        <v>0</v>
      </c>
      <c r="F350" s="43">
        <f t="shared" si="43"/>
        <v>0</v>
      </c>
    </row>
    <row r="351" spans="1:6" x14ac:dyDescent="0.2">
      <c r="A351" s="43" t="e">
        <f t="shared" si="40"/>
        <v>#N/A</v>
      </c>
      <c r="B351" s="40">
        <f t="shared" si="44"/>
        <v>16</v>
      </c>
      <c r="C351" s="40">
        <f t="shared" si="45"/>
        <v>24</v>
      </c>
      <c r="D351" s="41">
        <f t="shared" si="41"/>
        <v>1</v>
      </c>
      <c r="E351" s="42">
        <f t="shared" si="42"/>
        <v>0</v>
      </c>
      <c r="F351" s="43">
        <f t="shared" si="43"/>
        <v>0</v>
      </c>
    </row>
    <row r="352" spans="1:6" x14ac:dyDescent="0.2">
      <c r="A352" s="43" t="e">
        <f t="shared" si="40"/>
        <v>#N/A</v>
      </c>
      <c r="B352" s="40">
        <f t="shared" si="44"/>
        <v>16</v>
      </c>
      <c r="C352" s="40">
        <f t="shared" si="45"/>
        <v>24</v>
      </c>
      <c r="D352" s="41">
        <f t="shared" si="41"/>
        <v>1</v>
      </c>
      <c r="E352" s="42">
        <f t="shared" si="42"/>
        <v>0</v>
      </c>
      <c r="F352" s="43">
        <f t="shared" si="43"/>
        <v>0</v>
      </c>
    </row>
    <row r="353" spans="1:6" x14ac:dyDescent="0.2">
      <c r="A353" s="43" t="e">
        <f t="shared" si="40"/>
        <v>#N/A</v>
      </c>
      <c r="B353" s="40">
        <f t="shared" si="44"/>
        <v>16</v>
      </c>
      <c r="C353" s="40">
        <f t="shared" si="45"/>
        <v>24</v>
      </c>
      <c r="D353" s="41">
        <f t="shared" si="41"/>
        <v>1</v>
      </c>
      <c r="E353" s="42">
        <f t="shared" si="42"/>
        <v>0</v>
      </c>
      <c r="F353" s="43">
        <f t="shared" si="43"/>
        <v>0</v>
      </c>
    </row>
    <row r="354" spans="1:6" x14ac:dyDescent="0.2">
      <c r="A354" s="43" t="e">
        <f t="shared" si="40"/>
        <v>#N/A</v>
      </c>
      <c r="B354" s="40">
        <f t="shared" si="44"/>
        <v>16</v>
      </c>
      <c r="C354" s="40">
        <f t="shared" si="45"/>
        <v>24</v>
      </c>
      <c r="D354" s="41">
        <f t="shared" si="41"/>
        <v>1</v>
      </c>
      <c r="E354" s="42">
        <f t="shared" si="42"/>
        <v>0</v>
      </c>
      <c r="F354" s="43">
        <f t="shared" si="43"/>
        <v>0</v>
      </c>
    </row>
    <row r="355" spans="1:6" x14ac:dyDescent="0.2">
      <c r="A355" s="43" t="e">
        <f t="shared" si="40"/>
        <v>#N/A</v>
      </c>
      <c r="B355" s="40">
        <f t="shared" si="44"/>
        <v>16</v>
      </c>
      <c r="C355" s="40">
        <f t="shared" si="45"/>
        <v>24</v>
      </c>
      <c r="D355" s="41">
        <f t="shared" si="41"/>
        <v>1</v>
      </c>
      <c r="E355" s="42">
        <f t="shared" si="42"/>
        <v>0</v>
      </c>
      <c r="F355" s="43">
        <f t="shared" si="43"/>
        <v>0</v>
      </c>
    </row>
    <row r="356" spans="1:6" x14ac:dyDescent="0.2">
      <c r="A356" s="43" t="e">
        <f t="shared" si="40"/>
        <v>#N/A</v>
      </c>
      <c r="B356" s="40">
        <f t="shared" si="44"/>
        <v>16</v>
      </c>
      <c r="C356" s="40">
        <f t="shared" si="45"/>
        <v>24</v>
      </c>
      <c r="D356" s="41">
        <f t="shared" si="41"/>
        <v>1</v>
      </c>
      <c r="E356" s="42">
        <f t="shared" si="42"/>
        <v>0</v>
      </c>
      <c r="F356" s="43">
        <f t="shared" si="43"/>
        <v>0</v>
      </c>
    </row>
    <row r="357" spans="1:6" x14ac:dyDescent="0.2">
      <c r="A357" s="43" t="e">
        <f t="shared" si="40"/>
        <v>#N/A</v>
      </c>
      <c r="B357" s="40">
        <f t="shared" si="44"/>
        <v>16</v>
      </c>
      <c r="C357" s="40">
        <f t="shared" si="45"/>
        <v>24</v>
      </c>
      <c r="D357" s="41">
        <f t="shared" si="41"/>
        <v>1</v>
      </c>
      <c r="E357" s="42">
        <f t="shared" si="42"/>
        <v>0</v>
      </c>
      <c r="F357" s="43">
        <f t="shared" si="43"/>
        <v>0</v>
      </c>
    </row>
    <row r="358" spans="1:6" x14ac:dyDescent="0.2">
      <c r="A358" s="43" t="e">
        <f t="shared" si="40"/>
        <v>#N/A</v>
      </c>
      <c r="B358" s="40">
        <f t="shared" si="44"/>
        <v>16</v>
      </c>
      <c r="C358" s="40">
        <f t="shared" si="45"/>
        <v>24</v>
      </c>
      <c r="D358" s="41">
        <f t="shared" si="41"/>
        <v>1</v>
      </c>
      <c r="E358" s="42">
        <f t="shared" si="42"/>
        <v>0</v>
      </c>
      <c r="F358" s="43">
        <f t="shared" si="43"/>
        <v>0</v>
      </c>
    </row>
    <row r="359" spans="1:6" x14ac:dyDescent="0.2">
      <c r="A359" s="43" t="e">
        <f t="shared" si="40"/>
        <v>#N/A</v>
      </c>
      <c r="B359" s="40">
        <f t="shared" si="44"/>
        <v>16</v>
      </c>
      <c r="C359" s="40">
        <f t="shared" si="45"/>
        <v>24</v>
      </c>
      <c r="D359" s="41">
        <f t="shared" si="41"/>
        <v>1</v>
      </c>
      <c r="E359" s="42">
        <f t="shared" si="42"/>
        <v>0</v>
      </c>
      <c r="F359" s="43">
        <f t="shared" si="43"/>
        <v>0</v>
      </c>
    </row>
    <row r="360" spans="1:6" x14ac:dyDescent="0.2">
      <c r="A360" s="43" t="e">
        <f t="shared" si="40"/>
        <v>#N/A</v>
      </c>
      <c r="B360" s="40">
        <f t="shared" si="44"/>
        <v>16</v>
      </c>
      <c r="C360" s="40">
        <f t="shared" si="45"/>
        <v>24</v>
      </c>
      <c r="D360" s="41">
        <f t="shared" si="41"/>
        <v>1</v>
      </c>
      <c r="E360" s="42">
        <f t="shared" si="42"/>
        <v>0</v>
      </c>
      <c r="F360" s="43">
        <f t="shared" si="43"/>
        <v>0</v>
      </c>
    </row>
    <row r="361" spans="1:6" x14ac:dyDescent="0.2">
      <c r="A361" s="43" t="e">
        <f t="shared" si="40"/>
        <v>#N/A</v>
      </c>
      <c r="B361" s="40">
        <f t="shared" si="44"/>
        <v>16</v>
      </c>
      <c r="C361" s="40">
        <f t="shared" si="45"/>
        <v>24</v>
      </c>
      <c r="D361" s="41">
        <f t="shared" si="41"/>
        <v>1</v>
      </c>
      <c r="E361" s="42">
        <f t="shared" si="42"/>
        <v>0</v>
      </c>
      <c r="F361" s="43">
        <f t="shared" si="43"/>
        <v>0</v>
      </c>
    </row>
    <row r="362" spans="1:6" x14ac:dyDescent="0.2">
      <c r="A362" s="43" t="e">
        <f t="shared" si="40"/>
        <v>#N/A</v>
      </c>
      <c r="B362" s="40">
        <f t="shared" si="44"/>
        <v>16</v>
      </c>
      <c r="C362" s="40">
        <f t="shared" si="45"/>
        <v>24</v>
      </c>
      <c r="D362" s="41">
        <f t="shared" si="41"/>
        <v>1</v>
      </c>
      <c r="E362" s="42">
        <f t="shared" si="42"/>
        <v>0</v>
      </c>
      <c r="F362" s="43">
        <f t="shared" si="43"/>
        <v>0</v>
      </c>
    </row>
    <row r="363" spans="1:6" x14ac:dyDescent="0.2">
      <c r="A363" s="43" t="e">
        <f t="shared" si="40"/>
        <v>#N/A</v>
      </c>
      <c r="B363" s="40">
        <f t="shared" si="44"/>
        <v>16</v>
      </c>
      <c r="C363" s="40">
        <f t="shared" si="45"/>
        <v>24</v>
      </c>
      <c r="D363" s="41">
        <f t="shared" si="41"/>
        <v>1</v>
      </c>
      <c r="E363" s="42">
        <f t="shared" si="42"/>
        <v>0</v>
      </c>
      <c r="F363" s="43">
        <f t="shared" si="43"/>
        <v>0</v>
      </c>
    </row>
    <row r="364" spans="1:6" x14ac:dyDescent="0.2">
      <c r="A364" s="43" t="e">
        <f t="shared" si="40"/>
        <v>#N/A</v>
      </c>
      <c r="B364" s="40">
        <f t="shared" si="44"/>
        <v>16</v>
      </c>
      <c r="C364" s="40">
        <f t="shared" si="45"/>
        <v>24</v>
      </c>
      <c r="D364" s="41">
        <f t="shared" si="41"/>
        <v>1</v>
      </c>
      <c r="E364" s="42">
        <f t="shared" si="42"/>
        <v>0</v>
      </c>
      <c r="F364" s="43">
        <f t="shared" si="43"/>
        <v>0</v>
      </c>
    </row>
    <row r="365" spans="1:6" x14ac:dyDescent="0.2">
      <c r="A365" s="43" t="e">
        <f t="shared" si="40"/>
        <v>#N/A</v>
      </c>
      <c r="B365" s="40">
        <f t="shared" si="44"/>
        <v>16</v>
      </c>
      <c r="C365" s="40">
        <f t="shared" si="45"/>
        <v>24</v>
      </c>
      <c r="D365" s="41">
        <f t="shared" si="41"/>
        <v>1</v>
      </c>
      <c r="E365" s="42">
        <f t="shared" si="42"/>
        <v>0</v>
      </c>
      <c r="F365" s="43">
        <f t="shared" si="43"/>
        <v>0</v>
      </c>
    </row>
    <row r="366" spans="1:6" x14ac:dyDescent="0.2">
      <c r="A366" s="43" t="e">
        <f t="shared" si="40"/>
        <v>#N/A</v>
      </c>
      <c r="B366" s="40">
        <f t="shared" si="44"/>
        <v>16</v>
      </c>
      <c r="C366" s="40">
        <f t="shared" si="45"/>
        <v>24</v>
      </c>
      <c r="D366" s="41">
        <f t="shared" si="41"/>
        <v>1</v>
      </c>
      <c r="E366" s="42">
        <f t="shared" si="42"/>
        <v>0</v>
      </c>
      <c r="F366" s="43">
        <f t="shared" si="43"/>
        <v>0</v>
      </c>
    </row>
    <row r="367" spans="1:6" x14ac:dyDescent="0.2">
      <c r="A367" s="43" t="e">
        <f t="shared" si="40"/>
        <v>#N/A</v>
      </c>
      <c r="B367" s="40">
        <f t="shared" si="44"/>
        <v>16</v>
      </c>
      <c r="C367" s="40">
        <f t="shared" si="45"/>
        <v>24</v>
      </c>
      <c r="D367" s="41">
        <f t="shared" si="41"/>
        <v>1</v>
      </c>
      <c r="E367" s="42">
        <f t="shared" si="42"/>
        <v>0</v>
      </c>
      <c r="F367" s="43">
        <f t="shared" si="43"/>
        <v>0</v>
      </c>
    </row>
    <row r="368" spans="1:6" x14ac:dyDescent="0.2">
      <c r="A368" s="43" t="e">
        <f t="shared" si="40"/>
        <v>#N/A</v>
      </c>
      <c r="B368" s="40">
        <f t="shared" si="44"/>
        <v>16</v>
      </c>
      <c r="C368" s="40">
        <f t="shared" si="45"/>
        <v>24</v>
      </c>
      <c r="D368" s="41">
        <f t="shared" si="41"/>
        <v>1</v>
      </c>
      <c r="E368" s="42">
        <f t="shared" si="42"/>
        <v>0</v>
      </c>
      <c r="F368" s="43">
        <f t="shared" si="43"/>
        <v>0</v>
      </c>
    </row>
    <row r="369" spans="1:6" x14ac:dyDescent="0.2">
      <c r="A369" s="43" t="e">
        <f t="shared" si="40"/>
        <v>#N/A</v>
      </c>
      <c r="B369" s="40">
        <f t="shared" si="44"/>
        <v>16</v>
      </c>
      <c r="C369" s="40">
        <f t="shared" si="45"/>
        <v>24</v>
      </c>
      <c r="D369" s="41">
        <f t="shared" si="41"/>
        <v>1</v>
      </c>
      <c r="E369" s="42">
        <f t="shared" si="42"/>
        <v>0</v>
      </c>
      <c r="F369" s="43">
        <f t="shared" si="43"/>
        <v>0</v>
      </c>
    </row>
    <row r="370" spans="1:6" x14ac:dyDescent="0.2">
      <c r="A370" s="43" t="e">
        <f t="shared" si="40"/>
        <v>#N/A</v>
      </c>
      <c r="B370" s="40">
        <f t="shared" si="44"/>
        <v>16</v>
      </c>
      <c r="C370" s="40">
        <f t="shared" si="45"/>
        <v>24</v>
      </c>
      <c r="D370" s="41">
        <f t="shared" si="41"/>
        <v>1</v>
      </c>
      <c r="E370" s="42">
        <f t="shared" si="42"/>
        <v>0</v>
      </c>
      <c r="F370" s="43">
        <f t="shared" si="43"/>
        <v>0</v>
      </c>
    </row>
    <row r="371" spans="1:6" x14ac:dyDescent="0.2">
      <c r="A371" s="43" t="e">
        <f t="shared" si="40"/>
        <v>#N/A</v>
      </c>
      <c r="B371" s="40">
        <f t="shared" si="44"/>
        <v>16</v>
      </c>
      <c r="C371" s="40">
        <f t="shared" si="45"/>
        <v>24</v>
      </c>
      <c r="D371" s="41">
        <f t="shared" si="41"/>
        <v>1</v>
      </c>
      <c r="E371" s="42">
        <f t="shared" si="42"/>
        <v>0</v>
      </c>
      <c r="F371" s="43">
        <f t="shared" si="43"/>
        <v>0</v>
      </c>
    </row>
    <row r="372" spans="1:6" x14ac:dyDescent="0.2">
      <c r="A372" s="43" t="e">
        <f t="shared" si="40"/>
        <v>#N/A</v>
      </c>
      <c r="B372" s="40">
        <f t="shared" si="44"/>
        <v>16</v>
      </c>
      <c r="C372" s="40">
        <f t="shared" si="45"/>
        <v>24</v>
      </c>
      <c r="D372" s="41">
        <f t="shared" si="41"/>
        <v>1</v>
      </c>
      <c r="E372" s="42">
        <f t="shared" si="42"/>
        <v>0</v>
      </c>
      <c r="F372" s="43">
        <f t="shared" si="43"/>
        <v>0</v>
      </c>
    </row>
    <row r="373" spans="1:6" x14ac:dyDescent="0.2">
      <c r="A373" s="43" t="e">
        <f t="shared" si="40"/>
        <v>#N/A</v>
      </c>
      <c r="B373" s="40">
        <f t="shared" si="44"/>
        <v>16</v>
      </c>
      <c r="C373" s="40">
        <f t="shared" si="45"/>
        <v>24</v>
      </c>
      <c r="D373" s="41">
        <f t="shared" si="41"/>
        <v>1</v>
      </c>
      <c r="E373" s="42">
        <f t="shared" si="42"/>
        <v>0</v>
      </c>
      <c r="F373" s="43">
        <f t="shared" si="43"/>
        <v>0</v>
      </c>
    </row>
    <row r="374" spans="1:6" x14ac:dyDescent="0.2">
      <c r="A374" s="43" t="e">
        <f t="shared" si="40"/>
        <v>#N/A</v>
      </c>
      <c r="B374" s="40">
        <f t="shared" si="44"/>
        <v>16</v>
      </c>
      <c r="C374" s="40">
        <f t="shared" si="45"/>
        <v>24</v>
      </c>
      <c r="D374" s="41">
        <f t="shared" si="41"/>
        <v>1</v>
      </c>
      <c r="E374" s="42">
        <f t="shared" si="42"/>
        <v>0</v>
      </c>
      <c r="F374" s="43">
        <f t="shared" si="43"/>
        <v>0</v>
      </c>
    </row>
    <row r="375" spans="1:6" x14ac:dyDescent="0.2">
      <c r="A375" s="43" t="e">
        <f t="shared" si="40"/>
        <v>#N/A</v>
      </c>
      <c r="B375" s="40">
        <f t="shared" si="44"/>
        <v>16</v>
      </c>
      <c r="C375" s="40">
        <f t="shared" si="45"/>
        <v>24</v>
      </c>
      <c r="D375" s="41">
        <f t="shared" si="41"/>
        <v>1</v>
      </c>
      <c r="E375" s="42">
        <f t="shared" si="42"/>
        <v>0</v>
      </c>
      <c r="F375" s="43">
        <f t="shared" si="43"/>
        <v>0</v>
      </c>
    </row>
    <row r="376" spans="1:6" x14ac:dyDescent="0.2">
      <c r="A376" s="43" t="e">
        <f t="shared" si="40"/>
        <v>#N/A</v>
      </c>
      <c r="B376" s="40">
        <f t="shared" si="44"/>
        <v>16</v>
      </c>
      <c r="C376" s="40">
        <f t="shared" si="45"/>
        <v>24</v>
      </c>
      <c r="D376" s="41">
        <f t="shared" si="41"/>
        <v>1</v>
      </c>
      <c r="E376" s="42">
        <f t="shared" si="42"/>
        <v>0</v>
      </c>
      <c r="F376" s="43">
        <f t="shared" si="43"/>
        <v>0</v>
      </c>
    </row>
    <row r="377" spans="1:6" x14ac:dyDescent="0.2">
      <c r="A377" s="43" t="e">
        <f t="shared" si="40"/>
        <v>#N/A</v>
      </c>
      <c r="B377" s="40">
        <f t="shared" si="44"/>
        <v>16</v>
      </c>
      <c r="C377" s="40">
        <f t="shared" si="45"/>
        <v>24</v>
      </c>
      <c r="D377" s="41">
        <f t="shared" si="41"/>
        <v>1</v>
      </c>
      <c r="E377" s="42">
        <f t="shared" si="42"/>
        <v>0</v>
      </c>
      <c r="F377" s="43">
        <f t="shared" si="43"/>
        <v>0</v>
      </c>
    </row>
    <row r="378" spans="1:6" x14ac:dyDescent="0.2">
      <c r="A378" s="43" t="e">
        <f t="shared" ref="A378:A441" si="46">VLOOKUP(J378,DDEPM_USERS,2,FALSE)</f>
        <v>#N/A</v>
      </c>
      <c r="B378" s="40">
        <f t="shared" si="44"/>
        <v>16</v>
      </c>
      <c r="C378" s="40">
        <f t="shared" si="45"/>
        <v>24</v>
      </c>
      <c r="D378" s="41">
        <f t="shared" ref="D378:D441" si="47">T378-S378+1</f>
        <v>1</v>
      </c>
      <c r="E378" s="42">
        <f t="shared" ref="E378:E441" si="48">Z378*(C378-B378+1)*D378</f>
        <v>0</v>
      </c>
      <c r="F378" s="43">
        <f t="shared" ref="F378:F441" si="49">E378*AA378</f>
        <v>0</v>
      </c>
    </row>
    <row r="379" spans="1:6" x14ac:dyDescent="0.2">
      <c r="A379" s="43" t="e">
        <f t="shared" si="46"/>
        <v>#N/A</v>
      </c>
      <c r="B379" s="40">
        <f t="shared" si="44"/>
        <v>16</v>
      </c>
      <c r="C379" s="40">
        <f t="shared" si="45"/>
        <v>24</v>
      </c>
      <c r="D379" s="41">
        <f t="shared" si="47"/>
        <v>1</v>
      </c>
      <c r="E379" s="42">
        <f t="shared" si="48"/>
        <v>0</v>
      </c>
      <c r="F379" s="43">
        <f t="shared" si="49"/>
        <v>0</v>
      </c>
    </row>
    <row r="380" spans="1:6" x14ac:dyDescent="0.2">
      <c r="A380" s="43" t="e">
        <f t="shared" si="46"/>
        <v>#N/A</v>
      </c>
      <c r="B380" s="40">
        <f t="shared" si="44"/>
        <v>16</v>
      </c>
      <c r="C380" s="40">
        <f t="shared" si="45"/>
        <v>24</v>
      </c>
      <c r="D380" s="41">
        <f t="shared" si="47"/>
        <v>1</v>
      </c>
      <c r="E380" s="42">
        <f t="shared" si="48"/>
        <v>0</v>
      </c>
      <c r="F380" s="43">
        <f t="shared" si="49"/>
        <v>0</v>
      </c>
    </row>
    <row r="381" spans="1:6" x14ac:dyDescent="0.2">
      <c r="A381" s="43" t="e">
        <f t="shared" si="46"/>
        <v>#N/A</v>
      </c>
      <c r="B381" s="40">
        <f t="shared" si="44"/>
        <v>16</v>
      </c>
      <c r="C381" s="40">
        <f t="shared" si="45"/>
        <v>24</v>
      </c>
      <c r="D381" s="41">
        <f t="shared" si="47"/>
        <v>1</v>
      </c>
      <c r="E381" s="42">
        <f t="shared" si="48"/>
        <v>0</v>
      </c>
      <c r="F381" s="43">
        <f t="shared" si="49"/>
        <v>0</v>
      </c>
    </row>
    <row r="382" spans="1:6" x14ac:dyDescent="0.2">
      <c r="A382" s="43" t="e">
        <f t="shared" si="46"/>
        <v>#N/A</v>
      </c>
      <c r="B382" s="40">
        <f t="shared" si="44"/>
        <v>16</v>
      </c>
      <c r="C382" s="40">
        <f t="shared" si="45"/>
        <v>24</v>
      </c>
      <c r="D382" s="41">
        <f t="shared" si="47"/>
        <v>1</v>
      </c>
      <c r="E382" s="42">
        <f t="shared" si="48"/>
        <v>0</v>
      </c>
      <c r="F382" s="43">
        <f t="shared" si="49"/>
        <v>0</v>
      </c>
    </row>
    <row r="383" spans="1:6" x14ac:dyDescent="0.2">
      <c r="A383" s="43" t="e">
        <f t="shared" si="46"/>
        <v>#N/A</v>
      </c>
      <c r="B383" s="40">
        <f t="shared" si="44"/>
        <v>16</v>
      </c>
      <c r="C383" s="40">
        <f t="shared" si="45"/>
        <v>24</v>
      </c>
      <c r="D383" s="41">
        <f t="shared" si="47"/>
        <v>1</v>
      </c>
      <c r="E383" s="42">
        <f t="shared" si="48"/>
        <v>0</v>
      </c>
      <c r="F383" s="43">
        <f t="shared" si="49"/>
        <v>0</v>
      </c>
    </row>
    <row r="384" spans="1:6" x14ac:dyDescent="0.2">
      <c r="A384" s="43" t="e">
        <f t="shared" si="46"/>
        <v>#N/A</v>
      </c>
      <c r="B384" s="40">
        <f t="shared" si="44"/>
        <v>16</v>
      </c>
      <c r="C384" s="40">
        <f t="shared" si="45"/>
        <v>24</v>
      </c>
      <c r="D384" s="41">
        <f t="shared" si="47"/>
        <v>1</v>
      </c>
      <c r="E384" s="42">
        <f t="shared" si="48"/>
        <v>0</v>
      </c>
      <c r="F384" s="43">
        <f t="shared" si="49"/>
        <v>0</v>
      </c>
    </row>
    <row r="385" spans="1:6" x14ac:dyDescent="0.2">
      <c r="A385" s="43" t="e">
        <f t="shared" si="46"/>
        <v>#N/A</v>
      </c>
      <c r="B385" s="40">
        <f t="shared" si="44"/>
        <v>16</v>
      </c>
      <c r="C385" s="40">
        <f t="shared" si="45"/>
        <v>24</v>
      </c>
      <c r="D385" s="41">
        <f t="shared" si="47"/>
        <v>1</v>
      </c>
      <c r="E385" s="42">
        <f t="shared" si="48"/>
        <v>0</v>
      </c>
      <c r="F385" s="43">
        <f t="shared" si="49"/>
        <v>0</v>
      </c>
    </row>
    <row r="386" spans="1:6" x14ac:dyDescent="0.2">
      <c r="A386" s="43" t="e">
        <f t="shared" si="46"/>
        <v>#N/A</v>
      </c>
      <c r="B386" s="40">
        <f t="shared" si="44"/>
        <v>16</v>
      </c>
      <c r="C386" s="40">
        <f t="shared" si="45"/>
        <v>24</v>
      </c>
      <c r="D386" s="41">
        <f t="shared" si="47"/>
        <v>1</v>
      </c>
      <c r="E386" s="42">
        <f t="shared" si="48"/>
        <v>0</v>
      </c>
      <c r="F386" s="43">
        <f t="shared" si="49"/>
        <v>0</v>
      </c>
    </row>
    <row r="387" spans="1:6" x14ac:dyDescent="0.2">
      <c r="A387" s="43" t="e">
        <f t="shared" si="46"/>
        <v>#N/A</v>
      </c>
      <c r="B387" s="40">
        <f t="shared" si="44"/>
        <v>16</v>
      </c>
      <c r="C387" s="40">
        <f t="shared" si="45"/>
        <v>24</v>
      </c>
      <c r="D387" s="41">
        <f t="shared" si="47"/>
        <v>1</v>
      </c>
      <c r="E387" s="42">
        <f t="shared" si="48"/>
        <v>0</v>
      </c>
      <c r="F387" s="43">
        <f t="shared" si="49"/>
        <v>0</v>
      </c>
    </row>
    <row r="388" spans="1:6" x14ac:dyDescent="0.2">
      <c r="A388" s="43" t="e">
        <f t="shared" si="46"/>
        <v>#N/A</v>
      </c>
      <c r="B388" s="40">
        <f t="shared" si="44"/>
        <v>16</v>
      </c>
      <c r="C388" s="40">
        <f t="shared" si="45"/>
        <v>24</v>
      </c>
      <c r="D388" s="41">
        <f t="shared" si="47"/>
        <v>1</v>
      </c>
      <c r="E388" s="42">
        <f t="shared" si="48"/>
        <v>0</v>
      </c>
      <c r="F388" s="43">
        <f t="shared" si="49"/>
        <v>0</v>
      </c>
    </row>
    <row r="389" spans="1:6" x14ac:dyDescent="0.2">
      <c r="A389" s="43" t="e">
        <f t="shared" si="46"/>
        <v>#N/A</v>
      </c>
      <c r="B389" s="40">
        <f t="shared" si="44"/>
        <v>16</v>
      </c>
      <c r="C389" s="40">
        <f t="shared" si="45"/>
        <v>24</v>
      </c>
      <c r="D389" s="41">
        <f t="shared" si="47"/>
        <v>1</v>
      </c>
      <c r="E389" s="42">
        <f t="shared" si="48"/>
        <v>0</v>
      </c>
      <c r="F389" s="43">
        <f t="shared" si="49"/>
        <v>0</v>
      </c>
    </row>
    <row r="390" spans="1:6" x14ac:dyDescent="0.2">
      <c r="A390" s="43" t="e">
        <f t="shared" si="46"/>
        <v>#N/A</v>
      </c>
      <c r="B390" s="40">
        <f t="shared" si="44"/>
        <v>16</v>
      </c>
      <c r="C390" s="40">
        <f t="shared" si="45"/>
        <v>24</v>
      </c>
      <c r="D390" s="41">
        <f t="shared" si="47"/>
        <v>1</v>
      </c>
      <c r="E390" s="42">
        <f t="shared" si="48"/>
        <v>0</v>
      </c>
      <c r="F390" s="43">
        <f t="shared" si="49"/>
        <v>0</v>
      </c>
    </row>
    <row r="391" spans="1:6" x14ac:dyDescent="0.2">
      <c r="A391" s="43" t="e">
        <f t="shared" si="46"/>
        <v>#N/A</v>
      </c>
      <c r="B391" s="40">
        <f t="shared" si="44"/>
        <v>16</v>
      </c>
      <c r="C391" s="40">
        <f t="shared" si="45"/>
        <v>24</v>
      </c>
      <c r="D391" s="41">
        <f t="shared" si="47"/>
        <v>1</v>
      </c>
      <c r="E391" s="42">
        <f t="shared" si="48"/>
        <v>0</v>
      </c>
      <c r="F391" s="43">
        <f t="shared" si="49"/>
        <v>0</v>
      </c>
    </row>
    <row r="392" spans="1:6" x14ac:dyDescent="0.2">
      <c r="A392" s="43" t="e">
        <f t="shared" si="46"/>
        <v>#N/A</v>
      </c>
      <c r="B392" s="40">
        <f t="shared" si="44"/>
        <v>16</v>
      </c>
      <c r="C392" s="40">
        <f t="shared" si="45"/>
        <v>24</v>
      </c>
      <c r="D392" s="41">
        <f t="shared" si="47"/>
        <v>1</v>
      </c>
      <c r="E392" s="42">
        <f t="shared" si="48"/>
        <v>0</v>
      </c>
      <c r="F392" s="43">
        <f t="shared" si="49"/>
        <v>0</v>
      </c>
    </row>
    <row r="393" spans="1:6" x14ac:dyDescent="0.2">
      <c r="A393" s="43" t="e">
        <f t="shared" si="46"/>
        <v>#N/A</v>
      </c>
      <c r="B393" s="40">
        <f t="shared" si="44"/>
        <v>16</v>
      </c>
      <c r="C393" s="40">
        <f t="shared" si="45"/>
        <v>24</v>
      </c>
      <c r="D393" s="41">
        <f t="shared" si="47"/>
        <v>1</v>
      </c>
      <c r="E393" s="42">
        <f t="shared" si="48"/>
        <v>0</v>
      </c>
      <c r="F393" s="43">
        <f t="shared" si="49"/>
        <v>0</v>
      </c>
    </row>
    <row r="394" spans="1:6" x14ac:dyDescent="0.2">
      <c r="A394" s="43" t="e">
        <f t="shared" si="46"/>
        <v>#N/A</v>
      </c>
      <c r="B394" s="40">
        <f t="shared" si="44"/>
        <v>16</v>
      </c>
      <c r="C394" s="40">
        <f t="shared" si="45"/>
        <v>24</v>
      </c>
      <c r="D394" s="41">
        <f t="shared" si="47"/>
        <v>1</v>
      </c>
      <c r="E394" s="42">
        <f t="shared" si="48"/>
        <v>0</v>
      </c>
      <c r="F394" s="43">
        <f t="shared" si="49"/>
        <v>0</v>
      </c>
    </row>
    <row r="395" spans="1:6" x14ac:dyDescent="0.2">
      <c r="A395" s="43" t="e">
        <f t="shared" si="46"/>
        <v>#N/A</v>
      </c>
      <c r="B395" s="40">
        <f t="shared" si="44"/>
        <v>16</v>
      </c>
      <c r="C395" s="40">
        <f t="shared" si="45"/>
        <v>24</v>
      </c>
      <c r="D395" s="41">
        <f t="shared" si="47"/>
        <v>1</v>
      </c>
      <c r="E395" s="42">
        <f t="shared" si="48"/>
        <v>0</v>
      </c>
      <c r="F395" s="43">
        <f t="shared" si="49"/>
        <v>0</v>
      </c>
    </row>
    <row r="396" spans="1:6" x14ac:dyDescent="0.2">
      <c r="A396" s="43" t="e">
        <f t="shared" si="46"/>
        <v>#N/A</v>
      </c>
      <c r="B396" s="40">
        <f t="shared" si="44"/>
        <v>16</v>
      </c>
      <c r="C396" s="40">
        <f t="shared" si="45"/>
        <v>24</v>
      </c>
      <c r="D396" s="41">
        <f t="shared" si="47"/>
        <v>1</v>
      </c>
      <c r="E396" s="42">
        <f t="shared" si="48"/>
        <v>0</v>
      </c>
      <c r="F396" s="43">
        <f t="shared" si="49"/>
        <v>0</v>
      </c>
    </row>
    <row r="397" spans="1:6" x14ac:dyDescent="0.2">
      <c r="A397" s="43" t="e">
        <f t="shared" si="46"/>
        <v>#N/A</v>
      </c>
      <c r="B397" s="40">
        <f t="shared" si="44"/>
        <v>16</v>
      </c>
      <c r="C397" s="40">
        <f t="shared" si="45"/>
        <v>24</v>
      </c>
      <c r="D397" s="41">
        <f t="shared" si="47"/>
        <v>1</v>
      </c>
      <c r="E397" s="42">
        <f t="shared" si="48"/>
        <v>0</v>
      </c>
      <c r="F397" s="43">
        <f t="shared" si="49"/>
        <v>0</v>
      </c>
    </row>
    <row r="398" spans="1:6" x14ac:dyDescent="0.2">
      <c r="A398" s="43" t="e">
        <f t="shared" si="46"/>
        <v>#N/A</v>
      </c>
      <c r="B398" s="40">
        <f t="shared" si="44"/>
        <v>16</v>
      </c>
      <c r="C398" s="40">
        <f t="shared" si="45"/>
        <v>24</v>
      </c>
      <c r="D398" s="41">
        <f t="shared" si="47"/>
        <v>1</v>
      </c>
      <c r="E398" s="42">
        <f t="shared" si="48"/>
        <v>0</v>
      </c>
      <c r="F398" s="43">
        <f t="shared" si="49"/>
        <v>0</v>
      </c>
    </row>
    <row r="399" spans="1:6" x14ac:dyDescent="0.2">
      <c r="A399" s="43" t="e">
        <f t="shared" si="46"/>
        <v>#N/A</v>
      </c>
      <c r="B399" s="40">
        <f t="shared" ref="B399:B462" si="50">IF(ISNUMBER(FIND("-",U399))=TRUE,VALUE(MID(U399,FIND("-",U399)-1,1)),16)</f>
        <v>16</v>
      </c>
      <c r="C399" s="40">
        <f t="shared" ref="C399:C462" si="51">IF(ISNUMBER(FIND("-",U399))=TRUE,VALUE(MID(U399,FIND("-",U399)+1,2)),24)</f>
        <v>24</v>
      </c>
      <c r="D399" s="41">
        <f t="shared" si="47"/>
        <v>1</v>
      </c>
      <c r="E399" s="42">
        <f t="shared" si="48"/>
        <v>0</v>
      </c>
      <c r="F399" s="43">
        <f t="shared" si="49"/>
        <v>0</v>
      </c>
    </row>
    <row r="400" spans="1:6" x14ac:dyDescent="0.2">
      <c r="A400" s="43" t="e">
        <f t="shared" si="46"/>
        <v>#N/A</v>
      </c>
      <c r="B400" s="40">
        <f t="shared" si="50"/>
        <v>16</v>
      </c>
      <c r="C400" s="40">
        <f t="shared" si="51"/>
        <v>24</v>
      </c>
      <c r="D400" s="41">
        <f t="shared" si="47"/>
        <v>1</v>
      </c>
      <c r="E400" s="42">
        <f t="shared" si="48"/>
        <v>0</v>
      </c>
      <c r="F400" s="43">
        <f t="shared" si="49"/>
        <v>0</v>
      </c>
    </row>
    <row r="401" spans="1:6" x14ac:dyDescent="0.2">
      <c r="A401" s="43" t="e">
        <f t="shared" si="46"/>
        <v>#N/A</v>
      </c>
      <c r="B401" s="40">
        <f t="shared" si="50"/>
        <v>16</v>
      </c>
      <c r="C401" s="40">
        <f t="shared" si="51"/>
        <v>24</v>
      </c>
      <c r="D401" s="41">
        <f t="shared" si="47"/>
        <v>1</v>
      </c>
      <c r="E401" s="42">
        <f t="shared" si="48"/>
        <v>0</v>
      </c>
      <c r="F401" s="43">
        <f t="shared" si="49"/>
        <v>0</v>
      </c>
    </row>
    <row r="402" spans="1:6" x14ac:dyDescent="0.2">
      <c r="A402" s="43" t="e">
        <f t="shared" si="46"/>
        <v>#N/A</v>
      </c>
      <c r="B402" s="40">
        <f t="shared" si="50"/>
        <v>16</v>
      </c>
      <c r="C402" s="40">
        <f t="shared" si="51"/>
        <v>24</v>
      </c>
      <c r="D402" s="41">
        <f t="shared" si="47"/>
        <v>1</v>
      </c>
      <c r="E402" s="42">
        <f t="shared" si="48"/>
        <v>0</v>
      </c>
      <c r="F402" s="43">
        <f t="shared" si="49"/>
        <v>0</v>
      </c>
    </row>
    <row r="403" spans="1:6" x14ac:dyDescent="0.2">
      <c r="A403" s="43" t="e">
        <f t="shared" si="46"/>
        <v>#N/A</v>
      </c>
      <c r="B403" s="40">
        <f t="shared" si="50"/>
        <v>16</v>
      </c>
      <c r="C403" s="40">
        <f t="shared" si="51"/>
        <v>24</v>
      </c>
      <c r="D403" s="41">
        <f t="shared" si="47"/>
        <v>1</v>
      </c>
      <c r="E403" s="42">
        <f t="shared" si="48"/>
        <v>0</v>
      </c>
      <c r="F403" s="43">
        <f t="shared" si="49"/>
        <v>0</v>
      </c>
    </row>
    <row r="404" spans="1:6" x14ac:dyDescent="0.2">
      <c r="A404" s="43" t="e">
        <f t="shared" si="46"/>
        <v>#N/A</v>
      </c>
      <c r="B404" s="40">
        <f t="shared" si="50"/>
        <v>16</v>
      </c>
      <c r="C404" s="40">
        <f t="shared" si="51"/>
        <v>24</v>
      </c>
      <c r="D404" s="41">
        <f t="shared" si="47"/>
        <v>1</v>
      </c>
      <c r="E404" s="42">
        <f t="shared" si="48"/>
        <v>0</v>
      </c>
      <c r="F404" s="43">
        <f t="shared" si="49"/>
        <v>0</v>
      </c>
    </row>
    <row r="405" spans="1:6" x14ac:dyDescent="0.2">
      <c r="A405" s="43" t="e">
        <f t="shared" si="46"/>
        <v>#N/A</v>
      </c>
      <c r="B405" s="40">
        <f t="shared" si="50"/>
        <v>16</v>
      </c>
      <c r="C405" s="40">
        <f t="shared" si="51"/>
        <v>24</v>
      </c>
      <c r="D405" s="41">
        <f t="shared" si="47"/>
        <v>1</v>
      </c>
      <c r="E405" s="42">
        <f t="shared" si="48"/>
        <v>0</v>
      </c>
      <c r="F405" s="43">
        <f t="shared" si="49"/>
        <v>0</v>
      </c>
    </row>
    <row r="406" spans="1:6" x14ac:dyDescent="0.2">
      <c r="A406" s="43" t="e">
        <f t="shared" si="46"/>
        <v>#N/A</v>
      </c>
      <c r="B406" s="40">
        <f t="shared" si="50"/>
        <v>16</v>
      </c>
      <c r="C406" s="40">
        <f t="shared" si="51"/>
        <v>24</v>
      </c>
      <c r="D406" s="41">
        <f t="shared" si="47"/>
        <v>1</v>
      </c>
      <c r="E406" s="42">
        <f t="shared" si="48"/>
        <v>0</v>
      </c>
      <c r="F406" s="43">
        <f t="shared" si="49"/>
        <v>0</v>
      </c>
    </row>
    <row r="407" spans="1:6" x14ac:dyDescent="0.2">
      <c r="A407" s="43" t="e">
        <f t="shared" si="46"/>
        <v>#N/A</v>
      </c>
      <c r="B407" s="40">
        <f t="shared" si="50"/>
        <v>16</v>
      </c>
      <c r="C407" s="40">
        <f t="shared" si="51"/>
        <v>24</v>
      </c>
      <c r="D407" s="41">
        <f t="shared" si="47"/>
        <v>1</v>
      </c>
      <c r="E407" s="42">
        <f t="shared" si="48"/>
        <v>0</v>
      </c>
      <c r="F407" s="43">
        <f t="shared" si="49"/>
        <v>0</v>
      </c>
    </row>
    <row r="408" spans="1:6" x14ac:dyDescent="0.2">
      <c r="A408" s="43" t="e">
        <f t="shared" si="46"/>
        <v>#N/A</v>
      </c>
      <c r="B408" s="40">
        <f t="shared" si="50"/>
        <v>16</v>
      </c>
      <c r="C408" s="40">
        <f t="shared" si="51"/>
        <v>24</v>
      </c>
      <c r="D408" s="41">
        <f t="shared" si="47"/>
        <v>1</v>
      </c>
      <c r="E408" s="42">
        <f t="shared" si="48"/>
        <v>0</v>
      </c>
      <c r="F408" s="43">
        <f t="shared" si="49"/>
        <v>0</v>
      </c>
    </row>
    <row r="409" spans="1:6" x14ac:dyDescent="0.2">
      <c r="A409" s="43" t="e">
        <f t="shared" si="46"/>
        <v>#N/A</v>
      </c>
      <c r="B409" s="40">
        <f t="shared" si="50"/>
        <v>16</v>
      </c>
      <c r="C409" s="40">
        <f t="shared" si="51"/>
        <v>24</v>
      </c>
      <c r="D409" s="41">
        <f t="shared" si="47"/>
        <v>1</v>
      </c>
      <c r="E409" s="42">
        <f t="shared" si="48"/>
        <v>0</v>
      </c>
      <c r="F409" s="43">
        <f t="shared" si="49"/>
        <v>0</v>
      </c>
    </row>
    <row r="410" spans="1:6" x14ac:dyDescent="0.2">
      <c r="A410" s="43" t="e">
        <f t="shared" si="46"/>
        <v>#N/A</v>
      </c>
      <c r="B410" s="40">
        <f t="shared" si="50"/>
        <v>16</v>
      </c>
      <c r="C410" s="40">
        <f t="shared" si="51"/>
        <v>24</v>
      </c>
      <c r="D410" s="41">
        <f t="shared" si="47"/>
        <v>1</v>
      </c>
      <c r="E410" s="42">
        <f t="shared" si="48"/>
        <v>0</v>
      </c>
      <c r="F410" s="43">
        <f t="shared" si="49"/>
        <v>0</v>
      </c>
    </row>
    <row r="411" spans="1:6" x14ac:dyDescent="0.2">
      <c r="A411" s="43" t="e">
        <f t="shared" si="46"/>
        <v>#N/A</v>
      </c>
      <c r="B411" s="40">
        <f t="shared" si="50"/>
        <v>16</v>
      </c>
      <c r="C411" s="40">
        <f t="shared" si="51"/>
        <v>24</v>
      </c>
      <c r="D411" s="41">
        <f t="shared" si="47"/>
        <v>1</v>
      </c>
      <c r="E411" s="42">
        <f t="shared" si="48"/>
        <v>0</v>
      </c>
      <c r="F411" s="43">
        <f t="shared" si="49"/>
        <v>0</v>
      </c>
    </row>
    <row r="412" spans="1:6" x14ac:dyDescent="0.2">
      <c r="A412" s="43" t="e">
        <f t="shared" si="46"/>
        <v>#N/A</v>
      </c>
      <c r="B412" s="40">
        <f t="shared" si="50"/>
        <v>16</v>
      </c>
      <c r="C412" s="40">
        <f t="shared" si="51"/>
        <v>24</v>
      </c>
      <c r="D412" s="41">
        <f t="shared" si="47"/>
        <v>1</v>
      </c>
      <c r="E412" s="42">
        <f t="shared" si="48"/>
        <v>0</v>
      </c>
      <c r="F412" s="43">
        <f t="shared" si="49"/>
        <v>0</v>
      </c>
    </row>
    <row r="413" spans="1:6" x14ac:dyDescent="0.2">
      <c r="A413" s="43" t="e">
        <f t="shared" si="46"/>
        <v>#N/A</v>
      </c>
      <c r="B413" s="40">
        <f t="shared" si="50"/>
        <v>16</v>
      </c>
      <c r="C413" s="40">
        <f t="shared" si="51"/>
        <v>24</v>
      </c>
      <c r="D413" s="41">
        <f t="shared" si="47"/>
        <v>1</v>
      </c>
      <c r="E413" s="42">
        <f t="shared" si="48"/>
        <v>0</v>
      </c>
      <c r="F413" s="43">
        <f t="shared" si="49"/>
        <v>0</v>
      </c>
    </row>
    <row r="414" spans="1:6" x14ac:dyDescent="0.2">
      <c r="A414" s="43" t="e">
        <f t="shared" si="46"/>
        <v>#N/A</v>
      </c>
      <c r="B414" s="40">
        <f t="shared" si="50"/>
        <v>16</v>
      </c>
      <c r="C414" s="40">
        <f t="shared" si="51"/>
        <v>24</v>
      </c>
      <c r="D414" s="41">
        <f t="shared" si="47"/>
        <v>1</v>
      </c>
      <c r="E414" s="42">
        <f t="shared" si="48"/>
        <v>0</v>
      </c>
      <c r="F414" s="43">
        <f t="shared" si="49"/>
        <v>0</v>
      </c>
    </row>
    <row r="415" spans="1:6" x14ac:dyDescent="0.2">
      <c r="A415" s="43" t="e">
        <f t="shared" si="46"/>
        <v>#N/A</v>
      </c>
      <c r="B415" s="40">
        <f t="shared" si="50"/>
        <v>16</v>
      </c>
      <c r="C415" s="40">
        <f t="shared" si="51"/>
        <v>24</v>
      </c>
      <c r="D415" s="41">
        <f t="shared" si="47"/>
        <v>1</v>
      </c>
      <c r="E415" s="42">
        <f t="shared" si="48"/>
        <v>0</v>
      </c>
      <c r="F415" s="43">
        <f t="shared" si="49"/>
        <v>0</v>
      </c>
    </row>
    <row r="416" spans="1:6" x14ac:dyDescent="0.2">
      <c r="A416" s="43" t="e">
        <f t="shared" si="46"/>
        <v>#N/A</v>
      </c>
      <c r="B416" s="40">
        <f t="shared" si="50"/>
        <v>16</v>
      </c>
      <c r="C416" s="40">
        <f t="shared" si="51"/>
        <v>24</v>
      </c>
      <c r="D416" s="41">
        <f t="shared" si="47"/>
        <v>1</v>
      </c>
      <c r="E416" s="42">
        <f t="shared" si="48"/>
        <v>0</v>
      </c>
      <c r="F416" s="43">
        <f t="shared" si="49"/>
        <v>0</v>
      </c>
    </row>
    <row r="417" spans="1:6" x14ac:dyDescent="0.2">
      <c r="A417" s="43" t="e">
        <f t="shared" si="46"/>
        <v>#N/A</v>
      </c>
      <c r="B417" s="40">
        <f t="shared" si="50"/>
        <v>16</v>
      </c>
      <c r="C417" s="40">
        <f t="shared" si="51"/>
        <v>24</v>
      </c>
      <c r="D417" s="41">
        <f t="shared" si="47"/>
        <v>1</v>
      </c>
      <c r="E417" s="42">
        <f t="shared" si="48"/>
        <v>0</v>
      </c>
      <c r="F417" s="43">
        <f t="shared" si="49"/>
        <v>0</v>
      </c>
    </row>
    <row r="418" spans="1:6" x14ac:dyDescent="0.2">
      <c r="A418" s="43" t="e">
        <f t="shared" si="46"/>
        <v>#N/A</v>
      </c>
      <c r="B418" s="40">
        <f t="shared" si="50"/>
        <v>16</v>
      </c>
      <c r="C418" s="40">
        <f t="shared" si="51"/>
        <v>24</v>
      </c>
      <c r="D418" s="41">
        <f t="shared" si="47"/>
        <v>1</v>
      </c>
      <c r="E418" s="42">
        <f t="shared" si="48"/>
        <v>0</v>
      </c>
      <c r="F418" s="43">
        <f t="shared" si="49"/>
        <v>0</v>
      </c>
    </row>
    <row r="419" spans="1:6" x14ac:dyDescent="0.2">
      <c r="A419" s="43" t="e">
        <f t="shared" si="46"/>
        <v>#N/A</v>
      </c>
      <c r="B419" s="40">
        <f t="shared" si="50"/>
        <v>16</v>
      </c>
      <c r="C419" s="40">
        <f t="shared" si="51"/>
        <v>24</v>
      </c>
      <c r="D419" s="41">
        <f t="shared" si="47"/>
        <v>1</v>
      </c>
      <c r="E419" s="42">
        <f t="shared" si="48"/>
        <v>0</v>
      </c>
      <c r="F419" s="43">
        <f t="shared" si="49"/>
        <v>0</v>
      </c>
    </row>
    <row r="420" spans="1:6" x14ac:dyDescent="0.2">
      <c r="A420" s="43" t="e">
        <f t="shared" si="46"/>
        <v>#N/A</v>
      </c>
      <c r="B420" s="40">
        <f t="shared" si="50"/>
        <v>16</v>
      </c>
      <c r="C420" s="40">
        <f t="shared" si="51"/>
        <v>24</v>
      </c>
      <c r="D420" s="41">
        <f t="shared" si="47"/>
        <v>1</v>
      </c>
      <c r="E420" s="42">
        <f t="shared" si="48"/>
        <v>0</v>
      </c>
      <c r="F420" s="43">
        <f t="shared" si="49"/>
        <v>0</v>
      </c>
    </row>
    <row r="421" spans="1:6" x14ac:dyDescent="0.2">
      <c r="A421" s="43" t="e">
        <f t="shared" si="46"/>
        <v>#N/A</v>
      </c>
      <c r="B421" s="40">
        <f t="shared" si="50"/>
        <v>16</v>
      </c>
      <c r="C421" s="40">
        <f t="shared" si="51"/>
        <v>24</v>
      </c>
      <c r="D421" s="41">
        <f t="shared" si="47"/>
        <v>1</v>
      </c>
      <c r="E421" s="42">
        <f t="shared" si="48"/>
        <v>0</v>
      </c>
      <c r="F421" s="43">
        <f t="shared" si="49"/>
        <v>0</v>
      </c>
    </row>
    <row r="422" spans="1:6" x14ac:dyDescent="0.2">
      <c r="A422" s="43" t="e">
        <f t="shared" si="46"/>
        <v>#N/A</v>
      </c>
      <c r="B422" s="40">
        <f t="shared" si="50"/>
        <v>16</v>
      </c>
      <c r="C422" s="40">
        <f t="shared" si="51"/>
        <v>24</v>
      </c>
      <c r="D422" s="41">
        <f t="shared" si="47"/>
        <v>1</v>
      </c>
      <c r="E422" s="42">
        <f t="shared" si="48"/>
        <v>0</v>
      </c>
      <c r="F422" s="43">
        <f t="shared" si="49"/>
        <v>0</v>
      </c>
    </row>
    <row r="423" spans="1:6" x14ac:dyDescent="0.2">
      <c r="A423" s="43" t="e">
        <f t="shared" si="46"/>
        <v>#N/A</v>
      </c>
      <c r="B423" s="40">
        <f t="shared" si="50"/>
        <v>16</v>
      </c>
      <c r="C423" s="40">
        <f t="shared" si="51"/>
        <v>24</v>
      </c>
      <c r="D423" s="41">
        <f t="shared" si="47"/>
        <v>1</v>
      </c>
      <c r="E423" s="42">
        <f t="shared" si="48"/>
        <v>0</v>
      </c>
      <c r="F423" s="43">
        <f t="shared" si="49"/>
        <v>0</v>
      </c>
    </row>
    <row r="424" spans="1:6" x14ac:dyDescent="0.2">
      <c r="A424" s="43" t="e">
        <f t="shared" si="46"/>
        <v>#N/A</v>
      </c>
      <c r="B424" s="40">
        <f t="shared" si="50"/>
        <v>16</v>
      </c>
      <c r="C424" s="40">
        <f t="shared" si="51"/>
        <v>24</v>
      </c>
      <c r="D424" s="41">
        <f t="shared" si="47"/>
        <v>1</v>
      </c>
      <c r="E424" s="42">
        <f t="shared" si="48"/>
        <v>0</v>
      </c>
      <c r="F424" s="43">
        <f t="shared" si="49"/>
        <v>0</v>
      </c>
    </row>
    <row r="425" spans="1:6" x14ac:dyDescent="0.2">
      <c r="A425" s="43" t="e">
        <f t="shared" si="46"/>
        <v>#N/A</v>
      </c>
      <c r="B425" s="40">
        <f t="shared" si="50"/>
        <v>16</v>
      </c>
      <c r="C425" s="40">
        <f t="shared" si="51"/>
        <v>24</v>
      </c>
      <c r="D425" s="41">
        <f t="shared" si="47"/>
        <v>1</v>
      </c>
      <c r="E425" s="42">
        <f t="shared" si="48"/>
        <v>0</v>
      </c>
      <c r="F425" s="43">
        <f t="shared" si="49"/>
        <v>0</v>
      </c>
    </row>
    <row r="426" spans="1:6" x14ac:dyDescent="0.2">
      <c r="A426" s="43" t="e">
        <f t="shared" si="46"/>
        <v>#N/A</v>
      </c>
      <c r="B426" s="40">
        <f t="shared" si="50"/>
        <v>16</v>
      </c>
      <c r="C426" s="40">
        <f t="shared" si="51"/>
        <v>24</v>
      </c>
      <c r="D426" s="41">
        <f t="shared" si="47"/>
        <v>1</v>
      </c>
      <c r="E426" s="42">
        <f t="shared" si="48"/>
        <v>0</v>
      </c>
      <c r="F426" s="43">
        <f t="shared" si="49"/>
        <v>0</v>
      </c>
    </row>
    <row r="427" spans="1:6" x14ac:dyDescent="0.2">
      <c r="A427" s="43" t="e">
        <f t="shared" si="46"/>
        <v>#N/A</v>
      </c>
      <c r="B427" s="40">
        <f t="shared" si="50"/>
        <v>16</v>
      </c>
      <c r="C427" s="40">
        <f t="shared" si="51"/>
        <v>24</v>
      </c>
      <c r="D427" s="41">
        <f t="shared" si="47"/>
        <v>1</v>
      </c>
      <c r="E427" s="42">
        <f t="shared" si="48"/>
        <v>0</v>
      </c>
      <c r="F427" s="43">
        <f t="shared" si="49"/>
        <v>0</v>
      </c>
    </row>
    <row r="428" spans="1:6" x14ac:dyDescent="0.2">
      <c r="A428" s="43" t="e">
        <f t="shared" si="46"/>
        <v>#N/A</v>
      </c>
      <c r="B428" s="40">
        <f t="shared" si="50"/>
        <v>16</v>
      </c>
      <c r="C428" s="40">
        <f t="shared" si="51"/>
        <v>24</v>
      </c>
      <c r="D428" s="41">
        <f t="shared" si="47"/>
        <v>1</v>
      </c>
      <c r="E428" s="42">
        <f t="shared" si="48"/>
        <v>0</v>
      </c>
      <c r="F428" s="43">
        <f t="shared" si="49"/>
        <v>0</v>
      </c>
    </row>
    <row r="429" spans="1:6" x14ac:dyDescent="0.2">
      <c r="A429" s="43" t="e">
        <f t="shared" si="46"/>
        <v>#N/A</v>
      </c>
      <c r="B429" s="40">
        <f t="shared" si="50"/>
        <v>16</v>
      </c>
      <c r="C429" s="40">
        <f t="shared" si="51"/>
        <v>24</v>
      </c>
      <c r="D429" s="41">
        <f t="shared" si="47"/>
        <v>1</v>
      </c>
      <c r="E429" s="42">
        <f t="shared" si="48"/>
        <v>0</v>
      </c>
      <c r="F429" s="43">
        <f t="shared" si="49"/>
        <v>0</v>
      </c>
    </row>
    <row r="430" spans="1:6" x14ac:dyDescent="0.2">
      <c r="A430" s="43" t="e">
        <f t="shared" si="46"/>
        <v>#N/A</v>
      </c>
      <c r="B430" s="40">
        <f t="shared" si="50"/>
        <v>16</v>
      </c>
      <c r="C430" s="40">
        <f t="shared" si="51"/>
        <v>24</v>
      </c>
      <c r="D430" s="41">
        <f t="shared" si="47"/>
        <v>1</v>
      </c>
      <c r="E430" s="42">
        <f t="shared" si="48"/>
        <v>0</v>
      </c>
      <c r="F430" s="43">
        <f t="shared" si="49"/>
        <v>0</v>
      </c>
    </row>
    <row r="431" spans="1:6" x14ac:dyDescent="0.2">
      <c r="A431" s="43" t="e">
        <f t="shared" si="46"/>
        <v>#N/A</v>
      </c>
      <c r="B431" s="40">
        <f t="shared" si="50"/>
        <v>16</v>
      </c>
      <c r="C431" s="40">
        <f t="shared" si="51"/>
        <v>24</v>
      </c>
      <c r="D431" s="41">
        <f t="shared" si="47"/>
        <v>1</v>
      </c>
      <c r="E431" s="42">
        <f t="shared" si="48"/>
        <v>0</v>
      </c>
      <c r="F431" s="43">
        <f t="shared" si="49"/>
        <v>0</v>
      </c>
    </row>
    <row r="432" spans="1:6" x14ac:dyDescent="0.2">
      <c r="A432" s="43" t="e">
        <f t="shared" si="46"/>
        <v>#N/A</v>
      </c>
      <c r="B432" s="40">
        <f t="shared" si="50"/>
        <v>16</v>
      </c>
      <c r="C432" s="40">
        <f t="shared" si="51"/>
        <v>24</v>
      </c>
      <c r="D432" s="41">
        <f t="shared" si="47"/>
        <v>1</v>
      </c>
      <c r="E432" s="42">
        <f t="shared" si="48"/>
        <v>0</v>
      </c>
      <c r="F432" s="43">
        <f t="shared" si="49"/>
        <v>0</v>
      </c>
    </row>
    <row r="433" spans="1:6" x14ac:dyDescent="0.2">
      <c r="A433" s="43" t="e">
        <f t="shared" si="46"/>
        <v>#N/A</v>
      </c>
      <c r="B433" s="40">
        <f t="shared" si="50"/>
        <v>16</v>
      </c>
      <c r="C433" s="40">
        <f t="shared" si="51"/>
        <v>24</v>
      </c>
      <c r="D433" s="41">
        <f t="shared" si="47"/>
        <v>1</v>
      </c>
      <c r="E433" s="42">
        <f t="shared" si="48"/>
        <v>0</v>
      </c>
      <c r="F433" s="43">
        <f t="shared" si="49"/>
        <v>0</v>
      </c>
    </row>
    <row r="434" spans="1:6" x14ac:dyDescent="0.2">
      <c r="A434" s="43" t="e">
        <f t="shared" si="46"/>
        <v>#N/A</v>
      </c>
      <c r="B434" s="40">
        <f t="shared" si="50"/>
        <v>16</v>
      </c>
      <c r="C434" s="40">
        <f t="shared" si="51"/>
        <v>24</v>
      </c>
      <c r="D434" s="41">
        <f t="shared" si="47"/>
        <v>1</v>
      </c>
      <c r="E434" s="42">
        <f t="shared" si="48"/>
        <v>0</v>
      </c>
      <c r="F434" s="43">
        <f t="shared" si="49"/>
        <v>0</v>
      </c>
    </row>
    <row r="435" spans="1:6" x14ac:dyDescent="0.2">
      <c r="A435" s="43" t="e">
        <f t="shared" si="46"/>
        <v>#N/A</v>
      </c>
      <c r="B435" s="40">
        <f t="shared" si="50"/>
        <v>16</v>
      </c>
      <c r="C435" s="40">
        <f t="shared" si="51"/>
        <v>24</v>
      </c>
      <c r="D435" s="41">
        <f t="shared" si="47"/>
        <v>1</v>
      </c>
      <c r="E435" s="42">
        <f t="shared" si="48"/>
        <v>0</v>
      </c>
      <c r="F435" s="43">
        <f t="shared" si="49"/>
        <v>0</v>
      </c>
    </row>
    <row r="436" spans="1:6" x14ac:dyDescent="0.2">
      <c r="A436" s="43" t="e">
        <f t="shared" si="46"/>
        <v>#N/A</v>
      </c>
      <c r="B436" s="40">
        <f t="shared" si="50"/>
        <v>16</v>
      </c>
      <c r="C436" s="40">
        <f t="shared" si="51"/>
        <v>24</v>
      </c>
      <c r="D436" s="41">
        <f t="shared" si="47"/>
        <v>1</v>
      </c>
      <c r="E436" s="42">
        <f t="shared" si="48"/>
        <v>0</v>
      </c>
      <c r="F436" s="43">
        <f t="shared" si="49"/>
        <v>0</v>
      </c>
    </row>
    <row r="437" spans="1:6" x14ac:dyDescent="0.2">
      <c r="A437" s="43" t="e">
        <f t="shared" si="46"/>
        <v>#N/A</v>
      </c>
      <c r="B437" s="40">
        <f t="shared" si="50"/>
        <v>16</v>
      </c>
      <c r="C437" s="40">
        <f t="shared" si="51"/>
        <v>24</v>
      </c>
      <c r="D437" s="41">
        <f t="shared" si="47"/>
        <v>1</v>
      </c>
      <c r="E437" s="42">
        <f t="shared" si="48"/>
        <v>0</v>
      </c>
      <c r="F437" s="43">
        <f t="shared" si="49"/>
        <v>0</v>
      </c>
    </row>
    <row r="438" spans="1:6" x14ac:dyDescent="0.2">
      <c r="A438" s="43" t="e">
        <f t="shared" si="46"/>
        <v>#N/A</v>
      </c>
      <c r="B438" s="40">
        <f t="shared" si="50"/>
        <v>16</v>
      </c>
      <c r="C438" s="40">
        <f t="shared" si="51"/>
        <v>24</v>
      </c>
      <c r="D438" s="41">
        <f t="shared" si="47"/>
        <v>1</v>
      </c>
      <c r="E438" s="42">
        <f t="shared" si="48"/>
        <v>0</v>
      </c>
      <c r="F438" s="43">
        <f t="shared" si="49"/>
        <v>0</v>
      </c>
    </row>
    <row r="439" spans="1:6" x14ac:dyDescent="0.2">
      <c r="A439" s="43" t="e">
        <f t="shared" si="46"/>
        <v>#N/A</v>
      </c>
      <c r="B439" s="40">
        <f t="shared" si="50"/>
        <v>16</v>
      </c>
      <c r="C439" s="40">
        <f t="shared" si="51"/>
        <v>24</v>
      </c>
      <c r="D439" s="41">
        <f t="shared" si="47"/>
        <v>1</v>
      </c>
      <c r="E439" s="42">
        <f t="shared" si="48"/>
        <v>0</v>
      </c>
      <c r="F439" s="43">
        <f t="shared" si="49"/>
        <v>0</v>
      </c>
    </row>
    <row r="440" spans="1:6" x14ac:dyDescent="0.2">
      <c r="A440" s="43" t="e">
        <f t="shared" si="46"/>
        <v>#N/A</v>
      </c>
      <c r="B440" s="40">
        <f t="shared" si="50"/>
        <v>16</v>
      </c>
      <c r="C440" s="40">
        <f t="shared" si="51"/>
        <v>24</v>
      </c>
      <c r="D440" s="41">
        <f t="shared" si="47"/>
        <v>1</v>
      </c>
      <c r="E440" s="42">
        <f t="shared" si="48"/>
        <v>0</v>
      </c>
      <c r="F440" s="43">
        <f t="shared" si="49"/>
        <v>0</v>
      </c>
    </row>
    <row r="441" spans="1:6" x14ac:dyDescent="0.2">
      <c r="A441" s="43" t="e">
        <f t="shared" si="46"/>
        <v>#N/A</v>
      </c>
      <c r="B441" s="40">
        <f t="shared" si="50"/>
        <v>16</v>
      </c>
      <c r="C441" s="40">
        <f t="shared" si="51"/>
        <v>24</v>
      </c>
      <c r="D441" s="41">
        <f t="shared" si="47"/>
        <v>1</v>
      </c>
      <c r="E441" s="42">
        <f t="shared" si="48"/>
        <v>0</v>
      </c>
      <c r="F441" s="43">
        <f t="shared" si="49"/>
        <v>0</v>
      </c>
    </row>
    <row r="442" spans="1:6" x14ac:dyDescent="0.2">
      <c r="A442" s="43" t="e">
        <f t="shared" ref="A442:A503" si="52">VLOOKUP(J442,DDEPM_USERS,2,FALSE)</f>
        <v>#N/A</v>
      </c>
      <c r="B442" s="40">
        <f t="shared" si="50"/>
        <v>16</v>
      </c>
      <c r="C442" s="40">
        <f t="shared" si="51"/>
        <v>24</v>
      </c>
      <c r="D442" s="41">
        <f t="shared" ref="D442:D503" si="53">T442-S442+1</f>
        <v>1</v>
      </c>
      <c r="E442" s="42">
        <f t="shared" ref="E442:E503" si="54">Z442*(C442-B442+1)*D442</f>
        <v>0</v>
      </c>
      <c r="F442" s="43">
        <f t="shared" ref="F442:F503" si="55">E442*AA442</f>
        <v>0</v>
      </c>
    </row>
    <row r="443" spans="1:6" x14ac:dyDescent="0.2">
      <c r="A443" s="43" t="e">
        <f t="shared" si="52"/>
        <v>#N/A</v>
      </c>
      <c r="B443" s="40">
        <f t="shared" si="50"/>
        <v>16</v>
      </c>
      <c r="C443" s="40">
        <f t="shared" si="51"/>
        <v>24</v>
      </c>
      <c r="D443" s="41">
        <f t="shared" si="53"/>
        <v>1</v>
      </c>
      <c r="E443" s="42">
        <f t="shared" si="54"/>
        <v>0</v>
      </c>
      <c r="F443" s="43">
        <f t="shared" si="55"/>
        <v>0</v>
      </c>
    </row>
    <row r="444" spans="1:6" x14ac:dyDescent="0.2">
      <c r="A444" s="43" t="e">
        <f t="shared" si="52"/>
        <v>#N/A</v>
      </c>
      <c r="B444" s="40">
        <f t="shared" si="50"/>
        <v>16</v>
      </c>
      <c r="C444" s="40">
        <f t="shared" si="51"/>
        <v>24</v>
      </c>
      <c r="D444" s="41">
        <f t="shared" si="53"/>
        <v>1</v>
      </c>
      <c r="E444" s="42">
        <f t="shared" si="54"/>
        <v>0</v>
      </c>
      <c r="F444" s="43">
        <f t="shared" si="55"/>
        <v>0</v>
      </c>
    </row>
    <row r="445" spans="1:6" x14ac:dyDescent="0.2">
      <c r="A445" s="43" t="e">
        <f t="shared" si="52"/>
        <v>#N/A</v>
      </c>
      <c r="B445" s="40">
        <f t="shared" si="50"/>
        <v>16</v>
      </c>
      <c r="C445" s="40">
        <f t="shared" si="51"/>
        <v>24</v>
      </c>
      <c r="D445" s="41">
        <f t="shared" si="53"/>
        <v>1</v>
      </c>
      <c r="E445" s="42">
        <f t="shared" si="54"/>
        <v>0</v>
      </c>
      <c r="F445" s="43">
        <f t="shared" si="55"/>
        <v>0</v>
      </c>
    </row>
    <row r="446" spans="1:6" x14ac:dyDescent="0.2">
      <c r="A446" s="43" t="e">
        <f t="shared" si="52"/>
        <v>#N/A</v>
      </c>
      <c r="B446" s="40">
        <f t="shared" si="50"/>
        <v>16</v>
      </c>
      <c r="C446" s="40">
        <f t="shared" si="51"/>
        <v>24</v>
      </c>
      <c r="D446" s="41">
        <f t="shared" si="53"/>
        <v>1</v>
      </c>
      <c r="E446" s="42">
        <f t="shared" si="54"/>
        <v>0</v>
      </c>
      <c r="F446" s="43">
        <f t="shared" si="55"/>
        <v>0</v>
      </c>
    </row>
    <row r="447" spans="1:6" x14ac:dyDescent="0.2">
      <c r="A447" s="43" t="e">
        <f t="shared" si="52"/>
        <v>#N/A</v>
      </c>
      <c r="B447" s="40">
        <f t="shared" si="50"/>
        <v>16</v>
      </c>
      <c r="C447" s="40">
        <f t="shared" si="51"/>
        <v>24</v>
      </c>
      <c r="D447" s="41">
        <f t="shared" si="53"/>
        <v>1</v>
      </c>
      <c r="E447" s="42">
        <f t="shared" si="54"/>
        <v>0</v>
      </c>
      <c r="F447" s="43">
        <f t="shared" si="55"/>
        <v>0</v>
      </c>
    </row>
    <row r="448" spans="1:6" x14ac:dyDescent="0.2">
      <c r="A448" s="43" t="e">
        <f t="shared" si="52"/>
        <v>#N/A</v>
      </c>
      <c r="B448" s="40">
        <f t="shared" si="50"/>
        <v>16</v>
      </c>
      <c r="C448" s="40">
        <f t="shared" si="51"/>
        <v>24</v>
      </c>
      <c r="D448" s="41">
        <f t="shared" si="53"/>
        <v>1</v>
      </c>
      <c r="E448" s="42">
        <f t="shared" si="54"/>
        <v>0</v>
      </c>
      <c r="F448" s="43">
        <f t="shared" si="55"/>
        <v>0</v>
      </c>
    </row>
    <row r="449" spans="1:6" x14ac:dyDescent="0.2">
      <c r="A449" s="43" t="e">
        <f t="shared" si="52"/>
        <v>#N/A</v>
      </c>
      <c r="B449" s="40">
        <f t="shared" si="50"/>
        <v>16</v>
      </c>
      <c r="C449" s="40">
        <f t="shared" si="51"/>
        <v>24</v>
      </c>
      <c r="D449" s="41">
        <f t="shared" si="53"/>
        <v>1</v>
      </c>
      <c r="E449" s="42">
        <f t="shared" si="54"/>
        <v>0</v>
      </c>
      <c r="F449" s="43">
        <f t="shared" si="55"/>
        <v>0</v>
      </c>
    </row>
    <row r="450" spans="1:6" x14ac:dyDescent="0.2">
      <c r="A450" s="43" t="e">
        <f t="shared" si="52"/>
        <v>#N/A</v>
      </c>
      <c r="B450" s="40">
        <f t="shared" si="50"/>
        <v>16</v>
      </c>
      <c r="C450" s="40">
        <f t="shared" si="51"/>
        <v>24</v>
      </c>
      <c r="D450" s="41">
        <f t="shared" si="53"/>
        <v>1</v>
      </c>
      <c r="E450" s="42">
        <f t="shared" si="54"/>
        <v>0</v>
      </c>
      <c r="F450" s="43">
        <f t="shared" si="55"/>
        <v>0</v>
      </c>
    </row>
    <row r="451" spans="1:6" x14ac:dyDescent="0.2">
      <c r="A451" s="43" t="e">
        <f t="shared" si="52"/>
        <v>#N/A</v>
      </c>
      <c r="B451" s="40">
        <f t="shared" si="50"/>
        <v>16</v>
      </c>
      <c r="C451" s="40">
        <f t="shared" si="51"/>
        <v>24</v>
      </c>
      <c r="D451" s="41">
        <f t="shared" si="53"/>
        <v>1</v>
      </c>
      <c r="E451" s="42">
        <f t="shared" si="54"/>
        <v>0</v>
      </c>
      <c r="F451" s="43">
        <f t="shared" si="55"/>
        <v>0</v>
      </c>
    </row>
    <row r="452" spans="1:6" x14ac:dyDescent="0.2">
      <c r="A452" s="43" t="e">
        <f t="shared" si="52"/>
        <v>#N/A</v>
      </c>
      <c r="B452" s="40">
        <f t="shared" si="50"/>
        <v>16</v>
      </c>
      <c r="C452" s="40">
        <f t="shared" si="51"/>
        <v>24</v>
      </c>
      <c r="D452" s="41">
        <f t="shared" si="53"/>
        <v>1</v>
      </c>
      <c r="E452" s="42">
        <f t="shared" si="54"/>
        <v>0</v>
      </c>
      <c r="F452" s="43">
        <f t="shared" si="55"/>
        <v>0</v>
      </c>
    </row>
    <row r="453" spans="1:6" x14ac:dyDescent="0.2">
      <c r="A453" s="43" t="e">
        <f t="shared" si="52"/>
        <v>#N/A</v>
      </c>
      <c r="B453" s="40">
        <f t="shared" si="50"/>
        <v>16</v>
      </c>
      <c r="C453" s="40">
        <f t="shared" si="51"/>
        <v>24</v>
      </c>
      <c r="D453" s="41">
        <f t="shared" si="53"/>
        <v>1</v>
      </c>
      <c r="E453" s="42">
        <f t="shared" si="54"/>
        <v>0</v>
      </c>
      <c r="F453" s="43">
        <f t="shared" si="55"/>
        <v>0</v>
      </c>
    </row>
    <row r="454" spans="1:6" x14ac:dyDescent="0.2">
      <c r="A454" s="43" t="e">
        <f t="shared" si="52"/>
        <v>#N/A</v>
      </c>
      <c r="B454" s="40">
        <f t="shared" si="50"/>
        <v>16</v>
      </c>
      <c r="C454" s="40">
        <f t="shared" si="51"/>
        <v>24</v>
      </c>
      <c r="D454" s="41">
        <f t="shared" si="53"/>
        <v>1</v>
      </c>
      <c r="E454" s="42">
        <f t="shared" si="54"/>
        <v>0</v>
      </c>
      <c r="F454" s="43">
        <f t="shared" si="55"/>
        <v>0</v>
      </c>
    </row>
    <row r="455" spans="1:6" x14ac:dyDescent="0.2">
      <c r="A455" s="43" t="e">
        <f t="shared" si="52"/>
        <v>#N/A</v>
      </c>
      <c r="B455" s="40">
        <f t="shared" si="50"/>
        <v>16</v>
      </c>
      <c r="C455" s="40">
        <f t="shared" si="51"/>
        <v>24</v>
      </c>
      <c r="D455" s="41">
        <f t="shared" si="53"/>
        <v>1</v>
      </c>
      <c r="E455" s="42">
        <f t="shared" si="54"/>
        <v>0</v>
      </c>
      <c r="F455" s="43">
        <f t="shared" si="55"/>
        <v>0</v>
      </c>
    </row>
    <row r="456" spans="1:6" x14ac:dyDescent="0.2">
      <c r="A456" s="43" t="e">
        <f t="shared" si="52"/>
        <v>#N/A</v>
      </c>
      <c r="B456" s="40">
        <f t="shared" si="50"/>
        <v>16</v>
      </c>
      <c r="C456" s="40">
        <f t="shared" si="51"/>
        <v>24</v>
      </c>
      <c r="D456" s="41">
        <f t="shared" si="53"/>
        <v>1</v>
      </c>
      <c r="E456" s="42">
        <f t="shared" si="54"/>
        <v>0</v>
      </c>
      <c r="F456" s="43">
        <f t="shared" si="55"/>
        <v>0</v>
      </c>
    </row>
    <row r="457" spans="1:6" x14ac:dyDescent="0.2">
      <c r="A457" s="43" t="e">
        <f t="shared" si="52"/>
        <v>#N/A</v>
      </c>
      <c r="B457" s="40">
        <f t="shared" si="50"/>
        <v>16</v>
      </c>
      <c r="C457" s="40">
        <f t="shared" si="51"/>
        <v>24</v>
      </c>
      <c r="D457" s="41">
        <f t="shared" si="53"/>
        <v>1</v>
      </c>
      <c r="E457" s="42">
        <f t="shared" si="54"/>
        <v>0</v>
      </c>
      <c r="F457" s="43">
        <f t="shared" si="55"/>
        <v>0</v>
      </c>
    </row>
    <row r="458" spans="1:6" x14ac:dyDescent="0.2">
      <c r="A458" s="43" t="e">
        <f t="shared" si="52"/>
        <v>#N/A</v>
      </c>
      <c r="B458" s="40">
        <f t="shared" si="50"/>
        <v>16</v>
      </c>
      <c r="C458" s="40">
        <f t="shared" si="51"/>
        <v>24</v>
      </c>
      <c r="D458" s="41">
        <f t="shared" si="53"/>
        <v>1</v>
      </c>
      <c r="E458" s="42">
        <f t="shared" si="54"/>
        <v>0</v>
      </c>
      <c r="F458" s="43">
        <f t="shared" si="55"/>
        <v>0</v>
      </c>
    </row>
    <row r="459" spans="1:6" x14ac:dyDescent="0.2">
      <c r="A459" s="43" t="e">
        <f t="shared" si="52"/>
        <v>#N/A</v>
      </c>
      <c r="B459" s="40">
        <f t="shared" si="50"/>
        <v>16</v>
      </c>
      <c r="C459" s="40">
        <f t="shared" si="51"/>
        <v>24</v>
      </c>
      <c r="D459" s="41">
        <f t="shared" si="53"/>
        <v>1</v>
      </c>
      <c r="E459" s="42">
        <f t="shared" si="54"/>
        <v>0</v>
      </c>
      <c r="F459" s="43">
        <f t="shared" si="55"/>
        <v>0</v>
      </c>
    </row>
    <row r="460" spans="1:6" x14ac:dyDescent="0.2">
      <c r="A460" s="43" t="e">
        <f t="shared" si="52"/>
        <v>#N/A</v>
      </c>
      <c r="B460" s="40">
        <f t="shared" si="50"/>
        <v>16</v>
      </c>
      <c r="C460" s="40">
        <f t="shared" si="51"/>
        <v>24</v>
      </c>
      <c r="D460" s="41">
        <f t="shared" si="53"/>
        <v>1</v>
      </c>
      <c r="E460" s="42">
        <f t="shared" si="54"/>
        <v>0</v>
      </c>
      <c r="F460" s="43">
        <f t="shared" si="55"/>
        <v>0</v>
      </c>
    </row>
    <row r="461" spans="1:6" x14ac:dyDescent="0.2">
      <c r="A461" s="43" t="e">
        <f t="shared" si="52"/>
        <v>#N/A</v>
      </c>
      <c r="B461" s="40">
        <f t="shared" si="50"/>
        <v>16</v>
      </c>
      <c r="C461" s="40">
        <f t="shared" si="51"/>
        <v>24</v>
      </c>
      <c r="D461" s="41">
        <f t="shared" si="53"/>
        <v>1</v>
      </c>
      <c r="E461" s="42">
        <f t="shared" si="54"/>
        <v>0</v>
      </c>
      <c r="F461" s="43">
        <f t="shared" si="55"/>
        <v>0</v>
      </c>
    </row>
    <row r="462" spans="1:6" x14ac:dyDescent="0.2">
      <c r="A462" s="43" t="e">
        <f t="shared" si="52"/>
        <v>#N/A</v>
      </c>
      <c r="B462" s="40">
        <f t="shared" si="50"/>
        <v>16</v>
      </c>
      <c r="C462" s="40">
        <f t="shared" si="51"/>
        <v>24</v>
      </c>
      <c r="D462" s="41">
        <f t="shared" si="53"/>
        <v>1</v>
      </c>
      <c r="E462" s="42">
        <f t="shared" si="54"/>
        <v>0</v>
      </c>
      <c r="F462" s="43">
        <f t="shared" si="55"/>
        <v>0</v>
      </c>
    </row>
    <row r="463" spans="1:6" x14ac:dyDescent="0.2">
      <c r="A463" s="43" t="e">
        <f t="shared" si="52"/>
        <v>#N/A</v>
      </c>
      <c r="B463" s="40">
        <f t="shared" ref="B463:B503" si="56">IF(ISNUMBER(FIND("-",U463))=TRUE,VALUE(MID(U463,FIND("-",U463)-1,1)),16)</f>
        <v>16</v>
      </c>
      <c r="C463" s="40">
        <f t="shared" ref="C463:C503" si="57">IF(ISNUMBER(FIND("-",U463))=TRUE,VALUE(MID(U463,FIND("-",U463)+1,2)),24)</f>
        <v>24</v>
      </c>
      <c r="D463" s="41">
        <f t="shared" si="53"/>
        <v>1</v>
      </c>
      <c r="E463" s="42">
        <f t="shared" si="54"/>
        <v>0</v>
      </c>
      <c r="F463" s="43">
        <f t="shared" si="55"/>
        <v>0</v>
      </c>
    </row>
    <row r="464" spans="1:6" x14ac:dyDescent="0.2">
      <c r="A464" s="43" t="e">
        <f t="shared" si="52"/>
        <v>#N/A</v>
      </c>
      <c r="B464" s="40">
        <f t="shared" si="56"/>
        <v>16</v>
      </c>
      <c r="C464" s="40">
        <f t="shared" si="57"/>
        <v>24</v>
      </c>
      <c r="D464" s="41">
        <f t="shared" si="53"/>
        <v>1</v>
      </c>
      <c r="E464" s="42">
        <f t="shared" si="54"/>
        <v>0</v>
      </c>
      <c r="F464" s="43">
        <f t="shared" si="55"/>
        <v>0</v>
      </c>
    </row>
    <row r="465" spans="1:6" x14ac:dyDescent="0.2">
      <c r="A465" s="43" t="e">
        <f t="shared" si="52"/>
        <v>#N/A</v>
      </c>
      <c r="B465" s="40">
        <f t="shared" si="56"/>
        <v>16</v>
      </c>
      <c r="C465" s="40">
        <f t="shared" si="57"/>
        <v>24</v>
      </c>
      <c r="D465" s="41">
        <f t="shared" si="53"/>
        <v>1</v>
      </c>
      <c r="E465" s="42">
        <f t="shared" si="54"/>
        <v>0</v>
      </c>
      <c r="F465" s="43">
        <f t="shared" si="55"/>
        <v>0</v>
      </c>
    </row>
    <row r="466" spans="1:6" x14ac:dyDescent="0.2">
      <c r="A466" s="43" t="e">
        <f t="shared" si="52"/>
        <v>#N/A</v>
      </c>
      <c r="B466" s="40">
        <f t="shared" si="56"/>
        <v>16</v>
      </c>
      <c r="C466" s="40">
        <f t="shared" si="57"/>
        <v>24</v>
      </c>
      <c r="D466" s="41">
        <f t="shared" si="53"/>
        <v>1</v>
      </c>
      <c r="E466" s="42">
        <f t="shared" si="54"/>
        <v>0</v>
      </c>
      <c r="F466" s="43">
        <f t="shared" si="55"/>
        <v>0</v>
      </c>
    </row>
    <row r="467" spans="1:6" x14ac:dyDescent="0.2">
      <c r="A467" s="43" t="e">
        <f t="shared" si="52"/>
        <v>#N/A</v>
      </c>
      <c r="B467" s="40">
        <f t="shared" si="56"/>
        <v>16</v>
      </c>
      <c r="C467" s="40">
        <f t="shared" si="57"/>
        <v>24</v>
      </c>
      <c r="D467" s="41">
        <f t="shared" si="53"/>
        <v>1</v>
      </c>
      <c r="E467" s="42">
        <f t="shared" si="54"/>
        <v>0</v>
      </c>
      <c r="F467" s="43">
        <f t="shared" si="55"/>
        <v>0</v>
      </c>
    </row>
    <row r="468" spans="1:6" x14ac:dyDescent="0.2">
      <c r="A468" s="43" t="e">
        <f t="shared" si="52"/>
        <v>#N/A</v>
      </c>
      <c r="B468" s="40">
        <f t="shared" si="56"/>
        <v>16</v>
      </c>
      <c r="C468" s="40">
        <f t="shared" si="57"/>
        <v>24</v>
      </c>
      <c r="D468" s="41">
        <f t="shared" si="53"/>
        <v>1</v>
      </c>
      <c r="E468" s="42">
        <f t="shared" si="54"/>
        <v>0</v>
      </c>
      <c r="F468" s="43">
        <f t="shared" si="55"/>
        <v>0</v>
      </c>
    </row>
    <row r="469" spans="1:6" x14ac:dyDescent="0.2">
      <c r="A469" s="43" t="e">
        <f t="shared" si="52"/>
        <v>#N/A</v>
      </c>
      <c r="B469" s="40">
        <f t="shared" si="56"/>
        <v>16</v>
      </c>
      <c r="C469" s="40">
        <f t="shared" si="57"/>
        <v>24</v>
      </c>
      <c r="D469" s="41">
        <f t="shared" si="53"/>
        <v>1</v>
      </c>
      <c r="E469" s="42">
        <f t="shared" si="54"/>
        <v>0</v>
      </c>
      <c r="F469" s="43">
        <f t="shared" si="55"/>
        <v>0</v>
      </c>
    </row>
    <row r="470" spans="1:6" x14ac:dyDescent="0.2">
      <c r="A470" s="43" t="e">
        <f t="shared" si="52"/>
        <v>#N/A</v>
      </c>
      <c r="B470" s="40">
        <f t="shared" si="56"/>
        <v>16</v>
      </c>
      <c r="C470" s="40">
        <f t="shared" si="57"/>
        <v>24</v>
      </c>
      <c r="D470" s="41">
        <f t="shared" si="53"/>
        <v>1</v>
      </c>
      <c r="E470" s="42">
        <f t="shared" si="54"/>
        <v>0</v>
      </c>
      <c r="F470" s="43">
        <f t="shared" si="55"/>
        <v>0</v>
      </c>
    </row>
    <row r="471" spans="1:6" x14ac:dyDescent="0.2">
      <c r="A471" s="43" t="e">
        <f t="shared" si="52"/>
        <v>#N/A</v>
      </c>
      <c r="B471" s="40">
        <f t="shared" si="56"/>
        <v>16</v>
      </c>
      <c r="C471" s="40">
        <f t="shared" si="57"/>
        <v>24</v>
      </c>
      <c r="D471" s="41">
        <f t="shared" si="53"/>
        <v>1</v>
      </c>
      <c r="E471" s="42">
        <f t="shared" si="54"/>
        <v>0</v>
      </c>
      <c r="F471" s="43">
        <f t="shared" si="55"/>
        <v>0</v>
      </c>
    </row>
    <row r="472" spans="1:6" x14ac:dyDescent="0.2">
      <c r="A472" s="43" t="e">
        <f t="shared" si="52"/>
        <v>#N/A</v>
      </c>
      <c r="B472" s="40">
        <f t="shared" si="56"/>
        <v>16</v>
      </c>
      <c r="C472" s="40">
        <f t="shared" si="57"/>
        <v>24</v>
      </c>
      <c r="D472" s="41">
        <f t="shared" si="53"/>
        <v>1</v>
      </c>
      <c r="E472" s="42">
        <f t="shared" si="54"/>
        <v>0</v>
      </c>
      <c r="F472" s="43">
        <f t="shared" si="55"/>
        <v>0</v>
      </c>
    </row>
    <row r="473" spans="1:6" x14ac:dyDescent="0.2">
      <c r="A473" s="43" t="e">
        <f t="shared" si="52"/>
        <v>#N/A</v>
      </c>
      <c r="B473" s="40">
        <f t="shared" si="56"/>
        <v>16</v>
      </c>
      <c r="C473" s="40">
        <f t="shared" si="57"/>
        <v>24</v>
      </c>
      <c r="D473" s="41">
        <f t="shared" si="53"/>
        <v>1</v>
      </c>
      <c r="E473" s="42">
        <f t="shared" si="54"/>
        <v>0</v>
      </c>
      <c r="F473" s="43">
        <f t="shared" si="55"/>
        <v>0</v>
      </c>
    </row>
    <row r="474" spans="1:6" x14ac:dyDescent="0.2">
      <c r="A474" s="43" t="e">
        <f t="shared" si="52"/>
        <v>#N/A</v>
      </c>
      <c r="B474" s="40">
        <f t="shared" si="56"/>
        <v>16</v>
      </c>
      <c r="C474" s="40">
        <f t="shared" si="57"/>
        <v>24</v>
      </c>
      <c r="D474" s="41">
        <f t="shared" si="53"/>
        <v>1</v>
      </c>
      <c r="E474" s="42">
        <f t="shared" si="54"/>
        <v>0</v>
      </c>
      <c r="F474" s="43">
        <f t="shared" si="55"/>
        <v>0</v>
      </c>
    </row>
    <row r="475" spans="1:6" x14ac:dyDescent="0.2">
      <c r="A475" s="43" t="e">
        <f t="shared" si="52"/>
        <v>#N/A</v>
      </c>
      <c r="B475" s="40">
        <f t="shared" si="56"/>
        <v>16</v>
      </c>
      <c r="C475" s="40">
        <f t="shared" si="57"/>
        <v>24</v>
      </c>
      <c r="D475" s="41">
        <f t="shared" si="53"/>
        <v>1</v>
      </c>
      <c r="E475" s="42">
        <f t="shared" si="54"/>
        <v>0</v>
      </c>
      <c r="F475" s="43">
        <f t="shared" si="55"/>
        <v>0</v>
      </c>
    </row>
    <row r="476" spans="1:6" x14ac:dyDescent="0.2">
      <c r="A476" s="43" t="e">
        <f t="shared" si="52"/>
        <v>#N/A</v>
      </c>
      <c r="B476" s="40">
        <f t="shared" si="56"/>
        <v>16</v>
      </c>
      <c r="C476" s="40">
        <f t="shared" si="57"/>
        <v>24</v>
      </c>
      <c r="D476" s="41">
        <f t="shared" si="53"/>
        <v>1</v>
      </c>
      <c r="E476" s="42">
        <f t="shared" si="54"/>
        <v>0</v>
      </c>
      <c r="F476" s="43">
        <f t="shared" si="55"/>
        <v>0</v>
      </c>
    </row>
    <row r="477" spans="1:6" x14ac:dyDescent="0.2">
      <c r="A477" s="43" t="e">
        <f t="shared" si="52"/>
        <v>#N/A</v>
      </c>
      <c r="B477" s="40">
        <f t="shared" si="56"/>
        <v>16</v>
      </c>
      <c r="C477" s="40">
        <f t="shared" si="57"/>
        <v>24</v>
      </c>
      <c r="D477" s="41">
        <f t="shared" si="53"/>
        <v>1</v>
      </c>
      <c r="E477" s="42">
        <f t="shared" si="54"/>
        <v>0</v>
      </c>
      <c r="F477" s="43">
        <f t="shared" si="55"/>
        <v>0</v>
      </c>
    </row>
    <row r="478" spans="1:6" x14ac:dyDescent="0.2">
      <c r="A478" s="43" t="e">
        <f t="shared" si="52"/>
        <v>#N/A</v>
      </c>
      <c r="B478" s="40">
        <f t="shared" si="56"/>
        <v>16</v>
      </c>
      <c r="C478" s="40">
        <f t="shared" si="57"/>
        <v>24</v>
      </c>
      <c r="D478" s="41">
        <f t="shared" si="53"/>
        <v>1</v>
      </c>
      <c r="E478" s="42">
        <f t="shared" si="54"/>
        <v>0</v>
      </c>
      <c r="F478" s="43">
        <f t="shared" si="55"/>
        <v>0</v>
      </c>
    </row>
    <row r="479" spans="1:6" x14ac:dyDescent="0.2">
      <c r="A479" s="43" t="e">
        <f t="shared" si="52"/>
        <v>#N/A</v>
      </c>
      <c r="B479" s="40">
        <f t="shared" si="56"/>
        <v>16</v>
      </c>
      <c r="C479" s="40">
        <f t="shared" si="57"/>
        <v>24</v>
      </c>
      <c r="D479" s="41">
        <f t="shared" si="53"/>
        <v>1</v>
      </c>
      <c r="E479" s="42">
        <f t="shared" si="54"/>
        <v>0</v>
      </c>
      <c r="F479" s="43">
        <f t="shared" si="55"/>
        <v>0</v>
      </c>
    </row>
    <row r="480" spans="1:6" x14ac:dyDescent="0.2">
      <c r="A480" s="43" t="e">
        <f t="shared" si="52"/>
        <v>#N/A</v>
      </c>
      <c r="B480" s="40">
        <f t="shared" si="56"/>
        <v>16</v>
      </c>
      <c r="C480" s="40">
        <f t="shared" si="57"/>
        <v>24</v>
      </c>
      <c r="D480" s="41">
        <f t="shared" si="53"/>
        <v>1</v>
      </c>
      <c r="E480" s="42">
        <f t="shared" si="54"/>
        <v>0</v>
      </c>
      <c r="F480" s="43">
        <f t="shared" si="55"/>
        <v>0</v>
      </c>
    </row>
    <row r="481" spans="1:6" x14ac:dyDescent="0.2">
      <c r="A481" s="43" t="e">
        <f t="shared" si="52"/>
        <v>#N/A</v>
      </c>
      <c r="B481" s="40">
        <f t="shared" si="56"/>
        <v>16</v>
      </c>
      <c r="C481" s="40">
        <f t="shared" si="57"/>
        <v>24</v>
      </c>
      <c r="D481" s="41">
        <f t="shared" si="53"/>
        <v>1</v>
      </c>
      <c r="E481" s="42">
        <f t="shared" si="54"/>
        <v>0</v>
      </c>
      <c r="F481" s="43">
        <f t="shared" si="55"/>
        <v>0</v>
      </c>
    </row>
    <row r="482" spans="1:6" x14ac:dyDescent="0.2">
      <c r="A482" s="43" t="e">
        <f t="shared" si="52"/>
        <v>#N/A</v>
      </c>
      <c r="B482" s="40">
        <f t="shared" si="56"/>
        <v>16</v>
      </c>
      <c r="C482" s="40">
        <f t="shared" si="57"/>
        <v>24</v>
      </c>
      <c r="D482" s="41">
        <f t="shared" si="53"/>
        <v>1</v>
      </c>
      <c r="E482" s="42">
        <f t="shared" si="54"/>
        <v>0</v>
      </c>
      <c r="F482" s="43">
        <f t="shared" si="55"/>
        <v>0</v>
      </c>
    </row>
    <row r="483" spans="1:6" x14ac:dyDescent="0.2">
      <c r="A483" s="43" t="e">
        <f t="shared" si="52"/>
        <v>#N/A</v>
      </c>
      <c r="B483" s="40">
        <f t="shared" si="56"/>
        <v>16</v>
      </c>
      <c r="C483" s="40">
        <f t="shared" si="57"/>
        <v>24</v>
      </c>
      <c r="D483" s="41">
        <f t="shared" si="53"/>
        <v>1</v>
      </c>
      <c r="E483" s="42">
        <f t="shared" si="54"/>
        <v>0</v>
      </c>
      <c r="F483" s="43">
        <f t="shared" si="55"/>
        <v>0</v>
      </c>
    </row>
    <row r="484" spans="1:6" x14ac:dyDescent="0.2">
      <c r="A484" s="43" t="e">
        <f t="shared" si="52"/>
        <v>#N/A</v>
      </c>
      <c r="B484" s="40">
        <f t="shared" si="56"/>
        <v>16</v>
      </c>
      <c r="C484" s="40">
        <f t="shared" si="57"/>
        <v>24</v>
      </c>
      <c r="D484" s="41">
        <f t="shared" si="53"/>
        <v>1</v>
      </c>
      <c r="E484" s="42">
        <f t="shared" si="54"/>
        <v>0</v>
      </c>
      <c r="F484" s="43">
        <f t="shared" si="55"/>
        <v>0</v>
      </c>
    </row>
    <row r="485" spans="1:6" x14ac:dyDescent="0.2">
      <c r="A485" s="43" t="e">
        <f t="shared" si="52"/>
        <v>#N/A</v>
      </c>
      <c r="B485" s="40">
        <f t="shared" si="56"/>
        <v>16</v>
      </c>
      <c r="C485" s="40">
        <f t="shared" si="57"/>
        <v>24</v>
      </c>
      <c r="D485" s="41">
        <f t="shared" si="53"/>
        <v>1</v>
      </c>
      <c r="E485" s="42">
        <f t="shared" si="54"/>
        <v>0</v>
      </c>
      <c r="F485" s="43">
        <f t="shared" si="55"/>
        <v>0</v>
      </c>
    </row>
    <row r="486" spans="1:6" x14ac:dyDescent="0.2">
      <c r="A486" s="43" t="e">
        <f t="shared" si="52"/>
        <v>#N/A</v>
      </c>
      <c r="B486" s="40">
        <f t="shared" si="56"/>
        <v>16</v>
      </c>
      <c r="C486" s="40">
        <f t="shared" si="57"/>
        <v>24</v>
      </c>
      <c r="D486" s="41">
        <f t="shared" si="53"/>
        <v>1</v>
      </c>
      <c r="E486" s="42">
        <f t="shared" si="54"/>
        <v>0</v>
      </c>
      <c r="F486" s="43">
        <f t="shared" si="55"/>
        <v>0</v>
      </c>
    </row>
    <row r="487" spans="1:6" x14ac:dyDescent="0.2">
      <c r="A487" s="43" t="e">
        <f t="shared" si="52"/>
        <v>#N/A</v>
      </c>
      <c r="B487" s="40">
        <f t="shared" si="56"/>
        <v>16</v>
      </c>
      <c r="C487" s="40">
        <f t="shared" si="57"/>
        <v>24</v>
      </c>
      <c r="D487" s="41">
        <f t="shared" si="53"/>
        <v>1</v>
      </c>
      <c r="E487" s="42">
        <f t="shared" si="54"/>
        <v>0</v>
      </c>
      <c r="F487" s="43">
        <f t="shared" si="55"/>
        <v>0</v>
      </c>
    </row>
    <row r="488" spans="1:6" x14ac:dyDescent="0.2">
      <c r="A488" s="43" t="e">
        <f t="shared" si="52"/>
        <v>#N/A</v>
      </c>
      <c r="B488" s="40">
        <f t="shared" si="56"/>
        <v>16</v>
      </c>
      <c r="C488" s="40">
        <f t="shared" si="57"/>
        <v>24</v>
      </c>
      <c r="D488" s="41">
        <f t="shared" si="53"/>
        <v>1</v>
      </c>
      <c r="E488" s="42">
        <f t="shared" si="54"/>
        <v>0</v>
      </c>
      <c r="F488" s="43">
        <f t="shared" si="55"/>
        <v>0</v>
      </c>
    </row>
    <row r="489" spans="1:6" x14ac:dyDescent="0.2">
      <c r="A489" s="43" t="e">
        <f t="shared" si="52"/>
        <v>#N/A</v>
      </c>
      <c r="B489" s="40">
        <f t="shared" si="56"/>
        <v>16</v>
      </c>
      <c r="C489" s="40">
        <f t="shared" si="57"/>
        <v>24</v>
      </c>
      <c r="D489" s="41">
        <f t="shared" si="53"/>
        <v>1</v>
      </c>
      <c r="E489" s="42">
        <f t="shared" si="54"/>
        <v>0</v>
      </c>
      <c r="F489" s="43">
        <f t="shared" si="55"/>
        <v>0</v>
      </c>
    </row>
    <row r="490" spans="1:6" x14ac:dyDescent="0.2">
      <c r="A490" s="43" t="e">
        <f t="shared" si="52"/>
        <v>#N/A</v>
      </c>
      <c r="B490" s="40">
        <f t="shared" si="56"/>
        <v>16</v>
      </c>
      <c r="C490" s="40">
        <f t="shared" si="57"/>
        <v>24</v>
      </c>
      <c r="D490" s="41">
        <f t="shared" si="53"/>
        <v>1</v>
      </c>
      <c r="E490" s="42">
        <f t="shared" si="54"/>
        <v>0</v>
      </c>
      <c r="F490" s="43">
        <f t="shared" si="55"/>
        <v>0</v>
      </c>
    </row>
    <row r="491" spans="1:6" x14ac:dyDescent="0.2">
      <c r="A491" s="43" t="e">
        <f t="shared" si="52"/>
        <v>#N/A</v>
      </c>
      <c r="B491" s="40">
        <f t="shared" si="56"/>
        <v>16</v>
      </c>
      <c r="C491" s="40">
        <f t="shared" si="57"/>
        <v>24</v>
      </c>
      <c r="D491" s="41">
        <f t="shared" si="53"/>
        <v>1</v>
      </c>
      <c r="E491" s="42">
        <f t="shared" si="54"/>
        <v>0</v>
      </c>
      <c r="F491" s="43">
        <f t="shared" si="55"/>
        <v>0</v>
      </c>
    </row>
    <row r="492" spans="1:6" x14ac:dyDescent="0.2">
      <c r="A492" s="43" t="e">
        <f t="shared" si="52"/>
        <v>#N/A</v>
      </c>
      <c r="B492" s="40">
        <f t="shared" si="56"/>
        <v>16</v>
      </c>
      <c r="C492" s="40">
        <f t="shared" si="57"/>
        <v>24</v>
      </c>
      <c r="D492" s="41">
        <f t="shared" si="53"/>
        <v>1</v>
      </c>
      <c r="E492" s="42">
        <f t="shared" si="54"/>
        <v>0</v>
      </c>
      <c r="F492" s="43">
        <f t="shared" si="55"/>
        <v>0</v>
      </c>
    </row>
    <row r="493" spans="1:6" x14ac:dyDescent="0.2">
      <c r="A493" s="43" t="e">
        <f t="shared" si="52"/>
        <v>#N/A</v>
      </c>
      <c r="B493" s="40">
        <f t="shared" si="56"/>
        <v>16</v>
      </c>
      <c r="C493" s="40">
        <f t="shared" si="57"/>
        <v>24</v>
      </c>
      <c r="D493" s="41">
        <f t="shared" si="53"/>
        <v>1</v>
      </c>
      <c r="E493" s="42">
        <f t="shared" si="54"/>
        <v>0</v>
      </c>
      <c r="F493" s="43">
        <f t="shared" si="55"/>
        <v>0</v>
      </c>
    </row>
    <row r="494" spans="1:6" x14ac:dyDescent="0.2">
      <c r="A494" s="43" t="e">
        <f t="shared" si="52"/>
        <v>#N/A</v>
      </c>
      <c r="B494" s="40">
        <f t="shared" si="56"/>
        <v>16</v>
      </c>
      <c r="C494" s="40">
        <f t="shared" si="57"/>
        <v>24</v>
      </c>
      <c r="D494" s="41">
        <f t="shared" si="53"/>
        <v>1</v>
      </c>
      <c r="E494" s="42">
        <f t="shared" si="54"/>
        <v>0</v>
      </c>
      <c r="F494" s="43">
        <f t="shared" si="55"/>
        <v>0</v>
      </c>
    </row>
    <row r="495" spans="1:6" x14ac:dyDescent="0.2">
      <c r="A495" s="43" t="e">
        <f t="shared" si="52"/>
        <v>#N/A</v>
      </c>
      <c r="B495" s="40">
        <f t="shared" si="56"/>
        <v>16</v>
      </c>
      <c r="C495" s="40">
        <f t="shared" si="57"/>
        <v>24</v>
      </c>
      <c r="D495" s="41">
        <f t="shared" si="53"/>
        <v>1</v>
      </c>
      <c r="E495" s="42">
        <f t="shared" si="54"/>
        <v>0</v>
      </c>
      <c r="F495" s="43">
        <f t="shared" si="55"/>
        <v>0</v>
      </c>
    </row>
    <row r="496" spans="1:6" x14ac:dyDescent="0.2">
      <c r="A496" s="43" t="e">
        <f t="shared" si="52"/>
        <v>#N/A</v>
      </c>
      <c r="B496" s="40">
        <f t="shared" si="56"/>
        <v>16</v>
      </c>
      <c r="C496" s="40">
        <f t="shared" si="57"/>
        <v>24</v>
      </c>
      <c r="D496" s="41">
        <f t="shared" si="53"/>
        <v>1</v>
      </c>
      <c r="E496" s="42">
        <f t="shared" si="54"/>
        <v>0</v>
      </c>
      <c r="F496" s="43">
        <f t="shared" si="55"/>
        <v>0</v>
      </c>
    </row>
    <row r="497" spans="1:6" x14ac:dyDescent="0.2">
      <c r="A497" s="43" t="e">
        <f t="shared" si="52"/>
        <v>#N/A</v>
      </c>
      <c r="B497" s="40">
        <f t="shared" si="56"/>
        <v>16</v>
      </c>
      <c r="C497" s="40">
        <f t="shared" si="57"/>
        <v>24</v>
      </c>
      <c r="D497" s="41">
        <f t="shared" si="53"/>
        <v>1</v>
      </c>
      <c r="E497" s="42">
        <f t="shared" si="54"/>
        <v>0</v>
      </c>
      <c r="F497" s="43">
        <f t="shared" si="55"/>
        <v>0</v>
      </c>
    </row>
    <row r="498" spans="1:6" x14ac:dyDescent="0.2">
      <c r="A498" s="43" t="e">
        <f t="shared" si="52"/>
        <v>#N/A</v>
      </c>
      <c r="B498" s="40">
        <f t="shared" si="56"/>
        <v>16</v>
      </c>
      <c r="C498" s="40">
        <f t="shared" si="57"/>
        <v>24</v>
      </c>
      <c r="D498" s="41">
        <f t="shared" si="53"/>
        <v>1</v>
      </c>
      <c r="E498" s="42">
        <f t="shared" si="54"/>
        <v>0</v>
      </c>
      <c r="F498" s="43">
        <f t="shared" si="55"/>
        <v>0</v>
      </c>
    </row>
    <row r="499" spans="1:6" x14ac:dyDescent="0.2">
      <c r="A499" s="43" t="e">
        <f t="shared" si="52"/>
        <v>#N/A</v>
      </c>
      <c r="B499" s="40">
        <f t="shared" si="56"/>
        <v>16</v>
      </c>
      <c r="C499" s="40">
        <f t="shared" si="57"/>
        <v>24</v>
      </c>
      <c r="D499" s="41">
        <f t="shared" si="53"/>
        <v>1</v>
      </c>
      <c r="E499" s="42">
        <f t="shared" si="54"/>
        <v>0</v>
      </c>
      <c r="F499" s="43">
        <f t="shared" si="55"/>
        <v>0</v>
      </c>
    </row>
    <row r="500" spans="1:6" x14ac:dyDescent="0.2">
      <c r="A500" s="43" t="e">
        <f t="shared" si="52"/>
        <v>#N/A</v>
      </c>
      <c r="B500" s="40">
        <f t="shared" si="56"/>
        <v>16</v>
      </c>
      <c r="C500" s="40">
        <f t="shared" si="57"/>
        <v>24</v>
      </c>
      <c r="D500" s="41">
        <f t="shared" si="53"/>
        <v>1</v>
      </c>
      <c r="E500" s="42">
        <f t="shared" si="54"/>
        <v>0</v>
      </c>
      <c r="F500" s="43">
        <f t="shared" si="55"/>
        <v>0</v>
      </c>
    </row>
    <row r="501" spans="1:6" x14ac:dyDescent="0.2">
      <c r="A501" s="43" t="e">
        <f t="shared" si="52"/>
        <v>#N/A</v>
      </c>
      <c r="B501" s="40">
        <f t="shared" si="56"/>
        <v>16</v>
      </c>
      <c r="C501" s="40">
        <f t="shared" si="57"/>
        <v>24</v>
      </c>
      <c r="D501" s="41">
        <f t="shared" si="53"/>
        <v>1</v>
      </c>
      <c r="E501" s="42">
        <f t="shared" si="54"/>
        <v>0</v>
      </c>
      <c r="F501" s="43">
        <f t="shared" si="55"/>
        <v>0</v>
      </c>
    </row>
    <row r="502" spans="1:6" x14ac:dyDescent="0.2">
      <c r="A502" s="43" t="e">
        <f t="shared" si="52"/>
        <v>#N/A</v>
      </c>
      <c r="B502" s="40">
        <f t="shared" si="56"/>
        <v>16</v>
      </c>
      <c r="C502" s="40">
        <f t="shared" si="57"/>
        <v>24</v>
      </c>
      <c r="D502" s="41">
        <f t="shared" si="53"/>
        <v>1</v>
      </c>
      <c r="E502" s="42">
        <f t="shared" si="54"/>
        <v>0</v>
      </c>
      <c r="F502" s="43">
        <f t="shared" si="55"/>
        <v>0</v>
      </c>
    </row>
    <row r="503" spans="1:6" x14ac:dyDescent="0.2">
      <c r="A503" s="43" t="e">
        <f t="shared" si="52"/>
        <v>#N/A</v>
      </c>
      <c r="B503" s="40">
        <f t="shared" si="56"/>
        <v>16</v>
      </c>
      <c r="C503" s="40">
        <f t="shared" si="57"/>
        <v>24</v>
      </c>
      <c r="D503" s="41">
        <f t="shared" si="53"/>
        <v>1</v>
      </c>
      <c r="E503" s="42">
        <f t="shared" si="54"/>
        <v>0</v>
      </c>
      <c r="F503" s="43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3"/>
  <sheetViews>
    <sheetView showGridLines="0" zoomScale="85" workbookViewId="0">
      <pane xSplit="3" ySplit="4" topLeftCell="D5" activePane="bottomRight" state="frozen"/>
      <selection activeCell="B2" sqref="B2"/>
      <selection pane="topRight" activeCell="B2" sqref="B2"/>
      <selection pane="bottomLeft" activeCell="B2" sqref="B2"/>
      <selection pane="bottomRight" activeCell="D5" sqref="D5"/>
    </sheetView>
  </sheetViews>
  <sheetFormatPr defaultRowHeight="12.75" x14ac:dyDescent="0.2"/>
  <cols>
    <col min="1" max="1" width="20.42578125" customWidth="1"/>
    <col min="2" max="2" width="10.85546875" style="48" customWidth="1"/>
    <col min="3" max="3" width="13.42578125" style="48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9" t="s">
        <v>404</v>
      </c>
      <c r="B1" s="54"/>
      <c r="C1" s="54"/>
    </row>
    <row r="2" spans="1:25" x14ac:dyDescent="0.2">
      <c r="A2" s="144" t="s">
        <v>405</v>
      </c>
      <c r="B2" s="54"/>
      <c r="C2" s="54"/>
    </row>
    <row r="3" spans="1:25" ht="13.5" thickBot="1" x14ac:dyDescent="0.25">
      <c r="A3" s="143">
        <f>'E-Mail'!$B$4</f>
        <v>36977</v>
      </c>
      <c r="B3" s="54"/>
      <c r="C3" s="54"/>
    </row>
    <row r="4" spans="1:25" ht="26.25" thickBot="1" x14ac:dyDescent="0.25">
      <c r="A4" s="46" t="s">
        <v>403</v>
      </c>
      <c r="B4" s="45" t="s">
        <v>407</v>
      </c>
      <c r="C4" s="46" t="s">
        <v>170</v>
      </c>
      <c r="D4" s="91" t="s">
        <v>591</v>
      </c>
      <c r="E4" s="91" t="s">
        <v>592</v>
      </c>
      <c r="F4" s="91" t="s">
        <v>593</v>
      </c>
      <c r="G4" s="91" t="s">
        <v>594</v>
      </c>
      <c r="H4" s="91" t="s">
        <v>595</v>
      </c>
      <c r="I4" s="91" t="s">
        <v>596</v>
      </c>
      <c r="J4" s="91" t="s">
        <v>597</v>
      </c>
      <c r="K4" s="91" t="s">
        <v>598</v>
      </c>
      <c r="L4" s="91" t="s">
        <v>599</v>
      </c>
      <c r="M4" s="91" t="s">
        <v>600</v>
      </c>
      <c r="N4" s="91" t="s">
        <v>601</v>
      </c>
      <c r="O4" s="91" t="s">
        <v>602</v>
      </c>
      <c r="P4" s="91" t="s">
        <v>603</v>
      </c>
      <c r="Q4" s="91" t="s">
        <v>604</v>
      </c>
      <c r="R4" s="91" t="s">
        <v>605</v>
      </c>
      <c r="S4" s="91" t="s">
        <v>606</v>
      </c>
      <c r="T4" s="91" t="s">
        <v>607</v>
      </c>
      <c r="U4" s="91" t="s">
        <v>608</v>
      </c>
      <c r="V4" s="91" t="s">
        <v>609</v>
      </c>
      <c r="W4" s="91" t="s">
        <v>610</v>
      </c>
      <c r="X4" s="91" t="s">
        <v>611</v>
      </c>
      <c r="Y4" s="91" t="s">
        <v>612</v>
      </c>
    </row>
    <row r="5" spans="1:25" ht="25.5" x14ac:dyDescent="0.2">
      <c r="A5" s="47" t="str">
        <f t="shared" ref="A5:A68" si="0">VLOOKUP(G5,DDEGL_USERS,2,FALSE)</f>
        <v>Adam Gross</v>
      </c>
      <c r="B5" s="47">
        <f t="shared" ref="B5:B14" si="1">(YEAR(Q5)-YEAR(P5))*12+MONTH(Q5)-MONTH(P5)+1</f>
        <v>3</v>
      </c>
      <c r="C5" s="47">
        <f t="shared" ref="C5:C68" si="2">B5*W5</f>
        <v>75000</v>
      </c>
      <c r="D5" s="92" t="s">
        <v>171</v>
      </c>
      <c r="E5" s="92" t="s">
        <v>236</v>
      </c>
      <c r="F5" s="92" t="s">
        <v>237</v>
      </c>
      <c r="G5" s="92" t="s">
        <v>238</v>
      </c>
      <c r="H5" s="92" t="s">
        <v>239</v>
      </c>
      <c r="I5" s="92" t="s">
        <v>240</v>
      </c>
      <c r="J5" s="92" t="s">
        <v>241</v>
      </c>
      <c r="K5" s="92" t="s">
        <v>242</v>
      </c>
      <c r="L5" s="92" t="s">
        <v>243</v>
      </c>
      <c r="M5" s="92" t="s">
        <v>244</v>
      </c>
      <c r="N5" s="92"/>
      <c r="O5" s="92" t="s">
        <v>245</v>
      </c>
      <c r="P5" s="96">
        <v>37165</v>
      </c>
      <c r="Q5" s="96">
        <v>37256</v>
      </c>
      <c r="R5" s="92"/>
      <c r="S5" s="92" t="s">
        <v>246</v>
      </c>
      <c r="T5" s="93">
        <v>36977</v>
      </c>
      <c r="U5" s="92" t="s">
        <v>631</v>
      </c>
      <c r="V5" s="92" t="s">
        <v>183</v>
      </c>
      <c r="W5" s="92">
        <v>25000</v>
      </c>
      <c r="X5" s="92">
        <v>0.56999999999999995</v>
      </c>
      <c r="Y5" s="92">
        <v>20592</v>
      </c>
    </row>
    <row r="6" spans="1:25" ht="25.5" x14ac:dyDescent="0.2">
      <c r="A6" s="47" t="str">
        <f t="shared" si="0"/>
        <v>Adam Gross</v>
      </c>
      <c r="B6" s="47">
        <f t="shared" si="1"/>
        <v>1</v>
      </c>
      <c r="C6" s="47">
        <f t="shared" si="2"/>
        <v>25000</v>
      </c>
      <c r="D6" s="94" t="s">
        <v>171</v>
      </c>
      <c r="E6" s="94" t="s">
        <v>236</v>
      </c>
      <c r="F6" s="94" t="s">
        <v>237</v>
      </c>
      <c r="G6" s="94" t="s">
        <v>238</v>
      </c>
      <c r="H6" s="94" t="s">
        <v>239</v>
      </c>
      <c r="I6" s="94" t="s">
        <v>240</v>
      </c>
      <c r="J6" s="94" t="s">
        <v>241</v>
      </c>
      <c r="K6" s="94" t="s">
        <v>242</v>
      </c>
      <c r="L6" s="94" t="s">
        <v>243</v>
      </c>
      <c r="M6" s="94" t="s">
        <v>244</v>
      </c>
      <c r="N6" s="94"/>
      <c r="O6" s="94" t="s">
        <v>247</v>
      </c>
      <c r="P6" s="97">
        <v>36982</v>
      </c>
      <c r="Q6" s="97">
        <v>37011</v>
      </c>
      <c r="R6" s="94"/>
      <c r="S6" s="94"/>
      <c r="T6" s="95">
        <v>36977</v>
      </c>
      <c r="U6" s="94" t="s">
        <v>632</v>
      </c>
      <c r="V6" s="94" t="s">
        <v>183</v>
      </c>
      <c r="W6" s="94">
        <v>25000</v>
      </c>
      <c r="X6" s="94">
        <v>0.55000000000000004</v>
      </c>
      <c r="Y6" s="94">
        <v>20593</v>
      </c>
    </row>
    <row r="7" spans="1:25" ht="25.5" x14ac:dyDescent="0.2">
      <c r="A7" s="47" t="str">
        <f t="shared" si="0"/>
        <v>Wade Hicks</v>
      </c>
      <c r="B7" s="47">
        <f t="shared" si="1"/>
        <v>1</v>
      </c>
      <c r="C7" s="47">
        <f t="shared" si="2"/>
        <v>25000</v>
      </c>
      <c r="D7" s="92" t="s">
        <v>171</v>
      </c>
      <c r="E7" s="92" t="s">
        <v>236</v>
      </c>
      <c r="F7" s="92" t="s">
        <v>237</v>
      </c>
      <c r="G7" s="92" t="s">
        <v>250</v>
      </c>
      <c r="H7" s="92" t="s">
        <v>633</v>
      </c>
      <c r="I7" s="92" t="s">
        <v>240</v>
      </c>
      <c r="J7" s="92" t="s">
        <v>241</v>
      </c>
      <c r="K7" s="92" t="s">
        <v>242</v>
      </c>
      <c r="L7" s="92" t="s">
        <v>249</v>
      </c>
      <c r="M7" s="92" t="s">
        <v>244</v>
      </c>
      <c r="N7" s="92"/>
      <c r="O7" s="92" t="s">
        <v>251</v>
      </c>
      <c r="P7" s="96">
        <v>36951</v>
      </c>
      <c r="Q7" s="96">
        <v>36981</v>
      </c>
      <c r="R7" s="92"/>
      <c r="S7" s="92" t="s">
        <v>246</v>
      </c>
      <c r="T7" s="93">
        <v>36977</v>
      </c>
      <c r="U7" s="92" t="s">
        <v>216</v>
      </c>
      <c r="V7" s="92" t="s">
        <v>183</v>
      </c>
      <c r="W7" s="92">
        <v>25000</v>
      </c>
      <c r="X7" s="92">
        <v>0.56625000000000003</v>
      </c>
      <c r="Y7" s="92">
        <v>20379</v>
      </c>
    </row>
    <row r="8" spans="1:25" x14ac:dyDescent="0.2">
      <c r="A8" s="47" t="e">
        <f t="shared" si="0"/>
        <v>#N/A</v>
      </c>
      <c r="B8" s="47">
        <f t="shared" si="1"/>
        <v>1</v>
      </c>
      <c r="C8" s="47">
        <f t="shared" si="2"/>
        <v>0</v>
      </c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44"/>
      <c r="Q8" s="44"/>
      <c r="R8" s="35"/>
      <c r="S8" s="35"/>
      <c r="T8" s="36"/>
      <c r="U8" s="35"/>
      <c r="V8" s="35"/>
      <c r="W8" s="35"/>
      <c r="X8" s="35"/>
      <c r="Y8" s="35"/>
    </row>
    <row r="9" spans="1:25" x14ac:dyDescent="0.2">
      <c r="A9" s="47" t="e">
        <f t="shared" si="0"/>
        <v>#N/A</v>
      </c>
      <c r="B9" s="47">
        <f t="shared" si="1"/>
        <v>1</v>
      </c>
      <c r="C9" s="47">
        <f t="shared" si="2"/>
        <v>0</v>
      </c>
      <c r="D9" s="28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39"/>
      <c r="Q9" s="39"/>
      <c r="R9" s="29"/>
      <c r="S9" s="29"/>
      <c r="T9" s="31"/>
      <c r="U9" s="29"/>
      <c r="V9" s="29"/>
      <c r="W9" s="29"/>
      <c r="X9" s="29"/>
      <c r="Y9" s="29"/>
    </row>
    <row r="10" spans="1:25" x14ac:dyDescent="0.2">
      <c r="A10" s="47" t="e">
        <f t="shared" si="0"/>
        <v>#N/A</v>
      </c>
      <c r="B10" s="47">
        <f t="shared" si="1"/>
        <v>1</v>
      </c>
      <c r="C10" s="47">
        <f t="shared" si="2"/>
        <v>0</v>
      </c>
      <c r="D10" s="34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44"/>
      <c r="Q10" s="44"/>
      <c r="R10" s="35"/>
      <c r="S10" s="35"/>
      <c r="T10" s="36"/>
      <c r="U10" s="35"/>
      <c r="V10" s="35"/>
      <c r="W10" s="35"/>
      <c r="X10" s="35"/>
      <c r="Y10" s="35"/>
    </row>
    <row r="11" spans="1:25" x14ac:dyDescent="0.2">
      <c r="A11" s="47" t="e">
        <f t="shared" si="0"/>
        <v>#N/A</v>
      </c>
      <c r="B11" s="47">
        <f t="shared" si="1"/>
        <v>1</v>
      </c>
      <c r="C11" s="47">
        <f t="shared" si="2"/>
        <v>0</v>
      </c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39"/>
      <c r="Q11" s="39"/>
      <c r="R11" s="29"/>
      <c r="S11" s="29"/>
      <c r="T11" s="31"/>
      <c r="U11" s="29"/>
      <c r="V11" s="29"/>
      <c r="W11" s="29"/>
      <c r="X11" s="29"/>
      <c r="Y11" s="29"/>
    </row>
    <row r="12" spans="1:25" x14ac:dyDescent="0.2">
      <c r="A12" s="47" t="e">
        <f t="shared" si="0"/>
        <v>#N/A</v>
      </c>
      <c r="B12" s="47">
        <f t="shared" si="1"/>
        <v>1</v>
      </c>
      <c r="C12" s="47">
        <f t="shared" si="2"/>
        <v>0</v>
      </c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44"/>
      <c r="Q12" s="44"/>
      <c r="R12" s="35"/>
      <c r="S12" s="35"/>
      <c r="T12" s="36"/>
      <c r="U12" s="35"/>
      <c r="V12" s="35"/>
      <c r="W12" s="35"/>
      <c r="X12" s="35"/>
      <c r="Y12" s="35"/>
    </row>
    <row r="13" spans="1:25" x14ac:dyDescent="0.2">
      <c r="A13" s="47" t="e">
        <f t="shared" si="0"/>
        <v>#N/A</v>
      </c>
      <c r="B13" s="47">
        <f t="shared" si="1"/>
        <v>1</v>
      </c>
      <c r="C13" s="47">
        <f t="shared" si="2"/>
        <v>0</v>
      </c>
      <c r="D13" s="28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39"/>
      <c r="Q13" s="39"/>
      <c r="R13" s="29"/>
      <c r="S13" s="29"/>
      <c r="T13" s="31"/>
      <c r="U13" s="29"/>
      <c r="V13" s="29"/>
      <c r="W13" s="29"/>
      <c r="X13" s="29"/>
      <c r="Y13" s="29"/>
    </row>
    <row r="14" spans="1:25" x14ac:dyDescent="0.2">
      <c r="A14" s="47" t="e">
        <f t="shared" si="0"/>
        <v>#N/A</v>
      </c>
      <c r="B14" s="47">
        <f t="shared" si="1"/>
        <v>1</v>
      </c>
      <c r="C14" s="47">
        <f t="shared" si="2"/>
        <v>0</v>
      </c>
      <c r="D14" s="34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44"/>
      <c r="Q14" s="44"/>
      <c r="R14" s="35"/>
      <c r="S14" s="35"/>
      <c r="T14" s="36"/>
      <c r="U14" s="35"/>
      <c r="V14" s="35"/>
      <c r="W14" s="35"/>
      <c r="X14" s="35"/>
      <c r="Y14" s="35"/>
    </row>
    <row r="15" spans="1:25" x14ac:dyDescent="0.2">
      <c r="A15" s="47" t="e">
        <f t="shared" si="0"/>
        <v>#N/A</v>
      </c>
      <c r="B15" s="47">
        <f t="shared" ref="B15:B78" si="3">(YEAR(Q15)-YEAR(P15))*12+MONTH(Q15)-MONTH(P15)+1</f>
        <v>1</v>
      </c>
      <c r="C15" s="47">
        <f t="shared" si="2"/>
        <v>0</v>
      </c>
    </row>
    <row r="16" spans="1:25" x14ac:dyDescent="0.2">
      <c r="A16" s="47" t="e">
        <f t="shared" si="0"/>
        <v>#N/A</v>
      </c>
      <c r="B16" s="47">
        <f t="shared" si="3"/>
        <v>1</v>
      </c>
      <c r="C16" s="47">
        <f t="shared" si="2"/>
        <v>0</v>
      </c>
    </row>
    <row r="17" spans="1:3" x14ac:dyDescent="0.2">
      <c r="A17" s="47" t="e">
        <f t="shared" si="0"/>
        <v>#N/A</v>
      </c>
      <c r="B17" s="47">
        <f t="shared" si="3"/>
        <v>1</v>
      </c>
      <c r="C17" s="47">
        <f t="shared" si="2"/>
        <v>0</v>
      </c>
    </row>
    <row r="18" spans="1:3" x14ac:dyDescent="0.2">
      <c r="A18" s="47" t="e">
        <f t="shared" si="0"/>
        <v>#N/A</v>
      </c>
      <c r="B18" s="47">
        <f t="shared" si="3"/>
        <v>1</v>
      </c>
      <c r="C18" s="47">
        <f t="shared" si="2"/>
        <v>0</v>
      </c>
    </row>
    <row r="19" spans="1:3" x14ac:dyDescent="0.2">
      <c r="A19" s="47" t="e">
        <f t="shared" si="0"/>
        <v>#N/A</v>
      </c>
      <c r="B19" s="47">
        <f t="shared" si="3"/>
        <v>1</v>
      </c>
      <c r="C19" s="47">
        <f t="shared" si="2"/>
        <v>0</v>
      </c>
    </row>
    <row r="20" spans="1:3" x14ac:dyDescent="0.2">
      <c r="A20" s="47" t="e">
        <f t="shared" si="0"/>
        <v>#N/A</v>
      </c>
      <c r="B20" s="47">
        <f t="shared" si="3"/>
        <v>1</v>
      </c>
      <c r="C20" s="47">
        <f t="shared" si="2"/>
        <v>0</v>
      </c>
    </row>
    <row r="21" spans="1:3" x14ac:dyDescent="0.2">
      <c r="A21" s="47" t="e">
        <f t="shared" si="0"/>
        <v>#N/A</v>
      </c>
      <c r="B21" s="47">
        <f t="shared" si="3"/>
        <v>1</v>
      </c>
      <c r="C21" s="47">
        <f t="shared" si="2"/>
        <v>0</v>
      </c>
    </row>
    <row r="22" spans="1:3" x14ac:dyDescent="0.2">
      <c r="A22" s="47" t="e">
        <f t="shared" si="0"/>
        <v>#N/A</v>
      </c>
      <c r="B22" s="47">
        <f t="shared" si="3"/>
        <v>1</v>
      </c>
      <c r="C22" s="47">
        <f t="shared" si="2"/>
        <v>0</v>
      </c>
    </row>
    <row r="23" spans="1:3" x14ac:dyDescent="0.2">
      <c r="A23" s="47" t="e">
        <f t="shared" si="0"/>
        <v>#N/A</v>
      </c>
      <c r="B23" s="47">
        <f t="shared" si="3"/>
        <v>1</v>
      </c>
      <c r="C23" s="47">
        <f t="shared" si="2"/>
        <v>0</v>
      </c>
    </row>
    <row r="24" spans="1:3" x14ac:dyDescent="0.2">
      <c r="A24" s="47" t="e">
        <f t="shared" si="0"/>
        <v>#N/A</v>
      </c>
      <c r="B24" s="47">
        <f t="shared" si="3"/>
        <v>1</v>
      </c>
      <c r="C24" s="47">
        <f t="shared" si="2"/>
        <v>0</v>
      </c>
    </row>
    <row r="25" spans="1:3" x14ac:dyDescent="0.2">
      <c r="A25" s="47" t="e">
        <f t="shared" si="0"/>
        <v>#N/A</v>
      </c>
      <c r="B25" s="47">
        <f t="shared" si="3"/>
        <v>1</v>
      </c>
      <c r="C25" s="47">
        <f t="shared" si="2"/>
        <v>0</v>
      </c>
    </row>
    <row r="26" spans="1:3" x14ac:dyDescent="0.2">
      <c r="A26" s="47" t="e">
        <f t="shared" si="0"/>
        <v>#N/A</v>
      </c>
      <c r="B26" s="47">
        <f t="shared" si="3"/>
        <v>1</v>
      </c>
      <c r="C26" s="47">
        <f t="shared" si="2"/>
        <v>0</v>
      </c>
    </row>
    <row r="27" spans="1:3" x14ac:dyDescent="0.2">
      <c r="A27" s="47" t="e">
        <f t="shared" si="0"/>
        <v>#N/A</v>
      </c>
      <c r="B27" s="47">
        <f t="shared" si="3"/>
        <v>1</v>
      </c>
      <c r="C27" s="47">
        <f t="shared" si="2"/>
        <v>0</v>
      </c>
    </row>
    <row r="28" spans="1:3" x14ac:dyDescent="0.2">
      <c r="A28" s="47" t="e">
        <f t="shared" si="0"/>
        <v>#N/A</v>
      </c>
      <c r="B28" s="47">
        <f t="shared" si="3"/>
        <v>1</v>
      </c>
      <c r="C28" s="47">
        <f t="shared" si="2"/>
        <v>0</v>
      </c>
    </row>
    <row r="29" spans="1:3" x14ac:dyDescent="0.2">
      <c r="A29" s="47" t="e">
        <f t="shared" si="0"/>
        <v>#N/A</v>
      </c>
      <c r="B29" s="47">
        <f t="shared" si="3"/>
        <v>1</v>
      </c>
      <c r="C29" s="47">
        <f t="shared" si="2"/>
        <v>0</v>
      </c>
    </row>
    <row r="30" spans="1:3" x14ac:dyDescent="0.2">
      <c r="A30" s="47" t="e">
        <f t="shared" si="0"/>
        <v>#N/A</v>
      </c>
      <c r="B30" s="47">
        <f t="shared" si="3"/>
        <v>1</v>
      </c>
      <c r="C30" s="47">
        <f t="shared" si="2"/>
        <v>0</v>
      </c>
    </row>
    <row r="31" spans="1:3" x14ac:dyDescent="0.2">
      <c r="A31" s="47" t="e">
        <f t="shared" si="0"/>
        <v>#N/A</v>
      </c>
      <c r="B31" s="47">
        <f t="shared" si="3"/>
        <v>1</v>
      </c>
      <c r="C31" s="47">
        <f t="shared" si="2"/>
        <v>0</v>
      </c>
    </row>
    <row r="32" spans="1:3" x14ac:dyDescent="0.2">
      <c r="A32" s="47" t="e">
        <f t="shared" si="0"/>
        <v>#N/A</v>
      </c>
      <c r="B32" s="47">
        <f t="shared" si="3"/>
        <v>1</v>
      </c>
      <c r="C32" s="47">
        <f t="shared" si="2"/>
        <v>0</v>
      </c>
    </row>
    <row r="33" spans="1:3" x14ac:dyDescent="0.2">
      <c r="A33" s="47" t="e">
        <f t="shared" si="0"/>
        <v>#N/A</v>
      </c>
      <c r="B33" s="47">
        <f t="shared" si="3"/>
        <v>1</v>
      </c>
      <c r="C33" s="47">
        <f t="shared" si="2"/>
        <v>0</v>
      </c>
    </row>
    <row r="34" spans="1:3" x14ac:dyDescent="0.2">
      <c r="A34" s="47" t="e">
        <f t="shared" si="0"/>
        <v>#N/A</v>
      </c>
      <c r="B34" s="47">
        <f t="shared" si="3"/>
        <v>1</v>
      </c>
      <c r="C34" s="47">
        <f t="shared" si="2"/>
        <v>0</v>
      </c>
    </row>
    <row r="35" spans="1:3" x14ac:dyDescent="0.2">
      <c r="A35" s="47" t="e">
        <f t="shared" si="0"/>
        <v>#N/A</v>
      </c>
      <c r="B35" s="47">
        <f t="shared" si="3"/>
        <v>1</v>
      </c>
      <c r="C35" s="47">
        <f t="shared" si="2"/>
        <v>0</v>
      </c>
    </row>
    <row r="36" spans="1:3" x14ac:dyDescent="0.2">
      <c r="A36" s="47" t="e">
        <f t="shared" si="0"/>
        <v>#N/A</v>
      </c>
      <c r="B36" s="47">
        <f t="shared" si="3"/>
        <v>1</v>
      </c>
      <c r="C36" s="47">
        <f t="shared" si="2"/>
        <v>0</v>
      </c>
    </row>
    <row r="37" spans="1:3" x14ac:dyDescent="0.2">
      <c r="A37" s="47" t="e">
        <f t="shared" si="0"/>
        <v>#N/A</v>
      </c>
      <c r="B37" s="47">
        <f t="shared" si="3"/>
        <v>1</v>
      </c>
      <c r="C37" s="47">
        <f t="shared" si="2"/>
        <v>0</v>
      </c>
    </row>
    <row r="38" spans="1:3" x14ac:dyDescent="0.2">
      <c r="A38" s="47" t="e">
        <f t="shared" si="0"/>
        <v>#N/A</v>
      </c>
      <c r="B38" s="47">
        <f t="shared" si="3"/>
        <v>1</v>
      </c>
      <c r="C38" s="47">
        <f t="shared" si="2"/>
        <v>0</v>
      </c>
    </row>
    <row r="39" spans="1:3" x14ac:dyDescent="0.2">
      <c r="A39" s="47" t="e">
        <f t="shared" si="0"/>
        <v>#N/A</v>
      </c>
      <c r="B39" s="47">
        <f t="shared" si="3"/>
        <v>1</v>
      </c>
      <c r="C39" s="47">
        <f t="shared" si="2"/>
        <v>0</v>
      </c>
    </row>
    <row r="40" spans="1:3" x14ac:dyDescent="0.2">
      <c r="A40" s="47" t="e">
        <f t="shared" si="0"/>
        <v>#N/A</v>
      </c>
      <c r="B40" s="47">
        <f t="shared" si="3"/>
        <v>1</v>
      </c>
      <c r="C40" s="47">
        <f t="shared" si="2"/>
        <v>0</v>
      </c>
    </row>
    <row r="41" spans="1:3" x14ac:dyDescent="0.2">
      <c r="A41" s="47" t="e">
        <f t="shared" si="0"/>
        <v>#N/A</v>
      </c>
      <c r="B41" s="47">
        <f t="shared" si="3"/>
        <v>1</v>
      </c>
      <c r="C41" s="47">
        <f t="shared" si="2"/>
        <v>0</v>
      </c>
    </row>
    <row r="42" spans="1:3" x14ac:dyDescent="0.2">
      <c r="A42" s="47" t="e">
        <f t="shared" si="0"/>
        <v>#N/A</v>
      </c>
      <c r="B42" s="47">
        <f t="shared" si="3"/>
        <v>1</v>
      </c>
      <c r="C42" s="47">
        <f t="shared" si="2"/>
        <v>0</v>
      </c>
    </row>
    <row r="43" spans="1:3" x14ac:dyDescent="0.2">
      <c r="A43" s="47" t="e">
        <f t="shared" si="0"/>
        <v>#N/A</v>
      </c>
      <c r="B43" s="47">
        <f t="shared" si="3"/>
        <v>1</v>
      </c>
      <c r="C43" s="47">
        <f t="shared" si="2"/>
        <v>0</v>
      </c>
    </row>
    <row r="44" spans="1:3" x14ac:dyDescent="0.2">
      <c r="A44" s="47" t="e">
        <f t="shared" si="0"/>
        <v>#N/A</v>
      </c>
      <c r="B44" s="47">
        <f t="shared" si="3"/>
        <v>1</v>
      </c>
      <c r="C44" s="47">
        <f t="shared" si="2"/>
        <v>0</v>
      </c>
    </row>
    <row r="45" spans="1:3" x14ac:dyDescent="0.2">
      <c r="A45" s="47" t="e">
        <f t="shared" si="0"/>
        <v>#N/A</v>
      </c>
      <c r="B45" s="47">
        <f t="shared" si="3"/>
        <v>1</v>
      </c>
      <c r="C45" s="47">
        <f t="shared" si="2"/>
        <v>0</v>
      </c>
    </row>
    <row r="46" spans="1:3" x14ac:dyDescent="0.2">
      <c r="A46" s="47" t="e">
        <f t="shared" si="0"/>
        <v>#N/A</v>
      </c>
      <c r="B46" s="47">
        <f t="shared" si="3"/>
        <v>1</v>
      </c>
      <c r="C46" s="47">
        <f t="shared" si="2"/>
        <v>0</v>
      </c>
    </row>
    <row r="47" spans="1:3" x14ac:dyDescent="0.2">
      <c r="A47" s="47" t="e">
        <f t="shared" si="0"/>
        <v>#N/A</v>
      </c>
      <c r="B47" s="47">
        <f t="shared" si="3"/>
        <v>1</v>
      </c>
      <c r="C47" s="47">
        <f t="shared" si="2"/>
        <v>0</v>
      </c>
    </row>
    <row r="48" spans="1:3" x14ac:dyDescent="0.2">
      <c r="A48" s="47" t="e">
        <f t="shared" si="0"/>
        <v>#N/A</v>
      </c>
      <c r="B48" s="47">
        <f t="shared" si="3"/>
        <v>1</v>
      </c>
      <c r="C48" s="47">
        <f t="shared" si="2"/>
        <v>0</v>
      </c>
    </row>
    <row r="49" spans="1:3" x14ac:dyDescent="0.2">
      <c r="A49" s="47" t="e">
        <f t="shared" si="0"/>
        <v>#N/A</v>
      </c>
      <c r="B49" s="47">
        <f t="shared" si="3"/>
        <v>1</v>
      </c>
      <c r="C49" s="47">
        <f t="shared" si="2"/>
        <v>0</v>
      </c>
    </row>
    <row r="50" spans="1:3" x14ac:dyDescent="0.2">
      <c r="A50" s="47" t="e">
        <f t="shared" si="0"/>
        <v>#N/A</v>
      </c>
      <c r="B50" s="47">
        <f t="shared" si="3"/>
        <v>1</v>
      </c>
      <c r="C50" s="47">
        <f t="shared" si="2"/>
        <v>0</v>
      </c>
    </row>
    <row r="51" spans="1:3" x14ac:dyDescent="0.2">
      <c r="A51" s="47" t="e">
        <f t="shared" si="0"/>
        <v>#N/A</v>
      </c>
      <c r="B51" s="47">
        <f t="shared" si="3"/>
        <v>1</v>
      </c>
      <c r="C51" s="47">
        <f t="shared" si="2"/>
        <v>0</v>
      </c>
    </row>
    <row r="52" spans="1:3" x14ac:dyDescent="0.2">
      <c r="A52" s="47" t="e">
        <f t="shared" si="0"/>
        <v>#N/A</v>
      </c>
      <c r="B52" s="47">
        <f t="shared" si="3"/>
        <v>1</v>
      </c>
      <c r="C52" s="47">
        <f t="shared" si="2"/>
        <v>0</v>
      </c>
    </row>
    <row r="53" spans="1:3" x14ac:dyDescent="0.2">
      <c r="A53" s="47" t="e">
        <f t="shared" si="0"/>
        <v>#N/A</v>
      </c>
      <c r="B53" s="47">
        <f t="shared" si="3"/>
        <v>1</v>
      </c>
      <c r="C53" s="47">
        <f t="shared" si="2"/>
        <v>0</v>
      </c>
    </row>
    <row r="54" spans="1:3" x14ac:dyDescent="0.2">
      <c r="A54" s="47" t="e">
        <f t="shared" si="0"/>
        <v>#N/A</v>
      </c>
      <c r="B54" s="47">
        <f t="shared" si="3"/>
        <v>1</v>
      </c>
      <c r="C54" s="47">
        <f t="shared" si="2"/>
        <v>0</v>
      </c>
    </row>
    <row r="55" spans="1:3" x14ac:dyDescent="0.2">
      <c r="A55" s="47" t="e">
        <f t="shared" si="0"/>
        <v>#N/A</v>
      </c>
      <c r="B55" s="47">
        <f t="shared" si="3"/>
        <v>1</v>
      </c>
      <c r="C55" s="47">
        <f t="shared" si="2"/>
        <v>0</v>
      </c>
    </row>
    <row r="56" spans="1:3" x14ac:dyDescent="0.2">
      <c r="A56" s="47" t="e">
        <f t="shared" si="0"/>
        <v>#N/A</v>
      </c>
      <c r="B56" s="47">
        <f t="shared" si="3"/>
        <v>1</v>
      </c>
      <c r="C56" s="47">
        <f t="shared" si="2"/>
        <v>0</v>
      </c>
    </row>
    <row r="57" spans="1:3" x14ac:dyDescent="0.2">
      <c r="A57" s="47" t="e">
        <f t="shared" si="0"/>
        <v>#N/A</v>
      </c>
      <c r="B57" s="47">
        <f t="shared" si="3"/>
        <v>1</v>
      </c>
      <c r="C57" s="47">
        <f t="shared" si="2"/>
        <v>0</v>
      </c>
    </row>
    <row r="58" spans="1:3" x14ac:dyDescent="0.2">
      <c r="A58" s="47" t="e">
        <f t="shared" si="0"/>
        <v>#N/A</v>
      </c>
      <c r="B58" s="47">
        <f t="shared" si="3"/>
        <v>1</v>
      </c>
      <c r="C58" s="47">
        <f t="shared" si="2"/>
        <v>0</v>
      </c>
    </row>
    <row r="59" spans="1:3" x14ac:dyDescent="0.2">
      <c r="A59" s="47" t="e">
        <f t="shared" si="0"/>
        <v>#N/A</v>
      </c>
      <c r="B59" s="47">
        <f t="shared" si="3"/>
        <v>1</v>
      </c>
      <c r="C59" s="47">
        <f t="shared" si="2"/>
        <v>0</v>
      </c>
    </row>
    <row r="60" spans="1:3" x14ac:dyDescent="0.2">
      <c r="A60" s="47" t="e">
        <f t="shared" si="0"/>
        <v>#N/A</v>
      </c>
      <c r="B60" s="47">
        <f t="shared" si="3"/>
        <v>1</v>
      </c>
      <c r="C60" s="47">
        <f t="shared" si="2"/>
        <v>0</v>
      </c>
    </row>
    <row r="61" spans="1:3" x14ac:dyDescent="0.2">
      <c r="A61" s="47" t="e">
        <f t="shared" si="0"/>
        <v>#N/A</v>
      </c>
      <c r="B61" s="47">
        <f t="shared" si="3"/>
        <v>1</v>
      </c>
      <c r="C61" s="47">
        <f t="shared" si="2"/>
        <v>0</v>
      </c>
    </row>
    <row r="62" spans="1:3" x14ac:dyDescent="0.2">
      <c r="A62" s="47" t="e">
        <f t="shared" si="0"/>
        <v>#N/A</v>
      </c>
      <c r="B62" s="47">
        <f t="shared" si="3"/>
        <v>1</v>
      </c>
      <c r="C62" s="47">
        <f t="shared" si="2"/>
        <v>0</v>
      </c>
    </row>
    <row r="63" spans="1:3" x14ac:dyDescent="0.2">
      <c r="A63" s="47" t="e">
        <f t="shared" si="0"/>
        <v>#N/A</v>
      </c>
      <c r="B63" s="47">
        <f t="shared" si="3"/>
        <v>1</v>
      </c>
      <c r="C63" s="47">
        <f t="shared" si="2"/>
        <v>0</v>
      </c>
    </row>
    <row r="64" spans="1:3" x14ac:dyDescent="0.2">
      <c r="A64" s="47" t="e">
        <f t="shared" si="0"/>
        <v>#N/A</v>
      </c>
      <c r="B64" s="47">
        <f t="shared" si="3"/>
        <v>1</v>
      </c>
      <c r="C64" s="47">
        <f t="shared" si="2"/>
        <v>0</v>
      </c>
    </row>
    <row r="65" spans="1:3" x14ac:dyDescent="0.2">
      <c r="A65" s="47" t="e">
        <f t="shared" si="0"/>
        <v>#N/A</v>
      </c>
      <c r="B65" s="47">
        <f t="shared" si="3"/>
        <v>1</v>
      </c>
      <c r="C65" s="47">
        <f t="shared" si="2"/>
        <v>0</v>
      </c>
    </row>
    <row r="66" spans="1:3" x14ac:dyDescent="0.2">
      <c r="A66" s="47" t="e">
        <f t="shared" si="0"/>
        <v>#N/A</v>
      </c>
      <c r="B66" s="47">
        <f t="shared" si="3"/>
        <v>1</v>
      </c>
      <c r="C66" s="47">
        <f t="shared" si="2"/>
        <v>0</v>
      </c>
    </row>
    <row r="67" spans="1:3" x14ac:dyDescent="0.2">
      <c r="A67" s="47" t="e">
        <f t="shared" si="0"/>
        <v>#N/A</v>
      </c>
      <c r="B67" s="47">
        <f t="shared" si="3"/>
        <v>1</v>
      </c>
      <c r="C67" s="47">
        <f t="shared" si="2"/>
        <v>0</v>
      </c>
    </row>
    <row r="68" spans="1:3" x14ac:dyDescent="0.2">
      <c r="A68" s="47" t="e">
        <f t="shared" si="0"/>
        <v>#N/A</v>
      </c>
      <c r="B68" s="47">
        <f t="shared" si="3"/>
        <v>1</v>
      </c>
      <c r="C68" s="47">
        <f t="shared" si="2"/>
        <v>0</v>
      </c>
    </row>
    <row r="69" spans="1:3" x14ac:dyDescent="0.2">
      <c r="A69" s="47" t="e">
        <f t="shared" ref="A69:A132" si="4">VLOOKUP(G69,DDEGL_USERS,2,FALSE)</f>
        <v>#N/A</v>
      </c>
      <c r="B69" s="47">
        <f t="shared" si="3"/>
        <v>1</v>
      </c>
      <c r="C69" s="47">
        <f t="shared" ref="C69:C132" si="5">B69*W69</f>
        <v>0</v>
      </c>
    </row>
    <row r="70" spans="1:3" x14ac:dyDescent="0.2">
      <c r="A70" s="47" t="e">
        <f t="shared" si="4"/>
        <v>#N/A</v>
      </c>
      <c r="B70" s="47">
        <f t="shared" si="3"/>
        <v>1</v>
      </c>
      <c r="C70" s="47">
        <f t="shared" si="5"/>
        <v>0</v>
      </c>
    </row>
    <row r="71" spans="1:3" x14ac:dyDescent="0.2">
      <c r="A71" s="47" t="e">
        <f t="shared" si="4"/>
        <v>#N/A</v>
      </c>
      <c r="B71" s="47">
        <f t="shared" si="3"/>
        <v>1</v>
      </c>
      <c r="C71" s="47">
        <f t="shared" si="5"/>
        <v>0</v>
      </c>
    </row>
    <row r="72" spans="1:3" x14ac:dyDescent="0.2">
      <c r="A72" s="47" t="e">
        <f t="shared" si="4"/>
        <v>#N/A</v>
      </c>
      <c r="B72" s="47">
        <f t="shared" si="3"/>
        <v>1</v>
      </c>
      <c r="C72" s="47">
        <f t="shared" si="5"/>
        <v>0</v>
      </c>
    </row>
    <row r="73" spans="1:3" x14ac:dyDescent="0.2">
      <c r="A73" s="47" t="e">
        <f t="shared" si="4"/>
        <v>#N/A</v>
      </c>
      <c r="B73" s="47">
        <f t="shared" si="3"/>
        <v>1</v>
      </c>
      <c r="C73" s="47">
        <f t="shared" si="5"/>
        <v>0</v>
      </c>
    </row>
    <row r="74" spans="1:3" x14ac:dyDescent="0.2">
      <c r="A74" s="47" t="e">
        <f t="shared" si="4"/>
        <v>#N/A</v>
      </c>
      <c r="B74" s="47">
        <f t="shared" si="3"/>
        <v>1</v>
      </c>
      <c r="C74" s="47">
        <f t="shared" si="5"/>
        <v>0</v>
      </c>
    </row>
    <row r="75" spans="1:3" x14ac:dyDescent="0.2">
      <c r="A75" s="47" t="e">
        <f t="shared" si="4"/>
        <v>#N/A</v>
      </c>
      <c r="B75" s="47">
        <f t="shared" si="3"/>
        <v>1</v>
      </c>
      <c r="C75" s="47">
        <f t="shared" si="5"/>
        <v>0</v>
      </c>
    </row>
    <row r="76" spans="1:3" x14ac:dyDescent="0.2">
      <c r="A76" s="47" t="e">
        <f t="shared" si="4"/>
        <v>#N/A</v>
      </c>
      <c r="B76" s="47">
        <f t="shared" si="3"/>
        <v>1</v>
      </c>
      <c r="C76" s="47">
        <f t="shared" si="5"/>
        <v>0</v>
      </c>
    </row>
    <row r="77" spans="1:3" x14ac:dyDescent="0.2">
      <c r="A77" s="47" t="e">
        <f t="shared" si="4"/>
        <v>#N/A</v>
      </c>
      <c r="B77" s="47">
        <f t="shared" si="3"/>
        <v>1</v>
      </c>
      <c r="C77" s="47">
        <f t="shared" si="5"/>
        <v>0</v>
      </c>
    </row>
    <row r="78" spans="1:3" x14ac:dyDescent="0.2">
      <c r="A78" s="47" t="e">
        <f t="shared" si="4"/>
        <v>#N/A</v>
      </c>
      <c r="B78" s="47">
        <f t="shared" si="3"/>
        <v>1</v>
      </c>
      <c r="C78" s="47">
        <f t="shared" si="5"/>
        <v>0</v>
      </c>
    </row>
    <row r="79" spans="1:3" x14ac:dyDescent="0.2">
      <c r="A79" s="47" t="e">
        <f t="shared" si="4"/>
        <v>#N/A</v>
      </c>
      <c r="B79" s="47">
        <f t="shared" ref="B79:B142" si="6">(YEAR(Q79)-YEAR(P79))*12+MONTH(Q79)-MONTH(P79)+1</f>
        <v>1</v>
      </c>
      <c r="C79" s="47">
        <f t="shared" si="5"/>
        <v>0</v>
      </c>
    </row>
    <row r="80" spans="1:3" x14ac:dyDescent="0.2">
      <c r="A80" s="47" t="e">
        <f t="shared" si="4"/>
        <v>#N/A</v>
      </c>
      <c r="B80" s="47">
        <f t="shared" si="6"/>
        <v>1</v>
      </c>
      <c r="C80" s="47">
        <f t="shared" si="5"/>
        <v>0</v>
      </c>
    </row>
    <row r="81" spans="1:3" x14ac:dyDescent="0.2">
      <c r="A81" s="47" t="e">
        <f t="shared" si="4"/>
        <v>#N/A</v>
      </c>
      <c r="B81" s="47">
        <f t="shared" si="6"/>
        <v>1</v>
      </c>
      <c r="C81" s="47">
        <f t="shared" si="5"/>
        <v>0</v>
      </c>
    </row>
    <row r="82" spans="1:3" x14ac:dyDescent="0.2">
      <c r="A82" s="47" t="e">
        <f t="shared" si="4"/>
        <v>#N/A</v>
      </c>
      <c r="B82" s="47">
        <f t="shared" si="6"/>
        <v>1</v>
      </c>
      <c r="C82" s="47">
        <f t="shared" si="5"/>
        <v>0</v>
      </c>
    </row>
    <row r="83" spans="1:3" x14ac:dyDescent="0.2">
      <c r="A83" s="47" t="e">
        <f t="shared" si="4"/>
        <v>#N/A</v>
      </c>
      <c r="B83" s="47">
        <f t="shared" si="6"/>
        <v>1</v>
      </c>
      <c r="C83" s="47">
        <f t="shared" si="5"/>
        <v>0</v>
      </c>
    </row>
    <row r="84" spans="1:3" x14ac:dyDescent="0.2">
      <c r="A84" s="47" t="e">
        <f t="shared" si="4"/>
        <v>#N/A</v>
      </c>
      <c r="B84" s="47">
        <f t="shared" si="6"/>
        <v>1</v>
      </c>
      <c r="C84" s="47">
        <f t="shared" si="5"/>
        <v>0</v>
      </c>
    </row>
    <row r="85" spans="1:3" x14ac:dyDescent="0.2">
      <c r="A85" s="47" t="e">
        <f t="shared" si="4"/>
        <v>#N/A</v>
      </c>
      <c r="B85" s="47">
        <f t="shared" si="6"/>
        <v>1</v>
      </c>
      <c r="C85" s="47">
        <f t="shared" si="5"/>
        <v>0</v>
      </c>
    </row>
    <row r="86" spans="1:3" x14ac:dyDescent="0.2">
      <c r="A86" s="47" t="e">
        <f t="shared" si="4"/>
        <v>#N/A</v>
      </c>
      <c r="B86" s="47">
        <f t="shared" si="6"/>
        <v>1</v>
      </c>
      <c r="C86" s="47">
        <f t="shared" si="5"/>
        <v>0</v>
      </c>
    </row>
    <row r="87" spans="1:3" x14ac:dyDescent="0.2">
      <c r="A87" s="47" t="e">
        <f t="shared" si="4"/>
        <v>#N/A</v>
      </c>
      <c r="B87" s="47">
        <f t="shared" si="6"/>
        <v>1</v>
      </c>
      <c r="C87" s="47">
        <f t="shared" si="5"/>
        <v>0</v>
      </c>
    </row>
    <row r="88" spans="1:3" x14ac:dyDescent="0.2">
      <c r="A88" s="47" t="e">
        <f t="shared" si="4"/>
        <v>#N/A</v>
      </c>
      <c r="B88" s="47">
        <f t="shared" si="6"/>
        <v>1</v>
      </c>
      <c r="C88" s="47">
        <f t="shared" si="5"/>
        <v>0</v>
      </c>
    </row>
    <row r="89" spans="1:3" x14ac:dyDescent="0.2">
      <c r="A89" s="47" t="e">
        <f t="shared" si="4"/>
        <v>#N/A</v>
      </c>
      <c r="B89" s="47">
        <f t="shared" si="6"/>
        <v>1</v>
      </c>
      <c r="C89" s="47">
        <f t="shared" si="5"/>
        <v>0</v>
      </c>
    </row>
    <row r="90" spans="1:3" x14ac:dyDescent="0.2">
      <c r="A90" s="47" t="e">
        <f t="shared" si="4"/>
        <v>#N/A</v>
      </c>
      <c r="B90" s="47">
        <f t="shared" si="6"/>
        <v>1</v>
      </c>
      <c r="C90" s="47">
        <f t="shared" si="5"/>
        <v>0</v>
      </c>
    </row>
    <row r="91" spans="1:3" x14ac:dyDescent="0.2">
      <c r="A91" s="47" t="e">
        <f t="shared" si="4"/>
        <v>#N/A</v>
      </c>
      <c r="B91" s="47">
        <f t="shared" si="6"/>
        <v>1</v>
      </c>
      <c r="C91" s="47">
        <f t="shared" si="5"/>
        <v>0</v>
      </c>
    </row>
    <row r="92" spans="1:3" x14ac:dyDescent="0.2">
      <c r="A92" s="47" t="e">
        <f t="shared" si="4"/>
        <v>#N/A</v>
      </c>
      <c r="B92" s="47">
        <f t="shared" si="6"/>
        <v>1</v>
      </c>
      <c r="C92" s="47">
        <f t="shared" si="5"/>
        <v>0</v>
      </c>
    </row>
    <row r="93" spans="1:3" x14ac:dyDescent="0.2">
      <c r="A93" s="47" t="e">
        <f t="shared" si="4"/>
        <v>#N/A</v>
      </c>
      <c r="B93" s="47">
        <f t="shared" si="6"/>
        <v>1</v>
      </c>
      <c r="C93" s="47">
        <f t="shared" si="5"/>
        <v>0</v>
      </c>
    </row>
    <row r="94" spans="1:3" x14ac:dyDescent="0.2">
      <c r="A94" s="47" t="e">
        <f t="shared" si="4"/>
        <v>#N/A</v>
      </c>
      <c r="B94" s="47">
        <f t="shared" si="6"/>
        <v>1</v>
      </c>
      <c r="C94" s="47">
        <f t="shared" si="5"/>
        <v>0</v>
      </c>
    </row>
    <row r="95" spans="1:3" x14ac:dyDescent="0.2">
      <c r="A95" s="47" t="e">
        <f t="shared" si="4"/>
        <v>#N/A</v>
      </c>
      <c r="B95" s="47">
        <f t="shared" si="6"/>
        <v>1</v>
      </c>
      <c r="C95" s="47">
        <f t="shared" si="5"/>
        <v>0</v>
      </c>
    </row>
    <row r="96" spans="1:3" x14ac:dyDescent="0.2">
      <c r="A96" s="47" t="e">
        <f t="shared" si="4"/>
        <v>#N/A</v>
      </c>
      <c r="B96" s="47">
        <f t="shared" si="6"/>
        <v>1</v>
      </c>
      <c r="C96" s="47">
        <f t="shared" si="5"/>
        <v>0</v>
      </c>
    </row>
    <row r="97" spans="1:3" x14ac:dyDescent="0.2">
      <c r="A97" s="47" t="e">
        <f t="shared" si="4"/>
        <v>#N/A</v>
      </c>
      <c r="B97" s="47">
        <f t="shared" si="6"/>
        <v>1</v>
      </c>
      <c r="C97" s="47">
        <f t="shared" si="5"/>
        <v>0</v>
      </c>
    </row>
    <row r="98" spans="1:3" x14ac:dyDescent="0.2">
      <c r="A98" s="47" t="e">
        <f t="shared" si="4"/>
        <v>#N/A</v>
      </c>
      <c r="B98" s="47">
        <f t="shared" si="6"/>
        <v>1</v>
      </c>
      <c r="C98" s="47">
        <f t="shared" si="5"/>
        <v>0</v>
      </c>
    </row>
    <row r="99" spans="1:3" x14ac:dyDescent="0.2">
      <c r="A99" s="47" t="e">
        <f t="shared" si="4"/>
        <v>#N/A</v>
      </c>
      <c r="B99" s="47">
        <f t="shared" si="6"/>
        <v>1</v>
      </c>
      <c r="C99" s="47">
        <f t="shared" si="5"/>
        <v>0</v>
      </c>
    </row>
    <row r="100" spans="1:3" x14ac:dyDescent="0.2">
      <c r="A100" s="47" t="e">
        <f t="shared" si="4"/>
        <v>#N/A</v>
      </c>
      <c r="B100" s="47">
        <f t="shared" si="6"/>
        <v>1</v>
      </c>
      <c r="C100" s="47">
        <f t="shared" si="5"/>
        <v>0</v>
      </c>
    </row>
    <row r="101" spans="1:3" x14ac:dyDescent="0.2">
      <c r="A101" s="47" t="e">
        <f t="shared" si="4"/>
        <v>#N/A</v>
      </c>
      <c r="B101" s="47">
        <f t="shared" si="6"/>
        <v>1</v>
      </c>
      <c r="C101" s="47">
        <f t="shared" si="5"/>
        <v>0</v>
      </c>
    </row>
    <row r="102" spans="1:3" x14ac:dyDescent="0.2">
      <c r="A102" s="47" t="e">
        <f t="shared" si="4"/>
        <v>#N/A</v>
      </c>
      <c r="B102" s="47">
        <f t="shared" si="6"/>
        <v>1</v>
      </c>
      <c r="C102" s="47">
        <f t="shared" si="5"/>
        <v>0</v>
      </c>
    </row>
    <row r="103" spans="1:3" x14ac:dyDescent="0.2">
      <c r="A103" s="47" t="e">
        <f t="shared" si="4"/>
        <v>#N/A</v>
      </c>
      <c r="B103" s="47">
        <f t="shared" si="6"/>
        <v>1</v>
      </c>
      <c r="C103" s="47">
        <f t="shared" si="5"/>
        <v>0</v>
      </c>
    </row>
    <row r="104" spans="1:3" x14ac:dyDescent="0.2">
      <c r="A104" s="47" t="e">
        <f t="shared" si="4"/>
        <v>#N/A</v>
      </c>
      <c r="B104" s="47">
        <f t="shared" si="6"/>
        <v>1</v>
      </c>
      <c r="C104" s="47">
        <f t="shared" si="5"/>
        <v>0</v>
      </c>
    </row>
    <row r="105" spans="1:3" x14ac:dyDescent="0.2">
      <c r="A105" s="47" t="e">
        <f t="shared" si="4"/>
        <v>#N/A</v>
      </c>
      <c r="B105" s="47">
        <f t="shared" si="6"/>
        <v>1</v>
      </c>
      <c r="C105" s="47">
        <f t="shared" si="5"/>
        <v>0</v>
      </c>
    </row>
    <row r="106" spans="1:3" x14ac:dyDescent="0.2">
      <c r="A106" s="47" t="e">
        <f t="shared" si="4"/>
        <v>#N/A</v>
      </c>
      <c r="B106" s="47">
        <f t="shared" si="6"/>
        <v>1</v>
      </c>
      <c r="C106" s="47">
        <f t="shared" si="5"/>
        <v>0</v>
      </c>
    </row>
    <row r="107" spans="1:3" x14ac:dyDescent="0.2">
      <c r="A107" s="47" t="e">
        <f t="shared" si="4"/>
        <v>#N/A</v>
      </c>
      <c r="B107" s="47">
        <f t="shared" si="6"/>
        <v>1</v>
      </c>
      <c r="C107" s="47">
        <f t="shared" si="5"/>
        <v>0</v>
      </c>
    </row>
    <row r="108" spans="1:3" x14ac:dyDescent="0.2">
      <c r="A108" s="47" t="e">
        <f t="shared" si="4"/>
        <v>#N/A</v>
      </c>
      <c r="B108" s="47">
        <f t="shared" si="6"/>
        <v>1</v>
      </c>
      <c r="C108" s="47">
        <f t="shared" si="5"/>
        <v>0</v>
      </c>
    </row>
    <row r="109" spans="1:3" x14ac:dyDescent="0.2">
      <c r="A109" s="47" t="e">
        <f t="shared" si="4"/>
        <v>#N/A</v>
      </c>
      <c r="B109" s="47">
        <f t="shared" si="6"/>
        <v>1</v>
      </c>
      <c r="C109" s="47">
        <f t="shared" si="5"/>
        <v>0</v>
      </c>
    </row>
    <row r="110" spans="1:3" x14ac:dyDescent="0.2">
      <c r="A110" s="47" t="e">
        <f t="shared" si="4"/>
        <v>#N/A</v>
      </c>
      <c r="B110" s="47">
        <f t="shared" si="6"/>
        <v>1</v>
      </c>
      <c r="C110" s="47">
        <f t="shared" si="5"/>
        <v>0</v>
      </c>
    </row>
    <row r="111" spans="1:3" x14ac:dyDescent="0.2">
      <c r="A111" s="47" t="e">
        <f t="shared" si="4"/>
        <v>#N/A</v>
      </c>
      <c r="B111" s="47">
        <f t="shared" si="6"/>
        <v>1</v>
      </c>
      <c r="C111" s="47">
        <f t="shared" si="5"/>
        <v>0</v>
      </c>
    </row>
    <row r="112" spans="1:3" x14ac:dyDescent="0.2">
      <c r="A112" s="47" t="e">
        <f t="shared" si="4"/>
        <v>#N/A</v>
      </c>
      <c r="B112" s="47">
        <f t="shared" si="6"/>
        <v>1</v>
      </c>
      <c r="C112" s="47">
        <f t="shared" si="5"/>
        <v>0</v>
      </c>
    </row>
    <row r="113" spans="1:3" x14ac:dyDescent="0.2">
      <c r="A113" s="47" t="e">
        <f t="shared" si="4"/>
        <v>#N/A</v>
      </c>
      <c r="B113" s="47">
        <f t="shared" si="6"/>
        <v>1</v>
      </c>
      <c r="C113" s="47">
        <f t="shared" si="5"/>
        <v>0</v>
      </c>
    </row>
    <row r="114" spans="1:3" x14ac:dyDescent="0.2">
      <c r="A114" s="47" t="e">
        <f t="shared" si="4"/>
        <v>#N/A</v>
      </c>
      <c r="B114" s="47">
        <f t="shared" si="6"/>
        <v>1</v>
      </c>
      <c r="C114" s="47">
        <f t="shared" si="5"/>
        <v>0</v>
      </c>
    </row>
    <row r="115" spans="1:3" x14ac:dyDescent="0.2">
      <c r="A115" s="47" t="e">
        <f t="shared" si="4"/>
        <v>#N/A</v>
      </c>
      <c r="B115" s="47">
        <f t="shared" si="6"/>
        <v>1</v>
      </c>
      <c r="C115" s="47">
        <f t="shared" si="5"/>
        <v>0</v>
      </c>
    </row>
    <row r="116" spans="1:3" x14ac:dyDescent="0.2">
      <c r="A116" s="47" t="e">
        <f t="shared" si="4"/>
        <v>#N/A</v>
      </c>
      <c r="B116" s="47">
        <f t="shared" si="6"/>
        <v>1</v>
      </c>
      <c r="C116" s="47">
        <f t="shared" si="5"/>
        <v>0</v>
      </c>
    </row>
    <row r="117" spans="1:3" x14ac:dyDescent="0.2">
      <c r="A117" s="47" t="e">
        <f t="shared" si="4"/>
        <v>#N/A</v>
      </c>
      <c r="B117" s="47">
        <f t="shared" si="6"/>
        <v>1</v>
      </c>
      <c r="C117" s="47">
        <f t="shared" si="5"/>
        <v>0</v>
      </c>
    </row>
    <row r="118" spans="1:3" x14ac:dyDescent="0.2">
      <c r="A118" s="47" t="e">
        <f t="shared" si="4"/>
        <v>#N/A</v>
      </c>
      <c r="B118" s="47">
        <f t="shared" si="6"/>
        <v>1</v>
      </c>
      <c r="C118" s="47">
        <f t="shared" si="5"/>
        <v>0</v>
      </c>
    </row>
    <row r="119" spans="1:3" x14ac:dyDescent="0.2">
      <c r="A119" s="47" t="e">
        <f t="shared" si="4"/>
        <v>#N/A</v>
      </c>
      <c r="B119" s="47">
        <f t="shared" si="6"/>
        <v>1</v>
      </c>
      <c r="C119" s="47">
        <f t="shared" si="5"/>
        <v>0</v>
      </c>
    </row>
    <row r="120" spans="1:3" x14ac:dyDescent="0.2">
      <c r="A120" s="47" t="e">
        <f t="shared" si="4"/>
        <v>#N/A</v>
      </c>
      <c r="B120" s="47">
        <f t="shared" si="6"/>
        <v>1</v>
      </c>
      <c r="C120" s="47">
        <f t="shared" si="5"/>
        <v>0</v>
      </c>
    </row>
    <row r="121" spans="1:3" x14ac:dyDescent="0.2">
      <c r="A121" s="47" t="e">
        <f t="shared" si="4"/>
        <v>#N/A</v>
      </c>
      <c r="B121" s="47">
        <f t="shared" si="6"/>
        <v>1</v>
      </c>
      <c r="C121" s="47">
        <f t="shared" si="5"/>
        <v>0</v>
      </c>
    </row>
    <row r="122" spans="1:3" x14ac:dyDescent="0.2">
      <c r="A122" s="47" t="e">
        <f t="shared" si="4"/>
        <v>#N/A</v>
      </c>
      <c r="B122" s="47">
        <f t="shared" si="6"/>
        <v>1</v>
      </c>
      <c r="C122" s="47">
        <f t="shared" si="5"/>
        <v>0</v>
      </c>
    </row>
    <row r="123" spans="1:3" x14ac:dyDescent="0.2">
      <c r="A123" s="47" t="e">
        <f t="shared" si="4"/>
        <v>#N/A</v>
      </c>
      <c r="B123" s="47">
        <f t="shared" si="6"/>
        <v>1</v>
      </c>
      <c r="C123" s="47">
        <f t="shared" si="5"/>
        <v>0</v>
      </c>
    </row>
    <row r="124" spans="1:3" x14ac:dyDescent="0.2">
      <c r="A124" s="47" t="e">
        <f t="shared" si="4"/>
        <v>#N/A</v>
      </c>
      <c r="B124" s="47">
        <f t="shared" si="6"/>
        <v>1</v>
      </c>
      <c r="C124" s="47">
        <f t="shared" si="5"/>
        <v>0</v>
      </c>
    </row>
    <row r="125" spans="1:3" x14ac:dyDescent="0.2">
      <c r="A125" s="47" t="e">
        <f t="shared" si="4"/>
        <v>#N/A</v>
      </c>
      <c r="B125" s="47">
        <f t="shared" si="6"/>
        <v>1</v>
      </c>
      <c r="C125" s="47">
        <f t="shared" si="5"/>
        <v>0</v>
      </c>
    </row>
    <row r="126" spans="1:3" x14ac:dyDescent="0.2">
      <c r="A126" s="47" t="e">
        <f t="shared" si="4"/>
        <v>#N/A</v>
      </c>
      <c r="B126" s="47">
        <f t="shared" si="6"/>
        <v>1</v>
      </c>
      <c r="C126" s="47">
        <f t="shared" si="5"/>
        <v>0</v>
      </c>
    </row>
    <row r="127" spans="1:3" x14ac:dyDescent="0.2">
      <c r="A127" s="47" t="e">
        <f t="shared" si="4"/>
        <v>#N/A</v>
      </c>
      <c r="B127" s="47">
        <f t="shared" si="6"/>
        <v>1</v>
      </c>
      <c r="C127" s="47">
        <f t="shared" si="5"/>
        <v>0</v>
      </c>
    </row>
    <row r="128" spans="1:3" x14ac:dyDescent="0.2">
      <c r="A128" s="47" t="e">
        <f t="shared" si="4"/>
        <v>#N/A</v>
      </c>
      <c r="B128" s="47">
        <f t="shared" si="6"/>
        <v>1</v>
      </c>
      <c r="C128" s="47">
        <f t="shared" si="5"/>
        <v>0</v>
      </c>
    </row>
    <row r="129" spans="1:3" x14ac:dyDescent="0.2">
      <c r="A129" s="47" t="e">
        <f t="shared" si="4"/>
        <v>#N/A</v>
      </c>
      <c r="B129" s="47">
        <f t="shared" si="6"/>
        <v>1</v>
      </c>
      <c r="C129" s="47">
        <f t="shared" si="5"/>
        <v>0</v>
      </c>
    </row>
    <row r="130" spans="1:3" x14ac:dyDescent="0.2">
      <c r="A130" s="47" t="e">
        <f t="shared" si="4"/>
        <v>#N/A</v>
      </c>
      <c r="B130" s="47">
        <f t="shared" si="6"/>
        <v>1</v>
      </c>
      <c r="C130" s="47">
        <f t="shared" si="5"/>
        <v>0</v>
      </c>
    </row>
    <row r="131" spans="1:3" x14ac:dyDescent="0.2">
      <c r="A131" s="47" t="e">
        <f t="shared" si="4"/>
        <v>#N/A</v>
      </c>
      <c r="B131" s="47">
        <f t="shared" si="6"/>
        <v>1</v>
      </c>
      <c r="C131" s="47">
        <f t="shared" si="5"/>
        <v>0</v>
      </c>
    </row>
    <row r="132" spans="1:3" x14ac:dyDescent="0.2">
      <c r="A132" s="47" t="e">
        <f t="shared" si="4"/>
        <v>#N/A</v>
      </c>
      <c r="B132" s="47">
        <f t="shared" si="6"/>
        <v>1</v>
      </c>
      <c r="C132" s="47">
        <f t="shared" si="5"/>
        <v>0</v>
      </c>
    </row>
    <row r="133" spans="1:3" x14ac:dyDescent="0.2">
      <c r="A133" s="47" t="e">
        <f t="shared" ref="A133:A196" si="7">VLOOKUP(G133,DDEGL_USERS,2,FALSE)</f>
        <v>#N/A</v>
      </c>
      <c r="B133" s="47">
        <f t="shared" si="6"/>
        <v>1</v>
      </c>
      <c r="C133" s="47">
        <f t="shared" ref="C133:C196" si="8">B133*W133</f>
        <v>0</v>
      </c>
    </row>
    <row r="134" spans="1:3" x14ac:dyDescent="0.2">
      <c r="A134" s="47" t="e">
        <f t="shared" si="7"/>
        <v>#N/A</v>
      </c>
      <c r="B134" s="47">
        <f t="shared" si="6"/>
        <v>1</v>
      </c>
      <c r="C134" s="47">
        <f t="shared" si="8"/>
        <v>0</v>
      </c>
    </row>
    <row r="135" spans="1:3" x14ac:dyDescent="0.2">
      <c r="A135" s="47" t="e">
        <f t="shared" si="7"/>
        <v>#N/A</v>
      </c>
      <c r="B135" s="47">
        <f t="shared" si="6"/>
        <v>1</v>
      </c>
      <c r="C135" s="47">
        <f t="shared" si="8"/>
        <v>0</v>
      </c>
    </row>
    <row r="136" spans="1:3" x14ac:dyDescent="0.2">
      <c r="A136" s="47" t="e">
        <f t="shared" si="7"/>
        <v>#N/A</v>
      </c>
      <c r="B136" s="47">
        <f t="shared" si="6"/>
        <v>1</v>
      </c>
      <c r="C136" s="47">
        <f t="shared" si="8"/>
        <v>0</v>
      </c>
    </row>
    <row r="137" spans="1:3" x14ac:dyDescent="0.2">
      <c r="A137" s="47" t="e">
        <f t="shared" si="7"/>
        <v>#N/A</v>
      </c>
      <c r="B137" s="47">
        <f t="shared" si="6"/>
        <v>1</v>
      </c>
      <c r="C137" s="47">
        <f t="shared" si="8"/>
        <v>0</v>
      </c>
    </row>
    <row r="138" spans="1:3" x14ac:dyDescent="0.2">
      <c r="A138" s="47" t="e">
        <f t="shared" si="7"/>
        <v>#N/A</v>
      </c>
      <c r="B138" s="47">
        <f t="shared" si="6"/>
        <v>1</v>
      </c>
      <c r="C138" s="47">
        <f t="shared" si="8"/>
        <v>0</v>
      </c>
    </row>
    <row r="139" spans="1:3" x14ac:dyDescent="0.2">
      <c r="A139" s="47" t="e">
        <f t="shared" si="7"/>
        <v>#N/A</v>
      </c>
      <c r="B139" s="47">
        <f t="shared" si="6"/>
        <v>1</v>
      </c>
      <c r="C139" s="47">
        <f t="shared" si="8"/>
        <v>0</v>
      </c>
    </row>
    <row r="140" spans="1:3" x14ac:dyDescent="0.2">
      <c r="A140" s="47" t="e">
        <f t="shared" si="7"/>
        <v>#N/A</v>
      </c>
      <c r="B140" s="47">
        <f t="shared" si="6"/>
        <v>1</v>
      </c>
      <c r="C140" s="47">
        <f t="shared" si="8"/>
        <v>0</v>
      </c>
    </row>
    <row r="141" spans="1:3" x14ac:dyDescent="0.2">
      <c r="A141" s="47" t="e">
        <f t="shared" si="7"/>
        <v>#N/A</v>
      </c>
      <c r="B141" s="47">
        <f t="shared" si="6"/>
        <v>1</v>
      </c>
      <c r="C141" s="47">
        <f t="shared" si="8"/>
        <v>0</v>
      </c>
    </row>
    <row r="142" spans="1:3" x14ac:dyDescent="0.2">
      <c r="A142" s="47" t="e">
        <f t="shared" si="7"/>
        <v>#N/A</v>
      </c>
      <c r="B142" s="47">
        <f t="shared" si="6"/>
        <v>1</v>
      </c>
      <c r="C142" s="47">
        <f t="shared" si="8"/>
        <v>0</v>
      </c>
    </row>
    <row r="143" spans="1:3" x14ac:dyDescent="0.2">
      <c r="A143" s="47" t="e">
        <f t="shared" si="7"/>
        <v>#N/A</v>
      </c>
      <c r="B143" s="47">
        <f t="shared" ref="B143:B206" si="9">(YEAR(Q143)-YEAR(P143))*12+MONTH(Q143)-MONTH(P143)+1</f>
        <v>1</v>
      </c>
      <c r="C143" s="47">
        <f t="shared" si="8"/>
        <v>0</v>
      </c>
    </row>
    <row r="144" spans="1:3" x14ac:dyDescent="0.2">
      <c r="A144" s="47" t="e">
        <f t="shared" si="7"/>
        <v>#N/A</v>
      </c>
      <c r="B144" s="47">
        <f t="shared" si="9"/>
        <v>1</v>
      </c>
      <c r="C144" s="47">
        <f t="shared" si="8"/>
        <v>0</v>
      </c>
    </row>
    <row r="145" spans="1:3" x14ac:dyDescent="0.2">
      <c r="A145" s="47" t="e">
        <f t="shared" si="7"/>
        <v>#N/A</v>
      </c>
      <c r="B145" s="47">
        <f t="shared" si="9"/>
        <v>1</v>
      </c>
      <c r="C145" s="47">
        <f t="shared" si="8"/>
        <v>0</v>
      </c>
    </row>
    <row r="146" spans="1:3" x14ac:dyDescent="0.2">
      <c r="A146" s="47" t="e">
        <f t="shared" si="7"/>
        <v>#N/A</v>
      </c>
      <c r="B146" s="47">
        <f t="shared" si="9"/>
        <v>1</v>
      </c>
      <c r="C146" s="47">
        <f t="shared" si="8"/>
        <v>0</v>
      </c>
    </row>
    <row r="147" spans="1:3" x14ac:dyDescent="0.2">
      <c r="A147" s="47" t="e">
        <f t="shared" si="7"/>
        <v>#N/A</v>
      </c>
      <c r="B147" s="47">
        <f t="shared" si="9"/>
        <v>1</v>
      </c>
      <c r="C147" s="47">
        <f t="shared" si="8"/>
        <v>0</v>
      </c>
    </row>
    <row r="148" spans="1:3" x14ac:dyDescent="0.2">
      <c r="A148" s="47" t="e">
        <f t="shared" si="7"/>
        <v>#N/A</v>
      </c>
      <c r="B148" s="47">
        <f t="shared" si="9"/>
        <v>1</v>
      </c>
      <c r="C148" s="47">
        <f t="shared" si="8"/>
        <v>0</v>
      </c>
    </row>
    <row r="149" spans="1:3" x14ac:dyDescent="0.2">
      <c r="A149" s="47" t="e">
        <f t="shared" si="7"/>
        <v>#N/A</v>
      </c>
      <c r="B149" s="47">
        <f t="shared" si="9"/>
        <v>1</v>
      </c>
      <c r="C149" s="47">
        <f t="shared" si="8"/>
        <v>0</v>
      </c>
    </row>
    <row r="150" spans="1:3" x14ac:dyDescent="0.2">
      <c r="A150" s="47" t="e">
        <f t="shared" si="7"/>
        <v>#N/A</v>
      </c>
      <c r="B150" s="47">
        <f t="shared" si="9"/>
        <v>1</v>
      </c>
      <c r="C150" s="47">
        <f t="shared" si="8"/>
        <v>0</v>
      </c>
    </row>
    <row r="151" spans="1:3" x14ac:dyDescent="0.2">
      <c r="A151" s="47" t="e">
        <f t="shared" si="7"/>
        <v>#N/A</v>
      </c>
      <c r="B151" s="47">
        <f t="shared" si="9"/>
        <v>1</v>
      </c>
      <c r="C151" s="47">
        <f t="shared" si="8"/>
        <v>0</v>
      </c>
    </row>
    <row r="152" spans="1:3" x14ac:dyDescent="0.2">
      <c r="A152" s="47" t="e">
        <f t="shared" si="7"/>
        <v>#N/A</v>
      </c>
      <c r="B152" s="47">
        <f t="shared" si="9"/>
        <v>1</v>
      </c>
      <c r="C152" s="47">
        <f t="shared" si="8"/>
        <v>0</v>
      </c>
    </row>
    <row r="153" spans="1:3" x14ac:dyDescent="0.2">
      <c r="A153" s="47" t="e">
        <f t="shared" si="7"/>
        <v>#N/A</v>
      </c>
      <c r="B153" s="47">
        <f t="shared" si="9"/>
        <v>1</v>
      </c>
      <c r="C153" s="47">
        <f t="shared" si="8"/>
        <v>0</v>
      </c>
    </row>
    <row r="154" spans="1:3" x14ac:dyDescent="0.2">
      <c r="A154" s="47" t="e">
        <f t="shared" si="7"/>
        <v>#N/A</v>
      </c>
      <c r="B154" s="47">
        <f t="shared" si="9"/>
        <v>1</v>
      </c>
      <c r="C154" s="47">
        <f t="shared" si="8"/>
        <v>0</v>
      </c>
    </row>
    <row r="155" spans="1:3" x14ac:dyDescent="0.2">
      <c r="A155" s="47" t="e">
        <f t="shared" si="7"/>
        <v>#N/A</v>
      </c>
      <c r="B155" s="47">
        <f t="shared" si="9"/>
        <v>1</v>
      </c>
      <c r="C155" s="47">
        <f t="shared" si="8"/>
        <v>0</v>
      </c>
    </row>
    <row r="156" spans="1:3" x14ac:dyDescent="0.2">
      <c r="A156" s="47" t="e">
        <f t="shared" si="7"/>
        <v>#N/A</v>
      </c>
      <c r="B156" s="47">
        <f t="shared" si="9"/>
        <v>1</v>
      </c>
      <c r="C156" s="47">
        <f t="shared" si="8"/>
        <v>0</v>
      </c>
    </row>
    <row r="157" spans="1:3" x14ac:dyDescent="0.2">
      <c r="A157" s="47" t="e">
        <f t="shared" si="7"/>
        <v>#N/A</v>
      </c>
      <c r="B157" s="47">
        <f t="shared" si="9"/>
        <v>1</v>
      </c>
      <c r="C157" s="47">
        <f t="shared" si="8"/>
        <v>0</v>
      </c>
    </row>
    <row r="158" spans="1:3" x14ac:dyDescent="0.2">
      <c r="A158" s="47" t="e">
        <f t="shared" si="7"/>
        <v>#N/A</v>
      </c>
      <c r="B158" s="47">
        <f t="shared" si="9"/>
        <v>1</v>
      </c>
      <c r="C158" s="47">
        <f t="shared" si="8"/>
        <v>0</v>
      </c>
    </row>
    <row r="159" spans="1:3" x14ac:dyDescent="0.2">
      <c r="A159" s="47" t="e">
        <f t="shared" si="7"/>
        <v>#N/A</v>
      </c>
      <c r="B159" s="47">
        <f t="shared" si="9"/>
        <v>1</v>
      </c>
      <c r="C159" s="47">
        <f t="shared" si="8"/>
        <v>0</v>
      </c>
    </row>
    <row r="160" spans="1:3" x14ac:dyDescent="0.2">
      <c r="A160" s="47" t="e">
        <f t="shared" si="7"/>
        <v>#N/A</v>
      </c>
      <c r="B160" s="47">
        <f t="shared" si="9"/>
        <v>1</v>
      </c>
      <c r="C160" s="47">
        <f t="shared" si="8"/>
        <v>0</v>
      </c>
    </row>
    <row r="161" spans="1:3" x14ac:dyDescent="0.2">
      <c r="A161" s="47" t="e">
        <f t="shared" si="7"/>
        <v>#N/A</v>
      </c>
      <c r="B161" s="47">
        <f t="shared" si="9"/>
        <v>1</v>
      </c>
      <c r="C161" s="47">
        <f t="shared" si="8"/>
        <v>0</v>
      </c>
    </row>
    <row r="162" spans="1:3" x14ac:dyDescent="0.2">
      <c r="A162" s="47" t="e">
        <f t="shared" si="7"/>
        <v>#N/A</v>
      </c>
      <c r="B162" s="47">
        <f t="shared" si="9"/>
        <v>1</v>
      </c>
      <c r="C162" s="47">
        <f t="shared" si="8"/>
        <v>0</v>
      </c>
    </row>
    <row r="163" spans="1:3" x14ac:dyDescent="0.2">
      <c r="A163" s="47" t="e">
        <f t="shared" si="7"/>
        <v>#N/A</v>
      </c>
      <c r="B163" s="47">
        <f t="shared" si="9"/>
        <v>1</v>
      </c>
      <c r="C163" s="47">
        <f t="shared" si="8"/>
        <v>0</v>
      </c>
    </row>
    <row r="164" spans="1:3" x14ac:dyDescent="0.2">
      <c r="A164" s="47" t="e">
        <f t="shared" si="7"/>
        <v>#N/A</v>
      </c>
      <c r="B164" s="47">
        <f t="shared" si="9"/>
        <v>1</v>
      </c>
      <c r="C164" s="47">
        <f t="shared" si="8"/>
        <v>0</v>
      </c>
    </row>
    <row r="165" spans="1:3" x14ac:dyDescent="0.2">
      <c r="A165" s="47" t="e">
        <f t="shared" si="7"/>
        <v>#N/A</v>
      </c>
      <c r="B165" s="47">
        <f t="shared" si="9"/>
        <v>1</v>
      </c>
      <c r="C165" s="47">
        <f t="shared" si="8"/>
        <v>0</v>
      </c>
    </row>
    <row r="166" spans="1:3" x14ac:dyDescent="0.2">
      <c r="A166" s="47" t="e">
        <f t="shared" si="7"/>
        <v>#N/A</v>
      </c>
      <c r="B166" s="47">
        <f t="shared" si="9"/>
        <v>1</v>
      </c>
      <c r="C166" s="47">
        <f t="shared" si="8"/>
        <v>0</v>
      </c>
    </row>
    <row r="167" spans="1:3" x14ac:dyDescent="0.2">
      <c r="A167" s="47" t="e">
        <f t="shared" si="7"/>
        <v>#N/A</v>
      </c>
      <c r="B167" s="47">
        <f t="shared" si="9"/>
        <v>1</v>
      </c>
      <c r="C167" s="47">
        <f t="shared" si="8"/>
        <v>0</v>
      </c>
    </row>
    <row r="168" spans="1:3" x14ac:dyDescent="0.2">
      <c r="A168" s="47" t="e">
        <f t="shared" si="7"/>
        <v>#N/A</v>
      </c>
      <c r="B168" s="47">
        <f t="shared" si="9"/>
        <v>1</v>
      </c>
      <c r="C168" s="47">
        <f t="shared" si="8"/>
        <v>0</v>
      </c>
    </row>
    <row r="169" spans="1:3" x14ac:dyDescent="0.2">
      <c r="A169" s="47" t="e">
        <f t="shared" si="7"/>
        <v>#N/A</v>
      </c>
      <c r="B169" s="47">
        <f t="shared" si="9"/>
        <v>1</v>
      </c>
      <c r="C169" s="47">
        <f t="shared" si="8"/>
        <v>0</v>
      </c>
    </row>
    <row r="170" spans="1:3" x14ac:dyDescent="0.2">
      <c r="A170" s="47" t="e">
        <f t="shared" si="7"/>
        <v>#N/A</v>
      </c>
      <c r="B170" s="47">
        <f t="shared" si="9"/>
        <v>1</v>
      </c>
      <c r="C170" s="47">
        <f t="shared" si="8"/>
        <v>0</v>
      </c>
    </row>
    <row r="171" spans="1:3" x14ac:dyDescent="0.2">
      <c r="A171" s="47" t="e">
        <f t="shared" si="7"/>
        <v>#N/A</v>
      </c>
      <c r="B171" s="47">
        <f t="shared" si="9"/>
        <v>1</v>
      </c>
      <c r="C171" s="47">
        <f t="shared" si="8"/>
        <v>0</v>
      </c>
    </row>
    <row r="172" spans="1:3" x14ac:dyDescent="0.2">
      <c r="A172" s="47" t="e">
        <f t="shared" si="7"/>
        <v>#N/A</v>
      </c>
      <c r="B172" s="47">
        <f t="shared" si="9"/>
        <v>1</v>
      </c>
      <c r="C172" s="47">
        <f t="shared" si="8"/>
        <v>0</v>
      </c>
    </row>
    <row r="173" spans="1:3" x14ac:dyDescent="0.2">
      <c r="A173" s="47" t="e">
        <f t="shared" si="7"/>
        <v>#N/A</v>
      </c>
      <c r="B173" s="47">
        <f t="shared" si="9"/>
        <v>1</v>
      </c>
      <c r="C173" s="47">
        <f t="shared" si="8"/>
        <v>0</v>
      </c>
    </row>
    <row r="174" spans="1:3" x14ac:dyDescent="0.2">
      <c r="A174" s="47" t="e">
        <f t="shared" si="7"/>
        <v>#N/A</v>
      </c>
      <c r="B174" s="47">
        <f t="shared" si="9"/>
        <v>1</v>
      </c>
      <c r="C174" s="47">
        <f t="shared" si="8"/>
        <v>0</v>
      </c>
    </row>
    <row r="175" spans="1:3" x14ac:dyDescent="0.2">
      <c r="A175" s="47" t="e">
        <f t="shared" si="7"/>
        <v>#N/A</v>
      </c>
      <c r="B175" s="47">
        <f t="shared" si="9"/>
        <v>1</v>
      </c>
      <c r="C175" s="47">
        <f t="shared" si="8"/>
        <v>0</v>
      </c>
    </row>
    <row r="176" spans="1:3" x14ac:dyDescent="0.2">
      <c r="A176" s="47" t="e">
        <f t="shared" si="7"/>
        <v>#N/A</v>
      </c>
      <c r="B176" s="47">
        <f t="shared" si="9"/>
        <v>1</v>
      </c>
      <c r="C176" s="47">
        <f t="shared" si="8"/>
        <v>0</v>
      </c>
    </row>
    <row r="177" spans="1:3" x14ac:dyDescent="0.2">
      <c r="A177" s="47" t="e">
        <f t="shared" si="7"/>
        <v>#N/A</v>
      </c>
      <c r="B177" s="47">
        <f t="shared" si="9"/>
        <v>1</v>
      </c>
      <c r="C177" s="47">
        <f t="shared" si="8"/>
        <v>0</v>
      </c>
    </row>
    <row r="178" spans="1:3" x14ac:dyDescent="0.2">
      <c r="A178" s="47" t="e">
        <f t="shared" si="7"/>
        <v>#N/A</v>
      </c>
      <c r="B178" s="47">
        <f t="shared" si="9"/>
        <v>1</v>
      </c>
      <c r="C178" s="47">
        <f t="shared" si="8"/>
        <v>0</v>
      </c>
    </row>
    <row r="179" spans="1:3" x14ac:dyDescent="0.2">
      <c r="A179" s="47" t="e">
        <f t="shared" si="7"/>
        <v>#N/A</v>
      </c>
      <c r="B179" s="47">
        <f t="shared" si="9"/>
        <v>1</v>
      </c>
      <c r="C179" s="47">
        <f t="shared" si="8"/>
        <v>0</v>
      </c>
    </row>
    <row r="180" spans="1:3" x14ac:dyDescent="0.2">
      <c r="A180" s="47" t="e">
        <f t="shared" si="7"/>
        <v>#N/A</v>
      </c>
      <c r="B180" s="47">
        <f t="shared" si="9"/>
        <v>1</v>
      </c>
      <c r="C180" s="47">
        <f t="shared" si="8"/>
        <v>0</v>
      </c>
    </row>
    <row r="181" spans="1:3" x14ac:dyDescent="0.2">
      <c r="A181" s="47" t="e">
        <f t="shared" si="7"/>
        <v>#N/A</v>
      </c>
      <c r="B181" s="47">
        <f t="shared" si="9"/>
        <v>1</v>
      </c>
      <c r="C181" s="47">
        <f t="shared" si="8"/>
        <v>0</v>
      </c>
    </row>
    <row r="182" spans="1:3" x14ac:dyDescent="0.2">
      <c r="A182" s="47" t="e">
        <f t="shared" si="7"/>
        <v>#N/A</v>
      </c>
      <c r="B182" s="47">
        <f t="shared" si="9"/>
        <v>1</v>
      </c>
      <c r="C182" s="47">
        <f t="shared" si="8"/>
        <v>0</v>
      </c>
    </row>
    <row r="183" spans="1:3" x14ac:dyDescent="0.2">
      <c r="A183" s="47" t="e">
        <f t="shared" si="7"/>
        <v>#N/A</v>
      </c>
      <c r="B183" s="47">
        <f t="shared" si="9"/>
        <v>1</v>
      </c>
      <c r="C183" s="47">
        <f t="shared" si="8"/>
        <v>0</v>
      </c>
    </row>
    <row r="184" spans="1:3" x14ac:dyDescent="0.2">
      <c r="A184" s="47" t="e">
        <f t="shared" si="7"/>
        <v>#N/A</v>
      </c>
      <c r="B184" s="47">
        <f t="shared" si="9"/>
        <v>1</v>
      </c>
      <c r="C184" s="47">
        <f t="shared" si="8"/>
        <v>0</v>
      </c>
    </row>
    <row r="185" spans="1:3" x14ac:dyDescent="0.2">
      <c r="A185" s="47" t="e">
        <f t="shared" si="7"/>
        <v>#N/A</v>
      </c>
      <c r="B185" s="47">
        <f t="shared" si="9"/>
        <v>1</v>
      </c>
      <c r="C185" s="47">
        <f t="shared" si="8"/>
        <v>0</v>
      </c>
    </row>
    <row r="186" spans="1:3" x14ac:dyDescent="0.2">
      <c r="A186" s="47" t="e">
        <f t="shared" si="7"/>
        <v>#N/A</v>
      </c>
      <c r="B186" s="47">
        <f t="shared" si="9"/>
        <v>1</v>
      </c>
      <c r="C186" s="47">
        <f t="shared" si="8"/>
        <v>0</v>
      </c>
    </row>
    <row r="187" spans="1:3" x14ac:dyDescent="0.2">
      <c r="A187" s="47" t="e">
        <f t="shared" si="7"/>
        <v>#N/A</v>
      </c>
      <c r="B187" s="47">
        <f t="shared" si="9"/>
        <v>1</v>
      </c>
      <c r="C187" s="47">
        <f t="shared" si="8"/>
        <v>0</v>
      </c>
    </row>
    <row r="188" spans="1:3" x14ac:dyDescent="0.2">
      <c r="A188" s="47" t="e">
        <f t="shared" si="7"/>
        <v>#N/A</v>
      </c>
      <c r="B188" s="47">
        <f t="shared" si="9"/>
        <v>1</v>
      </c>
      <c r="C188" s="47">
        <f t="shared" si="8"/>
        <v>0</v>
      </c>
    </row>
    <row r="189" spans="1:3" x14ac:dyDescent="0.2">
      <c r="A189" s="47" t="e">
        <f t="shared" si="7"/>
        <v>#N/A</v>
      </c>
      <c r="B189" s="47">
        <f t="shared" si="9"/>
        <v>1</v>
      </c>
      <c r="C189" s="47">
        <f t="shared" si="8"/>
        <v>0</v>
      </c>
    </row>
    <row r="190" spans="1:3" x14ac:dyDescent="0.2">
      <c r="A190" s="47" t="e">
        <f t="shared" si="7"/>
        <v>#N/A</v>
      </c>
      <c r="B190" s="47">
        <f t="shared" si="9"/>
        <v>1</v>
      </c>
      <c r="C190" s="47">
        <f t="shared" si="8"/>
        <v>0</v>
      </c>
    </row>
    <row r="191" spans="1:3" x14ac:dyDescent="0.2">
      <c r="A191" s="47" t="e">
        <f t="shared" si="7"/>
        <v>#N/A</v>
      </c>
      <c r="B191" s="47">
        <f t="shared" si="9"/>
        <v>1</v>
      </c>
      <c r="C191" s="47">
        <f t="shared" si="8"/>
        <v>0</v>
      </c>
    </row>
    <row r="192" spans="1:3" x14ac:dyDescent="0.2">
      <c r="A192" s="47" t="e">
        <f t="shared" si="7"/>
        <v>#N/A</v>
      </c>
      <c r="B192" s="47">
        <f t="shared" si="9"/>
        <v>1</v>
      </c>
      <c r="C192" s="47">
        <f t="shared" si="8"/>
        <v>0</v>
      </c>
    </row>
    <row r="193" spans="1:3" x14ac:dyDescent="0.2">
      <c r="A193" s="47" t="e">
        <f t="shared" si="7"/>
        <v>#N/A</v>
      </c>
      <c r="B193" s="47">
        <f t="shared" si="9"/>
        <v>1</v>
      </c>
      <c r="C193" s="47">
        <f t="shared" si="8"/>
        <v>0</v>
      </c>
    </row>
    <row r="194" spans="1:3" x14ac:dyDescent="0.2">
      <c r="A194" s="47" t="e">
        <f t="shared" si="7"/>
        <v>#N/A</v>
      </c>
      <c r="B194" s="47">
        <f t="shared" si="9"/>
        <v>1</v>
      </c>
      <c r="C194" s="47">
        <f t="shared" si="8"/>
        <v>0</v>
      </c>
    </row>
    <row r="195" spans="1:3" x14ac:dyDescent="0.2">
      <c r="A195" s="47" t="e">
        <f t="shared" si="7"/>
        <v>#N/A</v>
      </c>
      <c r="B195" s="47">
        <f t="shared" si="9"/>
        <v>1</v>
      </c>
      <c r="C195" s="47">
        <f t="shared" si="8"/>
        <v>0</v>
      </c>
    </row>
    <row r="196" spans="1:3" x14ac:dyDescent="0.2">
      <c r="A196" s="47" t="e">
        <f t="shared" si="7"/>
        <v>#N/A</v>
      </c>
      <c r="B196" s="47">
        <f t="shared" si="9"/>
        <v>1</v>
      </c>
      <c r="C196" s="47">
        <f t="shared" si="8"/>
        <v>0</v>
      </c>
    </row>
    <row r="197" spans="1:3" x14ac:dyDescent="0.2">
      <c r="A197" s="47" t="e">
        <f t="shared" ref="A197:A260" si="10">VLOOKUP(G197,DDEGL_USERS,2,FALSE)</f>
        <v>#N/A</v>
      </c>
      <c r="B197" s="47">
        <f t="shared" si="9"/>
        <v>1</v>
      </c>
      <c r="C197" s="47">
        <f t="shared" ref="C197:C260" si="11">B197*W197</f>
        <v>0</v>
      </c>
    </row>
    <row r="198" spans="1:3" x14ac:dyDescent="0.2">
      <c r="A198" s="47" t="e">
        <f t="shared" si="10"/>
        <v>#N/A</v>
      </c>
      <c r="B198" s="47">
        <f t="shared" si="9"/>
        <v>1</v>
      </c>
      <c r="C198" s="47">
        <f t="shared" si="11"/>
        <v>0</v>
      </c>
    </row>
    <row r="199" spans="1:3" x14ac:dyDescent="0.2">
      <c r="A199" s="47" t="e">
        <f t="shared" si="10"/>
        <v>#N/A</v>
      </c>
      <c r="B199" s="47">
        <f t="shared" si="9"/>
        <v>1</v>
      </c>
      <c r="C199" s="47">
        <f t="shared" si="11"/>
        <v>0</v>
      </c>
    </row>
    <row r="200" spans="1:3" x14ac:dyDescent="0.2">
      <c r="A200" s="47" t="e">
        <f t="shared" si="10"/>
        <v>#N/A</v>
      </c>
      <c r="B200" s="47">
        <f t="shared" si="9"/>
        <v>1</v>
      </c>
      <c r="C200" s="47">
        <f t="shared" si="11"/>
        <v>0</v>
      </c>
    </row>
    <row r="201" spans="1:3" x14ac:dyDescent="0.2">
      <c r="A201" s="47" t="e">
        <f t="shared" si="10"/>
        <v>#N/A</v>
      </c>
      <c r="B201" s="47">
        <f t="shared" si="9"/>
        <v>1</v>
      </c>
      <c r="C201" s="47">
        <f t="shared" si="11"/>
        <v>0</v>
      </c>
    </row>
    <row r="202" spans="1:3" x14ac:dyDescent="0.2">
      <c r="A202" s="47" t="e">
        <f t="shared" si="10"/>
        <v>#N/A</v>
      </c>
      <c r="B202" s="47">
        <f t="shared" si="9"/>
        <v>1</v>
      </c>
      <c r="C202" s="47">
        <f t="shared" si="11"/>
        <v>0</v>
      </c>
    </row>
    <row r="203" spans="1:3" x14ac:dyDescent="0.2">
      <c r="A203" s="47" t="e">
        <f t="shared" si="10"/>
        <v>#N/A</v>
      </c>
      <c r="B203" s="47">
        <f t="shared" si="9"/>
        <v>1</v>
      </c>
      <c r="C203" s="47">
        <f t="shared" si="11"/>
        <v>0</v>
      </c>
    </row>
    <row r="204" spans="1:3" x14ac:dyDescent="0.2">
      <c r="A204" s="47" t="e">
        <f t="shared" si="10"/>
        <v>#N/A</v>
      </c>
      <c r="B204" s="47">
        <f t="shared" si="9"/>
        <v>1</v>
      </c>
      <c r="C204" s="47">
        <f t="shared" si="11"/>
        <v>0</v>
      </c>
    </row>
    <row r="205" spans="1:3" x14ac:dyDescent="0.2">
      <c r="A205" s="47" t="e">
        <f t="shared" si="10"/>
        <v>#N/A</v>
      </c>
      <c r="B205" s="47">
        <f t="shared" si="9"/>
        <v>1</v>
      </c>
      <c r="C205" s="47">
        <f t="shared" si="11"/>
        <v>0</v>
      </c>
    </row>
    <row r="206" spans="1:3" x14ac:dyDescent="0.2">
      <c r="A206" s="47" t="e">
        <f t="shared" si="10"/>
        <v>#N/A</v>
      </c>
      <c r="B206" s="47">
        <f t="shared" si="9"/>
        <v>1</v>
      </c>
      <c r="C206" s="47">
        <f t="shared" si="11"/>
        <v>0</v>
      </c>
    </row>
    <row r="207" spans="1:3" x14ac:dyDescent="0.2">
      <c r="A207" s="47" t="e">
        <f t="shared" si="10"/>
        <v>#N/A</v>
      </c>
      <c r="B207" s="47">
        <f t="shared" ref="B207:B270" si="12">(YEAR(Q207)-YEAR(P207))*12+MONTH(Q207)-MONTH(P207)+1</f>
        <v>1</v>
      </c>
      <c r="C207" s="47">
        <f t="shared" si="11"/>
        <v>0</v>
      </c>
    </row>
    <row r="208" spans="1:3" x14ac:dyDescent="0.2">
      <c r="A208" s="47" t="e">
        <f t="shared" si="10"/>
        <v>#N/A</v>
      </c>
      <c r="B208" s="47">
        <f t="shared" si="12"/>
        <v>1</v>
      </c>
      <c r="C208" s="47">
        <f t="shared" si="11"/>
        <v>0</v>
      </c>
    </row>
    <row r="209" spans="1:3" x14ac:dyDescent="0.2">
      <c r="A209" s="47" t="e">
        <f t="shared" si="10"/>
        <v>#N/A</v>
      </c>
      <c r="B209" s="47">
        <f t="shared" si="12"/>
        <v>1</v>
      </c>
      <c r="C209" s="47">
        <f t="shared" si="11"/>
        <v>0</v>
      </c>
    </row>
    <row r="210" spans="1:3" x14ac:dyDescent="0.2">
      <c r="A210" s="47" t="e">
        <f t="shared" si="10"/>
        <v>#N/A</v>
      </c>
      <c r="B210" s="47">
        <f t="shared" si="12"/>
        <v>1</v>
      </c>
      <c r="C210" s="47">
        <f t="shared" si="11"/>
        <v>0</v>
      </c>
    </row>
    <row r="211" spans="1:3" x14ac:dyDescent="0.2">
      <c r="A211" s="47" t="e">
        <f t="shared" si="10"/>
        <v>#N/A</v>
      </c>
      <c r="B211" s="47">
        <f t="shared" si="12"/>
        <v>1</v>
      </c>
      <c r="C211" s="47">
        <f t="shared" si="11"/>
        <v>0</v>
      </c>
    </row>
    <row r="212" spans="1:3" x14ac:dyDescent="0.2">
      <c r="A212" s="47" t="e">
        <f t="shared" si="10"/>
        <v>#N/A</v>
      </c>
      <c r="B212" s="47">
        <f t="shared" si="12"/>
        <v>1</v>
      </c>
      <c r="C212" s="47">
        <f t="shared" si="11"/>
        <v>0</v>
      </c>
    </row>
    <row r="213" spans="1:3" x14ac:dyDescent="0.2">
      <c r="A213" s="47" t="e">
        <f t="shared" si="10"/>
        <v>#N/A</v>
      </c>
      <c r="B213" s="47">
        <f t="shared" si="12"/>
        <v>1</v>
      </c>
      <c r="C213" s="47">
        <f t="shared" si="11"/>
        <v>0</v>
      </c>
    </row>
    <row r="214" spans="1:3" x14ac:dyDescent="0.2">
      <c r="A214" s="47" t="e">
        <f t="shared" si="10"/>
        <v>#N/A</v>
      </c>
      <c r="B214" s="47">
        <f t="shared" si="12"/>
        <v>1</v>
      </c>
      <c r="C214" s="47">
        <f t="shared" si="11"/>
        <v>0</v>
      </c>
    </row>
    <row r="215" spans="1:3" x14ac:dyDescent="0.2">
      <c r="A215" s="47" t="e">
        <f t="shared" si="10"/>
        <v>#N/A</v>
      </c>
      <c r="B215" s="47">
        <f t="shared" si="12"/>
        <v>1</v>
      </c>
      <c r="C215" s="47">
        <f t="shared" si="11"/>
        <v>0</v>
      </c>
    </row>
    <row r="216" spans="1:3" x14ac:dyDescent="0.2">
      <c r="A216" s="47" t="e">
        <f t="shared" si="10"/>
        <v>#N/A</v>
      </c>
      <c r="B216" s="47">
        <f t="shared" si="12"/>
        <v>1</v>
      </c>
      <c r="C216" s="47">
        <f t="shared" si="11"/>
        <v>0</v>
      </c>
    </row>
    <row r="217" spans="1:3" x14ac:dyDescent="0.2">
      <c r="A217" s="47" t="e">
        <f t="shared" si="10"/>
        <v>#N/A</v>
      </c>
      <c r="B217" s="47">
        <f t="shared" si="12"/>
        <v>1</v>
      </c>
      <c r="C217" s="47">
        <f t="shared" si="11"/>
        <v>0</v>
      </c>
    </row>
    <row r="218" spans="1:3" x14ac:dyDescent="0.2">
      <c r="A218" s="47" t="e">
        <f t="shared" si="10"/>
        <v>#N/A</v>
      </c>
      <c r="B218" s="47">
        <f t="shared" si="12"/>
        <v>1</v>
      </c>
      <c r="C218" s="47">
        <f t="shared" si="11"/>
        <v>0</v>
      </c>
    </row>
    <row r="219" spans="1:3" x14ac:dyDescent="0.2">
      <c r="A219" s="47" t="e">
        <f t="shared" si="10"/>
        <v>#N/A</v>
      </c>
      <c r="B219" s="47">
        <f t="shared" si="12"/>
        <v>1</v>
      </c>
      <c r="C219" s="47">
        <f t="shared" si="11"/>
        <v>0</v>
      </c>
    </row>
    <row r="220" spans="1:3" x14ac:dyDescent="0.2">
      <c r="A220" s="47" t="e">
        <f t="shared" si="10"/>
        <v>#N/A</v>
      </c>
      <c r="B220" s="47">
        <f t="shared" si="12"/>
        <v>1</v>
      </c>
      <c r="C220" s="47">
        <f t="shared" si="11"/>
        <v>0</v>
      </c>
    </row>
    <row r="221" spans="1:3" x14ac:dyDescent="0.2">
      <c r="A221" s="47" t="e">
        <f t="shared" si="10"/>
        <v>#N/A</v>
      </c>
      <c r="B221" s="47">
        <f t="shared" si="12"/>
        <v>1</v>
      </c>
      <c r="C221" s="47">
        <f t="shared" si="11"/>
        <v>0</v>
      </c>
    </row>
    <row r="222" spans="1:3" x14ac:dyDescent="0.2">
      <c r="A222" s="47" t="e">
        <f t="shared" si="10"/>
        <v>#N/A</v>
      </c>
      <c r="B222" s="47">
        <f t="shared" si="12"/>
        <v>1</v>
      </c>
      <c r="C222" s="47">
        <f t="shared" si="11"/>
        <v>0</v>
      </c>
    </row>
    <row r="223" spans="1:3" x14ac:dyDescent="0.2">
      <c r="A223" s="47" t="e">
        <f t="shared" si="10"/>
        <v>#N/A</v>
      </c>
      <c r="B223" s="47">
        <f t="shared" si="12"/>
        <v>1</v>
      </c>
      <c r="C223" s="47">
        <f t="shared" si="11"/>
        <v>0</v>
      </c>
    </row>
    <row r="224" spans="1:3" x14ac:dyDescent="0.2">
      <c r="A224" s="47" t="e">
        <f t="shared" si="10"/>
        <v>#N/A</v>
      </c>
      <c r="B224" s="47">
        <f t="shared" si="12"/>
        <v>1</v>
      </c>
      <c r="C224" s="47">
        <f t="shared" si="11"/>
        <v>0</v>
      </c>
    </row>
    <row r="225" spans="1:3" x14ac:dyDescent="0.2">
      <c r="A225" s="47" t="e">
        <f t="shared" si="10"/>
        <v>#N/A</v>
      </c>
      <c r="B225" s="47">
        <f t="shared" si="12"/>
        <v>1</v>
      </c>
      <c r="C225" s="47">
        <f t="shared" si="11"/>
        <v>0</v>
      </c>
    </row>
    <row r="226" spans="1:3" x14ac:dyDescent="0.2">
      <c r="A226" s="47" t="e">
        <f t="shared" si="10"/>
        <v>#N/A</v>
      </c>
      <c r="B226" s="47">
        <f t="shared" si="12"/>
        <v>1</v>
      </c>
      <c r="C226" s="47">
        <f t="shared" si="11"/>
        <v>0</v>
      </c>
    </row>
    <row r="227" spans="1:3" x14ac:dyDescent="0.2">
      <c r="A227" s="47" t="e">
        <f t="shared" si="10"/>
        <v>#N/A</v>
      </c>
      <c r="B227" s="47">
        <f t="shared" si="12"/>
        <v>1</v>
      </c>
      <c r="C227" s="47">
        <f t="shared" si="11"/>
        <v>0</v>
      </c>
    </row>
    <row r="228" spans="1:3" x14ac:dyDescent="0.2">
      <c r="A228" s="47" t="e">
        <f t="shared" si="10"/>
        <v>#N/A</v>
      </c>
      <c r="B228" s="47">
        <f t="shared" si="12"/>
        <v>1</v>
      </c>
      <c r="C228" s="47">
        <f t="shared" si="11"/>
        <v>0</v>
      </c>
    </row>
    <row r="229" spans="1:3" x14ac:dyDescent="0.2">
      <c r="A229" s="47" t="e">
        <f t="shared" si="10"/>
        <v>#N/A</v>
      </c>
      <c r="B229" s="47">
        <f t="shared" si="12"/>
        <v>1</v>
      </c>
      <c r="C229" s="47">
        <f t="shared" si="11"/>
        <v>0</v>
      </c>
    </row>
    <row r="230" spans="1:3" x14ac:dyDescent="0.2">
      <c r="A230" s="47" t="e">
        <f t="shared" si="10"/>
        <v>#N/A</v>
      </c>
      <c r="B230" s="47">
        <f t="shared" si="12"/>
        <v>1</v>
      </c>
      <c r="C230" s="47">
        <f t="shared" si="11"/>
        <v>0</v>
      </c>
    </row>
    <row r="231" spans="1:3" x14ac:dyDescent="0.2">
      <c r="A231" s="47" t="e">
        <f t="shared" si="10"/>
        <v>#N/A</v>
      </c>
      <c r="B231" s="47">
        <f t="shared" si="12"/>
        <v>1</v>
      </c>
      <c r="C231" s="47">
        <f t="shared" si="11"/>
        <v>0</v>
      </c>
    </row>
    <row r="232" spans="1:3" x14ac:dyDescent="0.2">
      <c r="A232" s="47" t="e">
        <f t="shared" si="10"/>
        <v>#N/A</v>
      </c>
      <c r="B232" s="47">
        <f t="shared" si="12"/>
        <v>1</v>
      </c>
      <c r="C232" s="47">
        <f t="shared" si="11"/>
        <v>0</v>
      </c>
    </row>
    <row r="233" spans="1:3" x14ac:dyDescent="0.2">
      <c r="A233" s="47" t="e">
        <f t="shared" si="10"/>
        <v>#N/A</v>
      </c>
      <c r="B233" s="47">
        <f t="shared" si="12"/>
        <v>1</v>
      </c>
      <c r="C233" s="47">
        <f t="shared" si="11"/>
        <v>0</v>
      </c>
    </row>
    <row r="234" spans="1:3" x14ac:dyDescent="0.2">
      <c r="A234" s="47" t="e">
        <f t="shared" si="10"/>
        <v>#N/A</v>
      </c>
      <c r="B234" s="47">
        <f t="shared" si="12"/>
        <v>1</v>
      </c>
      <c r="C234" s="47">
        <f t="shared" si="11"/>
        <v>0</v>
      </c>
    </row>
    <row r="235" spans="1:3" x14ac:dyDescent="0.2">
      <c r="A235" s="47" t="e">
        <f t="shared" si="10"/>
        <v>#N/A</v>
      </c>
      <c r="B235" s="47">
        <f t="shared" si="12"/>
        <v>1</v>
      </c>
      <c r="C235" s="47">
        <f t="shared" si="11"/>
        <v>0</v>
      </c>
    </row>
    <row r="236" spans="1:3" x14ac:dyDescent="0.2">
      <c r="A236" s="47" t="e">
        <f t="shared" si="10"/>
        <v>#N/A</v>
      </c>
      <c r="B236" s="47">
        <f t="shared" si="12"/>
        <v>1</v>
      </c>
      <c r="C236" s="47">
        <f t="shared" si="11"/>
        <v>0</v>
      </c>
    </row>
    <row r="237" spans="1:3" x14ac:dyDescent="0.2">
      <c r="A237" s="47" t="e">
        <f t="shared" si="10"/>
        <v>#N/A</v>
      </c>
      <c r="B237" s="47">
        <f t="shared" si="12"/>
        <v>1</v>
      </c>
      <c r="C237" s="47">
        <f t="shared" si="11"/>
        <v>0</v>
      </c>
    </row>
    <row r="238" spans="1:3" x14ac:dyDescent="0.2">
      <c r="A238" s="47" t="e">
        <f t="shared" si="10"/>
        <v>#N/A</v>
      </c>
      <c r="B238" s="47">
        <f t="shared" si="12"/>
        <v>1</v>
      </c>
      <c r="C238" s="47">
        <f t="shared" si="11"/>
        <v>0</v>
      </c>
    </row>
    <row r="239" spans="1:3" x14ac:dyDescent="0.2">
      <c r="A239" s="47" t="e">
        <f t="shared" si="10"/>
        <v>#N/A</v>
      </c>
      <c r="B239" s="47">
        <f t="shared" si="12"/>
        <v>1</v>
      </c>
      <c r="C239" s="47">
        <f t="shared" si="11"/>
        <v>0</v>
      </c>
    </row>
    <row r="240" spans="1:3" x14ac:dyDescent="0.2">
      <c r="A240" s="47" t="e">
        <f t="shared" si="10"/>
        <v>#N/A</v>
      </c>
      <c r="B240" s="47">
        <f t="shared" si="12"/>
        <v>1</v>
      </c>
      <c r="C240" s="47">
        <f t="shared" si="11"/>
        <v>0</v>
      </c>
    </row>
    <row r="241" spans="1:3" x14ac:dyDescent="0.2">
      <c r="A241" s="47" t="e">
        <f t="shared" si="10"/>
        <v>#N/A</v>
      </c>
      <c r="B241" s="47">
        <f t="shared" si="12"/>
        <v>1</v>
      </c>
      <c r="C241" s="47">
        <f t="shared" si="11"/>
        <v>0</v>
      </c>
    </row>
    <row r="242" spans="1:3" x14ac:dyDescent="0.2">
      <c r="A242" s="47" t="e">
        <f t="shared" si="10"/>
        <v>#N/A</v>
      </c>
      <c r="B242" s="47">
        <f t="shared" si="12"/>
        <v>1</v>
      </c>
      <c r="C242" s="47">
        <f t="shared" si="11"/>
        <v>0</v>
      </c>
    </row>
    <row r="243" spans="1:3" x14ac:dyDescent="0.2">
      <c r="A243" s="47" t="e">
        <f t="shared" si="10"/>
        <v>#N/A</v>
      </c>
      <c r="B243" s="47">
        <f t="shared" si="12"/>
        <v>1</v>
      </c>
      <c r="C243" s="47">
        <f t="shared" si="11"/>
        <v>0</v>
      </c>
    </row>
    <row r="244" spans="1:3" x14ac:dyDescent="0.2">
      <c r="A244" s="47" t="e">
        <f t="shared" si="10"/>
        <v>#N/A</v>
      </c>
      <c r="B244" s="47">
        <f t="shared" si="12"/>
        <v>1</v>
      </c>
      <c r="C244" s="47">
        <f t="shared" si="11"/>
        <v>0</v>
      </c>
    </row>
    <row r="245" spans="1:3" x14ac:dyDescent="0.2">
      <c r="A245" s="47" t="e">
        <f t="shared" si="10"/>
        <v>#N/A</v>
      </c>
      <c r="B245" s="47">
        <f t="shared" si="12"/>
        <v>1</v>
      </c>
      <c r="C245" s="47">
        <f t="shared" si="11"/>
        <v>0</v>
      </c>
    </row>
    <row r="246" spans="1:3" x14ac:dyDescent="0.2">
      <c r="A246" s="47" t="e">
        <f t="shared" si="10"/>
        <v>#N/A</v>
      </c>
      <c r="B246" s="47">
        <f t="shared" si="12"/>
        <v>1</v>
      </c>
      <c r="C246" s="47">
        <f t="shared" si="11"/>
        <v>0</v>
      </c>
    </row>
    <row r="247" spans="1:3" x14ac:dyDescent="0.2">
      <c r="A247" s="47" t="e">
        <f t="shared" si="10"/>
        <v>#N/A</v>
      </c>
      <c r="B247" s="47">
        <f t="shared" si="12"/>
        <v>1</v>
      </c>
      <c r="C247" s="47">
        <f t="shared" si="11"/>
        <v>0</v>
      </c>
    </row>
    <row r="248" spans="1:3" x14ac:dyDescent="0.2">
      <c r="A248" s="47" t="e">
        <f t="shared" si="10"/>
        <v>#N/A</v>
      </c>
      <c r="B248" s="47">
        <f t="shared" si="12"/>
        <v>1</v>
      </c>
      <c r="C248" s="47">
        <f t="shared" si="11"/>
        <v>0</v>
      </c>
    </row>
    <row r="249" spans="1:3" x14ac:dyDescent="0.2">
      <c r="A249" s="47" t="e">
        <f t="shared" si="10"/>
        <v>#N/A</v>
      </c>
      <c r="B249" s="47">
        <f t="shared" si="12"/>
        <v>1</v>
      </c>
      <c r="C249" s="47">
        <f t="shared" si="11"/>
        <v>0</v>
      </c>
    </row>
    <row r="250" spans="1:3" x14ac:dyDescent="0.2">
      <c r="A250" s="47" t="e">
        <f t="shared" si="10"/>
        <v>#N/A</v>
      </c>
      <c r="B250" s="47">
        <f t="shared" si="12"/>
        <v>1</v>
      </c>
      <c r="C250" s="47">
        <f t="shared" si="11"/>
        <v>0</v>
      </c>
    </row>
    <row r="251" spans="1:3" x14ac:dyDescent="0.2">
      <c r="A251" s="47" t="e">
        <f t="shared" si="10"/>
        <v>#N/A</v>
      </c>
      <c r="B251" s="47">
        <f t="shared" si="12"/>
        <v>1</v>
      </c>
      <c r="C251" s="47">
        <f t="shared" si="11"/>
        <v>0</v>
      </c>
    </row>
    <row r="252" spans="1:3" x14ac:dyDescent="0.2">
      <c r="A252" s="47" t="e">
        <f t="shared" si="10"/>
        <v>#N/A</v>
      </c>
      <c r="B252" s="47">
        <f t="shared" si="12"/>
        <v>1</v>
      </c>
      <c r="C252" s="47">
        <f t="shared" si="11"/>
        <v>0</v>
      </c>
    </row>
    <row r="253" spans="1:3" x14ac:dyDescent="0.2">
      <c r="A253" s="47" t="e">
        <f t="shared" si="10"/>
        <v>#N/A</v>
      </c>
      <c r="B253" s="47">
        <f t="shared" si="12"/>
        <v>1</v>
      </c>
      <c r="C253" s="47">
        <f t="shared" si="11"/>
        <v>0</v>
      </c>
    </row>
    <row r="254" spans="1:3" x14ac:dyDescent="0.2">
      <c r="A254" s="47" t="e">
        <f t="shared" si="10"/>
        <v>#N/A</v>
      </c>
      <c r="B254" s="47">
        <f t="shared" si="12"/>
        <v>1</v>
      </c>
      <c r="C254" s="47">
        <f t="shared" si="11"/>
        <v>0</v>
      </c>
    </row>
    <row r="255" spans="1:3" x14ac:dyDescent="0.2">
      <c r="A255" s="47" t="e">
        <f t="shared" si="10"/>
        <v>#N/A</v>
      </c>
      <c r="B255" s="47">
        <f t="shared" si="12"/>
        <v>1</v>
      </c>
      <c r="C255" s="47">
        <f t="shared" si="11"/>
        <v>0</v>
      </c>
    </row>
    <row r="256" spans="1:3" x14ac:dyDescent="0.2">
      <c r="A256" s="47" t="e">
        <f t="shared" si="10"/>
        <v>#N/A</v>
      </c>
      <c r="B256" s="47">
        <f t="shared" si="12"/>
        <v>1</v>
      </c>
      <c r="C256" s="47">
        <f t="shared" si="11"/>
        <v>0</v>
      </c>
    </row>
    <row r="257" spans="1:3" x14ac:dyDescent="0.2">
      <c r="A257" s="47" t="e">
        <f t="shared" si="10"/>
        <v>#N/A</v>
      </c>
      <c r="B257" s="47">
        <f t="shared" si="12"/>
        <v>1</v>
      </c>
      <c r="C257" s="47">
        <f t="shared" si="11"/>
        <v>0</v>
      </c>
    </row>
    <row r="258" spans="1:3" x14ac:dyDescent="0.2">
      <c r="A258" s="47" t="e">
        <f t="shared" si="10"/>
        <v>#N/A</v>
      </c>
      <c r="B258" s="47">
        <f t="shared" si="12"/>
        <v>1</v>
      </c>
      <c r="C258" s="47">
        <f t="shared" si="11"/>
        <v>0</v>
      </c>
    </row>
    <row r="259" spans="1:3" x14ac:dyDescent="0.2">
      <c r="A259" s="47" t="e">
        <f t="shared" si="10"/>
        <v>#N/A</v>
      </c>
      <c r="B259" s="47">
        <f t="shared" si="12"/>
        <v>1</v>
      </c>
      <c r="C259" s="47">
        <f t="shared" si="11"/>
        <v>0</v>
      </c>
    </row>
    <row r="260" spans="1:3" x14ac:dyDescent="0.2">
      <c r="A260" s="47" t="e">
        <f t="shared" si="10"/>
        <v>#N/A</v>
      </c>
      <c r="B260" s="47">
        <f t="shared" si="12"/>
        <v>1</v>
      </c>
      <c r="C260" s="47">
        <f t="shared" si="11"/>
        <v>0</v>
      </c>
    </row>
    <row r="261" spans="1:3" x14ac:dyDescent="0.2">
      <c r="A261" s="47" t="e">
        <f t="shared" ref="A261:A324" si="13">VLOOKUP(G261,DDEGL_USERS,2,FALSE)</f>
        <v>#N/A</v>
      </c>
      <c r="B261" s="47">
        <f t="shared" si="12"/>
        <v>1</v>
      </c>
      <c r="C261" s="47">
        <f t="shared" ref="C261:C324" si="14">B261*W261</f>
        <v>0</v>
      </c>
    </row>
    <row r="262" spans="1:3" x14ac:dyDescent="0.2">
      <c r="A262" s="47" t="e">
        <f t="shared" si="13"/>
        <v>#N/A</v>
      </c>
      <c r="B262" s="47">
        <f t="shared" si="12"/>
        <v>1</v>
      </c>
      <c r="C262" s="47">
        <f t="shared" si="14"/>
        <v>0</v>
      </c>
    </row>
    <row r="263" spans="1:3" x14ac:dyDescent="0.2">
      <c r="A263" s="47" t="e">
        <f t="shared" si="13"/>
        <v>#N/A</v>
      </c>
      <c r="B263" s="47">
        <f t="shared" si="12"/>
        <v>1</v>
      </c>
      <c r="C263" s="47">
        <f t="shared" si="14"/>
        <v>0</v>
      </c>
    </row>
    <row r="264" spans="1:3" x14ac:dyDescent="0.2">
      <c r="A264" s="47" t="e">
        <f t="shared" si="13"/>
        <v>#N/A</v>
      </c>
      <c r="B264" s="47">
        <f t="shared" si="12"/>
        <v>1</v>
      </c>
      <c r="C264" s="47">
        <f t="shared" si="14"/>
        <v>0</v>
      </c>
    </row>
    <row r="265" spans="1:3" x14ac:dyDescent="0.2">
      <c r="A265" s="47" t="e">
        <f t="shared" si="13"/>
        <v>#N/A</v>
      </c>
      <c r="B265" s="47">
        <f t="shared" si="12"/>
        <v>1</v>
      </c>
      <c r="C265" s="47">
        <f t="shared" si="14"/>
        <v>0</v>
      </c>
    </row>
    <row r="266" spans="1:3" x14ac:dyDescent="0.2">
      <c r="A266" s="47" t="e">
        <f t="shared" si="13"/>
        <v>#N/A</v>
      </c>
      <c r="B266" s="47">
        <f t="shared" si="12"/>
        <v>1</v>
      </c>
      <c r="C266" s="47">
        <f t="shared" si="14"/>
        <v>0</v>
      </c>
    </row>
    <row r="267" spans="1:3" x14ac:dyDescent="0.2">
      <c r="A267" s="47" t="e">
        <f t="shared" si="13"/>
        <v>#N/A</v>
      </c>
      <c r="B267" s="47">
        <f t="shared" si="12"/>
        <v>1</v>
      </c>
      <c r="C267" s="47">
        <f t="shared" si="14"/>
        <v>0</v>
      </c>
    </row>
    <row r="268" spans="1:3" x14ac:dyDescent="0.2">
      <c r="A268" s="47" t="e">
        <f t="shared" si="13"/>
        <v>#N/A</v>
      </c>
      <c r="B268" s="47">
        <f t="shared" si="12"/>
        <v>1</v>
      </c>
      <c r="C268" s="47">
        <f t="shared" si="14"/>
        <v>0</v>
      </c>
    </row>
    <row r="269" spans="1:3" x14ac:dyDescent="0.2">
      <c r="A269" s="47" t="e">
        <f t="shared" si="13"/>
        <v>#N/A</v>
      </c>
      <c r="B269" s="47">
        <f t="shared" si="12"/>
        <v>1</v>
      </c>
      <c r="C269" s="47">
        <f t="shared" si="14"/>
        <v>0</v>
      </c>
    </row>
    <row r="270" spans="1:3" x14ac:dyDescent="0.2">
      <c r="A270" s="47" t="e">
        <f t="shared" si="13"/>
        <v>#N/A</v>
      </c>
      <c r="B270" s="47">
        <f t="shared" si="12"/>
        <v>1</v>
      </c>
      <c r="C270" s="47">
        <f t="shared" si="14"/>
        <v>0</v>
      </c>
    </row>
    <row r="271" spans="1:3" x14ac:dyDescent="0.2">
      <c r="A271" s="47" t="e">
        <f t="shared" si="13"/>
        <v>#N/A</v>
      </c>
      <c r="B271" s="47">
        <f t="shared" ref="B271:B334" si="15">(YEAR(Q271)-YEAR(P271))*12+MONTH(Q271)-MONTH(P271)+1</f>
        <v>1</v>
      </c>
      <c r="C271" s="47">
        <f t="shared" si="14"/>
        <v>0</v>
      </c>
    </row>
    <row r="272" spans="1:3" x14ac:dyDescent="0.2">
      <c r="A272" s="47" t="e">
        <f t="shared" si="13"/>
        <v>#N/A</v>
      </c>
      <c r="B272" s="47">
        <f t="shared" si="15"/>
        <v>1</v>
      </c>
      <c r="C272" s="47">
        <f t="shared" si="14"/>
        <v>0</v>
      </c>
    </row>
    <row r="273" spans="1:3" x14ac:dyDescent="0.2">
      <c r="A273" s="47" t="e">
        <f t="shared" si="13"/>
        <v>#N/A</v>
      </c>
      <c r="B273" s="47">
        <f t="shared" si="15"/>
        <v>1</v>
      </c>
      <c r="C273" s="47">
        <f t="shared" si="14"/>
        <v>0</v>
      </c>
    </row>
    <row r="274" spans="1:3" x14ac:dyDescent="0.2">
      <c r="A274" s="47" t="e">
        <f t="shared" si="13"/>
        <v>#N/A</v>
      </c>
      <c r="B274" s="47">
        <f t="shared" si="15"/>
        <v>1</v>
      </c>
      <c r="C274" s="47">
        <f t="shared" si="14"/>
        <v>0</v>
      </c>
    </row>
    <row r="275" spans="1:3" x14ac:dyDescent="0.2">
      <c r="A275" s="47" t="e">
        <f t="shared" si="13"/>
        <v>#N/A</v>
      </c>
      <c r="B275" s="47">
        <f t="shared" si="15"/>
        <v>1</v>
      </c>
      <c r="C275" s="47">
        <f t="shared" si="14"/>
        <v>0</v>
      </c>
    </row>
    <row r="276" spans="1:3" x14ac:dyDescent="0.2">
      <c r="A276" s="47" t="e">
        <f t="shared" si="13"/>
        <v>#N/A</v>
      </c>
      <c r="B276" s="47">
        <f t="shared" si="15"/>
        <v>1</v>
      </c>
      <c r="C276" s="47">
        <f t="shared" si="14"/>
        <v>0</v>
      </c>
    </row>
    <row r="277" spans="1:3" x14ac:dyDescent="0.2">
      <c r="A277" s="47" t="e">
        <f t="shared" si="13"/>
        <v>#N/A</v>
      </c>
      <c r="B277" s="47">
        <f t="shared" si="15"/>
        <v>1</v>
      </c>
      <c r="C277" s="47">
        <f t="shared" si="14"/>
        <v>0</v>
      </c>
    </row>
    <row r="278" spans="1:3" x14ac:dyDescent="0.2">
      <c r="A278" s="47" t="e">
        <f t="shared" si="13"/>
        <v>#N/A</v>
      </c>
      <c r="B278" s="47">
        <f t="shared" si="15"/>
        <v>1</v>
      </c>
      <c r="C278" s="47">
        <f t="shared" si="14"/>
        <v>0</v>
      </c>
    </row>
    <row r="279" spans="1:3" x14ac:dyDescent="0.2">
      <c r="A279" s="47" t="e">
        <f t="shared" si="13"/>
        <v>#N/A</v>
      </c>
      <c r="B279" s="47">
        <f t="shared" si="15"/>
        <v>1</v>
      </c>
      <c r="C279" s="47">
        <f t="shared" si="14"/>
        <v>0</v>
      </c>
    </row>
    <row r="280" spans="1:3" x14ac:dyDescent="0.2">
      <c r="A280" s="47" t="e">
        <f t="shared" si="13"/>
        <v>#N/A</v>
      </c>
      <c r="B280" s="47">
        <f t="shared" si="15"/>
        <v>1</v>
      </c>
      <c r="C280" s="47">
        <f t="shared" si="14"/>
        <v>0</v>
      </c>
    </row>
    <row r="281" spans="1:3" x14ac:dyDescent="0.2">
      <c r="A281" s="47" t="e">
        <f t="shared" si="13"/>
        <v>#N/A</v>
      </c>
      <c r="B281" s="47">
        <f t="shared" si="15"/>
        <v>1</v>
      </c>
      <c r="C281" s="47">
        <f t="shared" si="14"/>
        <v>0</v>
      </c>
    </row>
    <row r="282" spans="1:3" x14ac:dyDescent="0.2">
      <c r="A282" s="47" t="e">
        <f t="shared" si="13"/>
        <v>#N/A</v>
      </c>
      <c r="B282" s="47">
        <f t="shared" si="15"/>
        <v>1</v>
      </c>
      <c r="C282" s="47">
        <f t="shared" si="14"/>
        <v>0</v>
      </c>
    </row>
    <row r="283" spans="1:3" x14ac:dyDescent="0.2">
      <c r="A283" s="47" t="e">
        <f t="shared" si="13"/>
        <v>#N/A</v>
      </c>
      <c r="B283" s="47">
        <f t="shared" si="15"/>
        <v>1</v>
      </c>
      <c r="C283" s="47">
        <f t="shared" si="14"/>
        <v>0</v>
      </c>
    </row>
    <row r="284" spans="1:3" x14ac:dyDescent="0.2">
      <c r="A284" s="47" t="e">
        <f t="shared" si="13"/>
        <v>#N/A</v>
      </c>
      <c r="B284" s="47">
        <f t="shared" si="15"/>
        <v>1</v>
      </c>
      <c r="C284" s="47">
        <f t="shared" si="14"/>
        <v>0</v>
      </c>
    </row>
    <row r="285" spans="1:3" x14ac:dyDescent="0.2">
      <c r="A285" s="47" t="e">
        <f t="shared" si="13"/>
        <v>#N/A</v>
      </c>
      <c r="B285" s="47">
        <f t="shared" si="15"/>
        <v>1</v>
      </c>
      <c r="C285" s="47">
        <f t="shared" si="14"/>
        <v>0</v>
      </c>
    </row>
    <row r="286" spans="1:3" x14ac:dyDescent="0.2">
      <c r="A286" s="47" t="e">
        <f t="shared" si="13"/>
        <v>#N/A</v>
      </c>
      <c r="B286" s="47">
        <f t="shared" si="15"/>
        <v>1</v>
      </c>
      <c r="C286" s="47">
        <f t="shared" si="14"/>
        <v>0</v>
      </c>
    </row>
    <row r="287" spans="1:3" x14ac:dyDescent="0.2">
      <c r="A287" s="47" t="e">
        <f t="shared" si="13"/>
        <v>#N/A</v>
      </c>
      <c r="B287" s="47">
        <f t="shared" si="15"/>
        <v>1</v>
      </c>
      <c r="C287" s="47">
        <f t="shared" si="14"/>
        <v>0</v>
      </c>
    </row>
    <row r="288" spans="1:3" x14ac:dyDescent="0.2">
      <c r="A288" s="47" t="e">
        <f t="shared" si="13"/>
        <v>#N/A</v>
      </c>
      <c r="B288" s="47">
        <f t="shared" si="15"/>
        <v>1</v>
      </c>
      <c r="C288" s="47">
        <f t="shared" si="14"/>
        <v>0</v>
      </c>
    </row>
    <row r="289" spans="1:3" x14ac:dyDescent="0.2">
      <c r="A289" s="47" t="e">
        <f t="shared" si="13"/>
        <v>#N/A</v>
      </c>
      <c r="B289" s="47">
        <f t="shared" si="15"/>
        <v>1</v>
      </c>
      <c r="C289" s="47">
        <f t="shared" si="14"/>
        <v>0</v>
      </c>
    </row>
    <row r="290" spans="1:3" x14ac:dyDescent="0.2">
      <c r="A290" s="47" t="e">
        <f t="shared" si="13"/>
        <v>#N/A</v>
      </c>
      <c r="B290" s="47">
        <f t="shared" si="15"/>
        <v>1</v>
      </c>
      <c r="C290" s="47">
        <f t="shared" si="14"/>
        <v>0</v>
      </c>
    </row>
    <row r="291" spans="1:3" x14ac:dyDescent="0.2">
      <c r="A291" s="47" t="e">
        <f t="shared" si="13"/>
        <v>#N/A</v>
      </c>
      <c r="B291" s="47">
        <f t="shared" si="15"/>
        <v>1</v>
      </c>
      <c r="C291" s="47">
        <f t="shared" si="14"/>
        <v>0</v>
      </c>
    </row>
    <row r="292" spans="1:3" x14ac:dyDescent="0.2">
      <c r="A292" s="47" t="e">
        <f t="shared" si="13"/>
        <v>#N/A</v>
      </c>
      <c r="B292" s="47">
        <f t="shared" si="15"/>
        <v>1</v>
      </c>
      <c r="C292" s="47">
        <f t="shared" si="14"/>
        <v>0</v>
      </c>
    </row>
    <row r="293" spans="1:3" x14ac:dyDescent="0.2">
      <c r="A293" s="47" t="e">
        <f t="shared" si="13"/>
        <v>#N/A</v>
      </c>
      <c r="B293" s="47">
        <f t="shared" si="15"/>
        <v>1</v>
      </c>
      <c r="C293" s="47">
        <f t="shared" si="14"/>
        <v>0</v>
      </c>
    </row>
    <row r="294" spans="1:3" x14ac:dyDescent="0.2">
      <c r="A294" s="47" t="e">
        <f t="shared" si="13"/>
        <v>#N/A</v>
      </c>
      <c r="B294" s="47">
        <f t="shared" si="15"/>
        <v>1</v>
      </c>
      <c r="C294" s="47">
        <f t="shared" si="14"/>
        <v>0</v>
      </c>
    </row>
    <row r="295" spans="1:3" x14ac:dyDescent="0.2">
      <c r="A295" s="47" t="e">
        <f t="shared" si="13"/>
        <v>#N/A</v>
      </c>
      <c r="B295" s="47">
        <f t="shared" si="15"/>
        <v>1</v>
      </c>
      <c r="C295" s="47">
        <f t="shared" si="14"/>
        <v>0</v>
      </c>
    </row>
    <row r="296" spans="1:3" x14ac:dyDescent="0.2">
      <c r="A296" s="47" t="e">
        <f t="shared" si="13"/>
        <v>#N/A</v>
      </c>
      <c r="B296" s="47">
        <f t="shared" si="15"/>
        <v>1</v>
      </c>
      <c r="C296" s="47">
        <f t="shared" si="14"/>
        <v>0</v>
      </c>
    </row>
    <row r="297" spans="1:3" x14ac:dyDescent="0.2">
      <c r="A297" s="47" t="e">
        <f t="shared" si="13"/>
        <v>#N/A</v>
      </c>
      <c r="B297" s="47">
        <f t="shared" si="15"/>
        <v>1</v>
      </c>
      <c r="C297" s="47">
        <f t="shared" si="14"/>
        <v>0</v>
      </c>
    </row>
    <row r="298" spans="1:3" x14ac:dyDescent="0.2">
      <c r="A298" s="47" t="e">
        <f t="shared" si="13"/>
        <v>#N/A</v>
      </c>
      <c r="B298" s="47">
        <f t="shared" si="15"/>
        <v>1</v>
      </c>
      <c r="C298" s="47">
        <f t="shared" si="14"/>
        <v>0</v>
      </c>
    </row>
    <row r="299" spans="1:3" x14ac:dyDescent="0.2">
      <c r="A299" s="47" t="e">
        <f t="shared" si="13"/>
        <v>#N/A</v>
      </c>
      <c r="B299" s="47">
        <f t="shared" si="15"/>
        <v>1</v>
      </c>
      <c r="C299" s="47">
        <f t="shared" si="14"/>
        <v>0</v>
      </c>
    </row>
    <row r="300" spans="1:3" x14ac:dyDescent="0.2">
      <c r="A300" s="47" t="e">
        <f t="shared" si="13"/>
        <v>#N/A</v>
      </c>
      <c r="B300" s="47">
        <f t="shared" si="15"/>
        <v>1</v>
      </c>
      <c r="C300" s="47">
        <f t="shared" si="14"/>
        <v>0</v>
      </c>
    </row>
    <row r="301" spans="1:3" x14ac:dyDescent="0.2">
      <c r="A301" s="47" t="e">
        <f t="shared" si="13"/>
        <v>#N/A</v>
      </c>
      <c r="B301" s="47">
        <f t="shared" si="15"/>
        <v>1</v>
      </c>
      <c r="C301" s="47">
        <f t="shared" si="14"/>
        <v>0</v>
      </c>
    </row>
    <row r="302" spans="1:3" x14ac:dyDescent="0.2">
      <c r="A302" s="47" t="e">
        <f t="shared" si="13"/>
        <v>#N/A</v>
      </c>
      <c r="B302" s="47">
        <f t="shared" si="15"/>
        <v>1</v>
      </c>
      <c r="C302" s="47">
        <f t="shared" si="14"/>
        <v>0</v>
      </c>
    </row>
    <row r="303" spans="1:3" x14ac:dyDescent="0.2">
      <c r="A303" s="47" t="e">
        <f t="shared" si="13"/>
        <v>#N/A</v>
      </c>
      <c r="B303" s="47">
        <f t="shared" si="15"/>
        <v>1</v>
      </c>
      <c r="C303" s="47">
        <f t="shared" si="14"/>
        <v>0</v>
      </c>
    </row>
    <row r="304" spans="1:3" x14ac:dyDescent="0.2">
      <c r="A304" s="47" t="e">
        <f t="shared" si="13"/>
        <v>#N/A</v>
      </c>
      <c r="B304" s="47">
        <f t="shared" si="15"/>
        <v>1</v>
      </c>
      <c r="C304" s="47">
        <f t="shared" si="14"/>
        <v>0</v>
      </c>
    </row>
    <row r="305" spans="1:3" x14ac:dyDescent="0.2">
      <c r="A305" s="47" t="e">
        <f t="shared" si="13"/>
        <v>#N/A</v>
      </c>
      <c r="B305" s="47">
        <f t="shared" si="15"/>
        <v>1</v>
      </c>
      <c r="C305" s="47">
        <f t="shared" si="14"/>
        <v>0</v>
      </c>
    </row>
    <row r="306" spans="1:3" x14ac:dyDescent="0.2">
      <c r="A306" s="47" t="e">
        <f t="shared" si="13"/>
        <v>#N/A</v>
      </c>
      <c r="B306" s="47">
        <f t="shared" si="15"/>
        <v>1</v>
      </c>
      <c r="C306" s="47">
        <f t="shared" si="14"/>
        <v>0</v>
      </c>
    </row>
    <row r="307" spans="1:3" x14ac:dyDescent="0.2">
      <c r="A307" s="47" t="e">
        <f t="shared" si="13"/>
        <v>#N/A</v>
      </c>
      <c r="B307" s="47">
        <f t="shared" si="15"/>
        <v>1</v>
      </c>
      <c r="C307" s="47">
        <f t="shared" si="14"/>
        <v>0</v>
      </c>
    </row>
    <row r="308" spans="1:3" x14ac:dyDescent="0.2">
      <c r="A308" s="47" t="e">
        <f t="shared" si="13"/>
        <v>#N/A</v>
      </c>
      <c r="B308" s="47">
        <f t="shared" si="15"/>
        <v>1</v>
      </c>
      <c r="C308" s="47">
        <f t="shared" si="14"/>
        <v>0</v>
      </c>
    </row>
    <row r="309" spans="1:3" x14ac:dyDescent="0.2">
      <c r="A309" s="47" t="e">
        <f t="shared" si="13"/>
        <v>#N/A</v>
      </c>
      <c r="B309" s="47">
        <f t="shared" si="15"/>
        <v>1</v>
      </c>
      <c r="C309" s="47">
        <f t="shared" si="14"/>
        <v>0</v>
      </c>
    </row>
    <row r="310" spans="1:3" x14ac:dyDescent="0.2">
      <c r="A310" s="47" t="e">
        <f t="shared" si="13"/>
        <v>#N/A</v>
      </c>
      <c r="B310" s="47">
        <f t="shared" si="15"/>
        <v>1</v>
      </c>
      <c r="C310" s="47">
        <f t="shared" si="14"/>
        <v>0</v>
      </c>
    </row>
    <row r="311" spans="1:3" x14ac:dyDescent="0.2">
      <c r="A311" s="47" t="e">
        <f t="shared" si="13"/>
        <v>#N/A</v>
      </c>
      <c r="B311" s="47">
        <f t="shared" si="15"/>
        <v>1</v>
      </c>
      <c r="C311" s="47">
        <f t="shared" si="14"/>
        <v>0</v>
      </c>
    </row>
    <row r="312" spans="1:3" x14ac:dyDescent="0.2">
      <c r="A312" s="47" t="e">
        <f t="shared" si="13"/>
        <v>#N/A</v>
      </c>
      <c r="B312" s="47">
        <f t="shared" si="15"/>
        <v>1</v>
      </c>
      <c r="C312" s="47">
        <f t="shared" si="14"/>
        <v>0</v>
      </c>
    </row>
    <row r="313" spans="1:3" x14ac:dyDescent="0.2">
      <c r="A313" s="47" t="e">
        <f t="shared" si="13"/>
        <v>#N/A</v>
      </c>
      <c r="B313" s="47">
        <f t="shared" si="15"/>
        <v>1</v>
      </c>
      <c r="C313" s="47">
        <f t="shared" si="14"/>
        <v>0</v>
      </c>
    </row>
    <row r="314" spans="1:3" x14ac:dyDescent="0.2">
      <c r="A314" s="47" t="e">
        <f t="shared" si="13"/>
        <v>#N/A</v>
      </c>
      <c r="B314" s="47">
        <f t="shared" si="15"/>
        <v>1</v>
      </c>
      <c r="C314" s="47">
        <f t="shared" si="14"/>
        <v>0</v>
      </c>
    </row>
    <row r="315" spans="1:3" x14ac:dyDescent="0.2">
      <c r="A315" s="47" t="e">
        <f t="shared" si="13"/>
        <v>#N/A</v>
      </c>
      <c r="B315" s="47">
        <f t="shared" si="15"/>
        <v>1</v>
      </c>
      <c r="C315" s="47">
        <f t="shared" si="14"/>
        <v>0</v>
      </c>
    </row>
    <row r="316" spans="1:3" x14ac:dyDescent="0.2">
      <c r="A316" s="47" t="e">
        <f t="shared" si="13"/>
        <v>#N/A</v>
      </c>
      <c r="B316" s="47">
        <f t="shared" si="15"/>
        <v>1</v>
      </c>
      <c r="C316" s="47">
        <f t="shared" si="14"/>
        <v>0</v>
      </c>
    </row>
    <row r="317" spans="1:3" x14ac:dyDescent="0.2">
      <c r="A317" s="47" t="e">
        <f t="shared" si="13"/>
        <v>#N/A</v>
      </c>
      <c r="B317" s="47">
        <f t="shared" si="15"/>
        <v>1</v>
      </c>
      <c r="C317" s="47">
        <f t="shared" si="14"/>
        <v>0</v>
      </c>
    </row>
    <row r="318" spans="1:3" x14ac:dyDescent="0.2">
      <c r="A318" s="47" t="e">
        <f t="shared" si="13"/>
        <v>#N/A</v>
      </c>
      <c r="B318" s="47">
        <f t="shared" si="15"/>
        <v>1</v>
      </c>
      <c r="C318" s="47">
        <f t="shared" si="14"/>
        <v>0</v>
      </c>
    </row>
    <row r="319" spans="1:3" x14ac:dyDescent="0.2">
      <c r="A319" s="47" t="e">
        <f t="shared" si="13"/>
        <v>#N/A</v>
      </c>
      <c r="B319" s="47">
        <f t="shared" si="15"/>
        <v>1</v>
      </c>
      <c r="C319" s="47">
        <f t="shared" si="14"/>
        <v>0</v>
      </c>
    </row>
    <row r="320" spans="1:3" x14ac:dyDescent="0.2">
      <c r="A320" s="47" t="e">
        <f t="shared" si="13"/>
        <v>#N/A</v>
      </c>
      <c r="B320" s="47">
        <f t="shared" si="15"/>
        <v>1</v>
      </c>
      <c r="C320" s="47">
        <f t="shared" si="14"/>
        <v>0</v>
      </c>
    </row>
    <row r="321" spans="1:3" x14ac:dyDescent="0.2">
      <c r="A321" s="47" t="e">
        <f t="shared" si="13"/>
        <v>#N/A</v>
      </c>
      <c r="B321" s="47">
        <f t="shared" si="15"/>
        <v>1</v>
      </c>
      <c r="C321" s="47">
        <f t="shared" si="14"/>
        <v>0</v>
      </c>
    </row>
    <row r="322" spans="1:3" x14ac:dyDescent="0.2">
      <c r="A322" s="47" t="e">
        <f t="shared" si="13"/>
        <v>#N/A</v>
      </c>
      <c r="B322" s="47">
        <f t="shared" si="15"/>
        <v>1</v>
      </c>
      <c r="C322" s="47">
        <f t="shared" si="14"/>
        <v>0</v>
      </c>
    </row>
    <row r="323" spans="1:3" x14ac:dyDescent="0.2">
      <c r="A323" s="47" t="e">
        <f t="shared" si="13"/>
        <v>#N/A</v>
      </c>
      <c r="B323" s="47">
        <f t="shared" si="15"/>
        <v>1</v>
      </c>
      <c r="C323" s="47">
        <f t="shared" si="14"/>
        <v>0</v>
      </c>
    </row>
    <row r="324" spans="1:3" x14ac:dyDescent="0.2">
      <c r="A324" s="47" t="e">
        <f t="shared" si="13"/>
        <v>#N/A</v>
      </c>
      <c r="B324" s="47">
        <f t="shared" si="15"/>
        <v>1</v>
      </c>
      <c r="C324" s="47">
        <f t="shared" si="14"/>
        <v>0</v>
      </c>
    </row>
    <row r="325" spans="1:3" x14ac:dyDescent="0.2">
      <c r="A325" s="47" t="e">
        <f t="shared" ref="A325:A388" si="16">VLOOKUP(G325,DDEGL_USERS,2,FALSE)</f>
        <v>#N/A</v>
      </c>
      <c r="B325" s="47">
        <f t="shared" si="15"/>
        <v>1</v>
      </c>
      <c r="C325" s="47">
        <f t="shared" ref="C325:C388" si="17">B325*W325</f>
        <v>0</v>
      </c>
    </row>
    <row r="326" spans="1:3" x14ac:dyDescent="0.2">
      <c r="A326" s="47" t="e">
        <f t="shared" si="16"/>
        <v>#N/A</v>
      </c>
      <c r="B326" s="47">
        <f t="shared" si="15"/>
        <v>1</v>
      </c>
      <c r="C326" s="47">
        <f t="shared" si="17"/>
        <v>0</v>
      </c>
    </row>
    <row r="327" spans="1:3" x14ac:dyDescent="0.2">
      <c r="A327" s="47" t="e">
        <f t="shared" si="16"/>
        <v>#N/A</v>
      </c>
      <c r="B327" s="47">
        <f t="shared" si="15"/>
        <v>1</v>
      </c>
      <c r="C327" s="47">
        <f t="shared" si="17"/>
        <v>0</v>
      </c>
    </row>
    <row r="328" spans="1:3" x14ac:dyDescent="0.2">
      <c r="A328" s="47" t="e">
        <f t="shared" si="16"/>
        <v>#N/A</v>
      </c>
      <c r="B328" s="47">
        <f t="shared" si="15"/>
        <v>1</v>
      </c>
      <c r="C328" s="47">
        <f t="shared" si="17"/>
        <v>0</v>
      </c>
    </row>
    <row r="329" spans="1:3" x14ac:dyDescent="0.2">
      <c r="A329" s="47" t="e">
        <f t="shared" si="16"/>
        <v>#N/A</v>
      </c>
      <c r="B329" s="47">
        <f t="shared" si="15"/>
        <v>1</v>
      </c>
      <c r="C329" s="47">
        <f t="shared" si="17"/>
        <v>0</v>
      </c>
    </row>
    <row r="330" spans="1:3" x14ac:dyDescent="0.2">
      <c r="A330" s="47" t="e">
        <f t="shared" si="16"/>
        <v>#N/A</v>
      </c>
      <c r="B330" s="47">
        <f t="shared" si="15"/>
        <v>1</v>
      </c>
      <c r="C330" s="47">
        <f t="shared" si="17"/>
        <v>0</v>
      </c>
    </row>
    <row r="331" spans="1:3" x14ac:dyDescent="0.2">
      <c r="A331" s="47" t="e">
        <f t="shared" si="16"/>
        <v>#N/A</v>
      </c>
      <c r="B331" s="47">
        <f t="shared" si="15"/>
        <v>1</v>
      </c>
      <c r="C331" s="47">
        <f t="shared" si="17"/>
        <v>0</v>
      </c>
    </row>
    <row r="332" spans="1:3" x14ac:dyDescent="0.2">
      <c r="A332" s="47" t="e">
        <f t="shared" si="16"/>
        <v>#N/A</v>
      </c>
      <c r="B332" s="47">
        <f t="shared" si="15"/>
        <v>1</v>
      </c>
      <c r="C332" s="47">
        <f t="shared" si="17"/>
        <v>0</v>
      </c>
    </row>
    <row r="333" spans="1:3" x14ac:dyDescent="0.2">
      <c r="A333" s="47" t="e">
        <f t="shared" si="16"/>
        <v>#N/A</v>
      </c>
      <c r="B333" s="47">
        <f t="shared" si="15"/>
        <v>1</v>
      </c>
      <c r="C333" s="47">
        <f t="shared" si="17"/>
        <v>0</v>
      </c>
    </row>
    <row r="334" spans="1:3" x14ac:dyDescent="0.2">
      <c r="A334" s="47" t="e">
        <f t="shared" si="16"/>
        <v>#N/A</v>
      </c>
      <c r="B334" s="47">
        <f t="shared" si="15"/>
        <v>1</v>
      </c>
      <c r="C334" s="47">
        <f t="shared" si="17"/>
        <v>0</v>
      </c>
    </row>
    <row r="335" spans="1:3" x14ac:dyDescent="0.2">
      <c r="A335" s="47" t="e">
        <f t="shared" si="16"/>
        <v>#N/A</v>
      </c>
      <c r="B335" s="47">
        <f t="shared" ref="B335:B398" si="18">(YEAR(Q335)-YEAR(P335))*12+MONTH(Q335)-MONTH(P335)+1</f>
        <v>1</v>
      </c>
      <c r="C335" s="47">
        <f t="shared" si="17"/>
        <v>0</v>
      </c>
    </row>
    <row r="336" spans="1:3" x14ac:dyDescent="0.2">
      <c r="A336" s="47" t="e">
        <f t="shared" si="16"/>
        <v>#N/A</v>
      </c>
      <c r="B336" s="47">
        <f t="shared" si="18"/>
        <v>1</v>
      </c>
      <c r="C336" s="47">
        <f t="shared" si="17"/>
        <v>0</v>
      </c>
    </row>
    <row r="337" spans="1:3" x14ac:dyDescent="0.2">
      <c r="A337" s="47" t="e">
        <f t="shared" si="16"/>
        <v>#N/A</v>
      </c>
      <c r="B337" s="47">
        <f t="shared" si="18"/>
        <v>1</v>
      </c>
      <c r="C337" s="47">
        <f t="shared" si="17"/>
        <v>0</v>
      </c>
    </row>
    <row r="338" spans="1:3" x14ac:dyDescent="0.2">
      <c r="A338" s="47" t="e">
        <f t="shared" si="16"/>
        <v>#N/A</v>
      </c>
      <c r="B338" s="47">
        <f t="shared" si="18"/>
        <v>1</v>
      </c>
      <c r="C338" s="47">
        <f t="shared" si="17"/>
        <v>0</v>
      </c>
    </row>
    <row r="339" spans="1:3" x14ac:dyDescent="0.2">
      <c r="A339" s="47" t="e">
        <f t="shared" si="16"/>
        <v>#N/A</v>
      </c>
      <c r="B339" s="47">
        <f t="shared" si="18"/>
        <v>1</v>
      </c>
      <c r="C339" s="47">
        <f t="shared" si="17"/>
        <v>0</v>
      </c>
    </row>
    <row r="340" spans="1:3" x14ac:dyDescent="0.2">
      <c r="A340" s="47" t="e">
        <f t="shared" si="16"/>
        <v>#N/A</v>
      </c>
      <c r="B340" s="47">
        <f t="shared" si="18"/>
        <v>1</v>
      </c>
      <c r="C340" s="47">
        <f t="shared" si="17"/>
        <v>0</v>
      </c>
    </row>
    <row r="341" spans="1:3" x14ac:dyDescent="0.2">
      <c r="A341" s="47" t="e">
        <f t="shared" si="16"/>
        <v>#N/A</v>
      </c>
      <c r="B341" s="47">
        <f t="shared" si="18"/>
        <v>1</v>
      </c>
      <c r="C341" s="47">
        <f t="shared" si="17"/>
        <v>0</v>
      </c>
    </row>
    <row r="342" spans="1:3" x14ac:dyDescent="0.2">
      <c r="A342" s="47" t="e">
        <f t="shared" si="16"/>
        <v>#N/A</v>
      </c>
      <c r="B342" s="47">
        <f t="shared" si="18"/>
        <v>1</v>
      </c>
      <c r="C342" s="47">
        <f t="shared" si="17"/>
        <v>0</v>
      </c>
    </row>
    <row r="343" spans="1:3" x14ac:dyDescent="0.2">
      <c r="A343" s="47" t="e">
        <f t="shared" si="16"/>
        <v>#N/A</v>
      </c>
      <c r="B343" s="47">
        <f t="shared" si="18"/>
        <v>1</v>
      </c>
      <c r="C343" s="47">
        <f t="shared" si="17"/>
        <v>0</v>
      </c>
    </row>
    <row r="344" spans="1:3" x14ac:dyDescent="0.2">
      <c r="A344" s="47" t="e">
        <f t="shared" si="16"/>
        <v>#N/A</v>
      </c>
      <c r="B344" s="47">
        <f t="shared" si="18"/>
        <v>1</v>
      </c>
      <c r="C344" s="47">
        <f t="shared" si="17"/>
        <v>0</v>
      </c>
    </row>
    <row r="345" spans="1:3" x14ac:dyDescent="0.2">
      <c r="A345" s="47" t="e">
        <f t="shared" si="16"/>
        <v>#N/A</v>
      </c>
      <c r="B345" s="47">
        <f t="shared" si="18"/>
        <v>1</v>
      </c>
      <c r="C345" s="47">
        <f t="shared" si="17"/>
        <v>0</v>
      </c>
    </row>
    <row r="346" spans="1:3" x14ac:dyDescent="0.2">
      <c r="A346" s="47" t="e">
        <f t="shared" si="16"/>
        <v>#N/A</v>
      </c>
      <c r="B346" s="47">
        <f t="shared" si="18"/>
        <v>1</v>
      </c>
      <c r="C346" s="47">
        <f t="shared" si="17"/>
        <v>0</v>
      </c>
    </row>
    <row r="347" spans="1:3" x14ac:dyDescent="0.2">
      <c r="A347" s="47" t="e">
        <f t="shared" si="16"/>
        <v>#N/A</v>
      </c>
      <c r="B347" s="47">
        <f t="shared" si="18"/>
        <v>1</v>
      </c>
      <c r="C347" s="47">
        <f t="shared" si="17"/>
        <v>0</v>
      </c>
    </row>
    <row r="348" spans="1:3" x14ac:dyDescent="0.2">
      <c r="A348" s="47" t="e">
        <f t="shared" si="16"/>
        <v>#N/A</v>
      </c>
      <c r="B348" s="47">
        <f t="shared" si="18"/>
        <v>1</v>
      </c>
      <c r="C348" s="47">
        <f t="shared" si="17"/>
        <v>0</v>
      </c>
    </row>
    <row r="349" spans="1:3" x14ac:dyDescent="0.2">
      <c r="A349" s="47" t="e">
        <f t="shared" si="16"/>
        <v>#N/A</v>
      </c>
      <c r="B349" s="47">
        <f t="shared" si="18"/>
        <v>1</v>
      </c>
      <c r="C349" s="47">
        <f t="shared" si="17"/>
        <v>0</v>
      </c>
    </row>
    <row r="350" spans="1:3" x14ac:dyDescent="0.2">
      <c r="A350" s="47" t="e">
        <f t="shared" si="16"/>
        <v>#N/A</v>
      </c>
      <c r="B350" s="47">
        <f t="shared" si="18"/>
        <v>1</v>
      </c>
      <c r="C350" s="47">
        <f t="shared" si="17"/>
        <v>0</v>
      </c>
    </row>
    <row r="351" spans="1:3" x14ac:dyDescent="0.2">
      <c r="A351" s="47" t="e">
        <f t="shared" si="16"/>
        <v>#N/A</v>
      </c>
      <c r="B351" s="47">
        <f t="shared" si="18"/>
        <v>1</v>
      </c>
      <c r="C351" s="47">
        <f t="shared" si="17"/>
        <v>0</v>
      </c>
    </row>
    <row r="352" spans="1:3" x14ac:dyDescent="0.2">
      <c r="A352" s="47" t="e">
        <f t="shared" si="16"/>
        <v>#N/A</v>
      </c>
      <c r="B352" s="47">
        <f t="shared" si="18"/>
        <v>1</v>
      </c>
      <c r="C352" s="47">
        <f t="shared" si="17"/>
        <v>0</v>
      </c>
    </row>
    <row r="353" spans="1:3" x14ac:dyDescent="0.2">
      <c r="A353" s="47" t="e">
        <f t="shared" si="16"/>
        <v>#N/A</v>
      </c>
      <c r="B353" s="47">
        <f t="shared" si="18"/>
        <v>1</v>
      </c>
      <c r="C353" s="47">
        <f t="shared" si="17"/>
        <v>0</v>
      </c>
    </row>
    <row r="354" spans="1:3" x14ac:dyDescent="0.2">
      <c r="A354" s="47" t="e">
        <f t="shared" si="16"/>
        <v>#N/A</v>
      </c>
      <c r="B354" s="47">
        <f t="shared" si="18"/>
        <v>1</v>
      </c>
      <c r="C354" s="47">
        <f t="shared" si="17"/>
        <v>0</v>
      </c>
    </row>
    <row r="355" spans="1:3" x14ac:dyDescent="0.2">
      <c r="A355" s="47" t="e">
        <f t="shared" si="16"/>
        <v>#N/A</v>
      </c>
      <c r="B355" s="47">
        <f t="shared" si="18"/>
        <v>1</v>
      </c>
      <c r="C355" s="47">
        <f t="shared" si="17"/>
        <v>0</v>
      </c>
    </row>
    <row r="356" spans="1:3" x14ac:dyDescent="0.2">
      <c r="A356" s="47" t="e">
        <f t="shared" si="16"/>
        <v>#N/A</v>
      </c>
      <c r="B356" s="47">
        <f t="shared" si="18"/>
        <v>1</v>
      </c>
      <c r="C356" s="47">
        <f t="shared" si="17"/>
        <v>0</v>
      </c>
    </row>
    <row r="357" spans="1:3" x14ac:dyDescent="0.2">
      <c r="A357" s="47" t="e">
        <f t="shared" si="16"/>
        <v>#N/A</v>
      </c>
      <c r="B357" s="47">
        <f t="shared" si="18"/>
        <v>1</v>
      </c>
      <c r="C357" s="47">
        <f t="shared" si="17"/>
        <v>0</v>
      </c>
    </row>
    <row r="358" spans="1:3" x14ac:dyDescent="0.2">
      <c r="A358" s="47" t="e">
        <f t="shared" si="16"/>
        <v>#N/A</v>
      </c>
      <c r="B358" s="47">
        <f t="shared" si="18"/>
        <v>1</v>
      </c>
      <c r="C358" s="47">
        <f t="shared" si="17"/>
        <v>0</v>
      </c>
    </row>
    <row r="359" spans="1:3" x14ac:dyDescent="0.2">
      <c r="A359" s="47" t="e">
        <f t="shared" si="16"/>
        <v>#N/A</v>
      </c>
      <c r="B359" s="47">
        <f t="shared" si="18"/>
        <v>1</v>
      </c>
      <c r="C359" s="47">
        <f t="shared" si="17"/>
        <v>0</v>
      </c>
    </row>
    <row r="360" spans="1:3" x14ac:dyDescent="0.2">
      <c r="A360" s="47" t="e">
        <f t="shared" si="16"/>
        <v>#N/A</v>
      </c>
      <c r="B360" s="47">
        <f t="shared" si="18"/>
        <v>1</v>
      </c>
      <c r="C360" s="47">
        <f t="shared" si="17"/>
        <v>0</v>
      </c>
    </row>
    <row r="361" spans="1:3" x14ac:dyDescent="0.2">
      <c r="A361" s="47" t="e">
        <f t="shared" si="16"/>
        <v>#N/A</v>
      </c>
      <c r="B361" s="47">
        <f t="shared" si="18"/>
        <v>1</v>
      </c>
      <c r="C361" s="47">
        <f t="shared" si="17"/>
        <v>0</v>
      </c>
    </row>
    <row r="362" spans="1:3" x14ac:dyDescent="0.2">
      <c r="A362" s="47" t="e">
        <f t="shared" si="16"/>
        <v>#N/A</v>
      </c>
      <c r="B362" s="47">
        <f t="shared" si="18"/>
        <v>1</v>
      </c>
      <c r="C362" s="47">
        <f t="shared" si="17"/>
        <v>0</v>
      </c>
    </row>
    <row r="363" spans="1:3" x14ac:dyDescent="0.2">
      <c r="A363" s="47" t="e">
        <f t="shared" si="16"/>
        <v>#N/A</v>
      </c>
      <c r="B363" s="47">
        <f t="shared" si="18"/>
        <v>1</v>
      </c>
      <c r="C363" s="47">
        <f t="shared" si="17"/>
        <v>0</v>
      </c>
    </row>
    <row r="364" spans="1:3" x14ac:dyDescent="0.2">
      <c r="A364" s="47" t="e">
        <f t="shared" si="16"/>
        <v>#N/A</v>
      </c>
      <c r="B364" s="47">
        <f t="shared" si="18"/>
        <v>1</v>
      </c>
      <c r="C364" s="47">
        <f t="shared" si="17"/>
        <v>0</v>
      </c>
    </row>
    <row r="365" spans="1:3" x14ac:dyDescent="0.2">
      <c r="A365" s="47" t="e">
        <f t="shared" si="16"/>
        <v>#N/A</v>
      </c>
      <c r="B365" s="47">
        <f t="shared" si="18"/>
        <v>1</v>
      </c>
      <c r="C365" s="47">
        <f t="shared" si="17"/>
        <v>0</v>
      </c>
    </row>
    <row r="366" spans="1:3" x14ac:dyDescent="0.2">
      <c r="A366" s="47" t="e">
        <f t="shared" si="16"/>
        <v>#N/A</v>
      </c>
      <c r="B366" s="47">
        <f t="shared" si="18"/>
        <v>1</v>
      </c>
      <c r="C366" s="47">
        <f t="shared" si="17"/>
        <v>0</v>
      </c>
    </row>
    <row r="367" spans="1:3" x14ac:dyDescent="0.2">
      <c r="A367" s="47" t="e">
        <f t="shared" si="16"/>
        <v>#N/A</v>
      </c>
      <c r="B367" s="47">
        <f t="shared" si="18"/>
        <v>1</v>
      </c>
      <c r="C367" s="47">
        <f t="shared" si="17"/>
        <v>0</v>
      </c>
    </row>
    <row r="368" spans="1:3" x14ac:dyDescent="0.2">
      <c r="A368" s="47" t="e">
        <f t="shared" si="16"/>
        <v>#N/A</v>
      </c>
      <c r="B368" s="47">
        <f t="shared" si="18"/>
        <v>1</v>
      </c>
      <c r="C368" s="47">
        <f t="shared" si="17"/>
        <v>0</v>
      </c>
    </row>
    <row r="369" spans="1:3" x14ac:dyDescent="0.2">
      <c r="A369" s="47" t="e">
        <f t="shared" si="16"/>
        <v>#N/A</v>
      </c>
      <c r="B369" s="47">
        <f t="shared" si="18"/>
        <v>1</v>
      </c>
      <c r="C369" s="47">
        <f t="shared" si="17"/>
        <v>0</v>
      </c>
    </row>
    <row r="370" spans="1:3" x14ac:dyDescent="0.2">
      <c r="A370" s="47" t="e">
        <f t="shared" si="16"/>
        <v>#N/A</v>
      </c>
      <c r="B370" s="47">
        <f t="shared" si="18"/>
        <v>1</v>
      </c>
      <c r="C370" s="47">
        <f t="shared" si="17"/>
        <v>0</v>
      </c>
    </row>
    <row r="371" spans="1:3" x14ac:dyDescent="0.2">
      <c r="A371" s="47" t="e">
        <f t="shared" si="16"/>
        <v>#N/A</v>
      </c>
      <c r="B371" s="47">
        <f t="shared" si="18"/>
        <v>1</v>
      </c>
      <c r="C371" s="47">
        <f t="shared" si="17"/>
        <v>0</v>
      </c>
    </row>
    <row r="372" spans="1:3" x14ac:dyDescent="0.2">
      <c r="A372" s="47" t="e">
        <f t="shared" si="16"/>
        <v>#N/A</v>
      </c>
      <c r="B372" s="47">
        <f t="shared" si="18"/>
        <v>1</v>
      </c>
      <c r="C372" s="47">
        <f t="shared" si="17"/>
        <v>0</v>
      </c>
    </row>
    <row r="373" spans="1:3" x14ac:dyDescent="0.2">
      <c r="A373" s="47" t="e">
        <f t="shared" si="16"/>
        <v>#N/A</v>
      </c>
      <c r="B373" s="47">
        <f t="shared" si="18"/>
        <v>1</v>
      </c>
      <c r="C373" s="47">
        <f t="shared" si="17"/>
        <v>0</v>
      </c>
    </row>
    <row r="374" spans="1:3" x14ac:dyDescent="0.2">
      <c r="A374" s="47" t="e">
        <f t="shared" si="16"/>
        <v>#N/A</v>
      </c>
      <c r="B374" s="47">
        <f t="shared" si="18"/>
        <v>1</v>
      </c>
      <c r="C374" s="47">
        <f t="shared" si="17"/>
        <v>0</v>
      </c>
    </row>
    <row r="375" spans="1:3" x14ac:dyDescent="0.2">
      <c r="A375" s="47" t="e">
        <f t="shared" si="16"/>
        <v>#N/A</v>
      </c>
      <c r="B375" s="47">
        <f t="shared" si="18"/>
        <v>1</v>
      </c>
      <c r="C375" s="47">
        <f t="shared" si="17"/>
        <v>0</v>
      </c>
    </row>
    <row r="376" spans="1:3" x14ac:dyDescent="0.2">
      <c r="A376" s="47" t="e">
        <f t="shared" si="16"/>
        <v>#N/A</v>
      </c>
      <c r="B376" s="47">
        <f t="shared" si="18"/>
        <v>1</v>
      </c>
      <c r="C376" s="47">
        <f t="shared" si="17"/>
        <v>0</v>
      </c>
    </row>
    <row r="377" spans="1:3" x14ac:dyDescent="0.2">
      <c r="A377" s="47" t="e">
        <f t="shared" si="16"/>
        <v>#N/A</v>
      </c>
      <c r="B377" s="47">
        <f t="shared" si="18"/>
        <v>1</v>
      </c>
      <c r="C377" s="47">
        <f t="shared" si="17"/>
        <v>0</v>
      </c>
    </row>
    <row r="378" spans="1:3" x14ac:dyDescent="0.2">
      <c r="A378" s="47" t="e">
        <f t="shared" si="16"/>
        <v>#N/A</v>
      </c>
      <c r="B378" s="47">
        <f t="shared" si="18"/>
        <v>1</v>
      </c>
      <c r="C378" s="47">
        <f t="shared" si="17"/>
        <v>0</v>
      </c>
    </row>
    <row r="379" spans="1:3" x14ac:dyDescent="0.2">
      <c r="A379" s="47" t="e">
        <f t="shared" si="16"/>
        <v>#N/A</v>
      </c>
      <c r="B379" s="47">
        <f t="shared" si="18"/>
        <v>1</v>
      </c>
      <c r="C379" s="47">
        <f t="shared" si="17"/>
        <v>0</v>
      </c>
    </row>
    <row r="380" spans="1:3" x14ac:dyDescent="0.2">
      <c r="A380" s="47" t="e">
        <f t="shared" si="16"/>
        <v>#N/A</v>
      </c>
      <c r="B380" s="47">
        <f t="shared" si="18"/>
        <v>1</v>
      </c>
      <c r="C380" s="47">
        <f t="shared" si="17"/>
        <v>0</v>
      </c>
    </row>
    <row r="381" spans="1:3" x14ac:dyDescent="0.2">
      <c r="A381" s="47" t="e">
        <f t="shared" si="16"/>
        <v>#N/A</v>
      </c>
      <c r="B381" s="47">
        <f t="shared" si="18"/>
        <v>1</v>
      </c>
      <c r="C381" s="47">
        <f t="shared" si="17"/>
        <v>0</v>
      </c>
    </row>
    <row r="382" spans="1:3" x14ac:dyDescent="0.2">
      <c r="A382" s="47" t="e">
        <f t="shared" si="16"/>
        <v>#N/A</v>
      </c>
      <c r="B382" s="47">
        <f t="shared" si="18"/>
        <v>1</v>
      </c>
      <c r="C382" s="47">
        <f t="shared" si="17"/>
        <v>0</v>
      </c>
    </row>
    <row r="383" spans="1:3" x14ac:dyDescent="0.2">
      <c r="A383" s="47" t="e">
        <f t="shared" si="16"/>
        <v>#N/A</v>
      </c>
      <c r="B383" s="47">
        <f t="shared" si="18"/>
        <v>1</v>
      </c>
      <c r="C383" s="47">
        <f t="shared" si="17"/>
        <v>0</v>
      </c>
    </row>
    <row r="384" spans="1:3" x14ac:dyDescent="0.2">
      <c r="A384" s="47" t="e">
        <f t="shared" si="16"/>
        <v>#N/A</v>
      </c>
      <c r="B384" s="47">
        <f t="shared" si="18"/>
        <v>1</v>
      </c>
      <c r="C384" s="47">
        <f t="shared" si="17"/>
        <v>0</v>
      </c>
    </row>
    <row r="385" spans="1:3" x14ac:dyDescent="0.2">
      <c r="A385" s="47" t="e">
        <f t="shared" si="16"/>
        <v>#N/A</v>
      </c>
      <c r="B385" s="47">
        <f t="shared" si="18"/>
        <v>1</v>
      </c>
      <c r="C385" s="47">
        <f t="shared" si="17"/>
        <v>0</v>
      </c>
    </row>
    <row r="386" spans="1:3" x14ac:dyDescent="0.2">
      <c r="A386" s="47" t="e">
        <f t="shared" si="16"/>
        <v>#N/A</v>
      </c>
      <c r="B386" s="47">
        <f t="shared" si="18"/>
        <v>1</v>
      </c>
      <c r="C386" s="47">
        <f t="shared" si="17"/>
        <v>0</v>
      </c>
    </row>
    <row r="387" spans="1:3" x14ac:dyDescent="0.2">
      <c r="A387" s="47" t="e">
        <f t="shared" si="16"/>
        <v>#N/A</v>
      </c>
      <c r="B387" s="47">
        <f t="shared" si="18"/>
        <v>1</v>
      </c>
      <c r="C387" s="47">
        <f t="shared" si="17"/>
        <v>0</v>
      </c>
    </row>
    <row r="388" spans="1:3" x14ac:dyDescent="0.2">
      <c r="A388" s="47" t="e">
        <f t="shared" si="16"/>
        <v>#N/A</v>
      </c>
      <c r="B388" s="47">
        <f t="shared" si="18"/>
        <v>1</v>
      </c>
      <c r="C388" s="47">
        <f t="shared" si="17"/>
        <v>0</v>
      </c>
    </row>
    <row r="389" spans="1:3" x14ac:dyDescent="0.2">
      <c r="A389" s="47" t="e">
        <f t="shared" ref="A389:A452" si="19">VLOOKUP(G389,DDEGL_USERS,2,FALSE)</f>
        <v>#N/A</v>
      </c>
      <c r="B389" s="47">
        <f t="shared" si="18"/>
        <v>1</v>
      </c>
      <c r="C389" s="47">
        <f t="shared" ref="C389:C452" si="20">B389*W389</f>
        <v>0</v>
      </c>
    </row>
    <row r="390" spans="1:3" x14ac:dyDescent="0.2">
      <c r="A390" s="47" t="e">
        <f t="shared" si="19"/>
        <v>#N/A</v>
      </c>
      <c r="B390" s="47">
        <f t="shared" si="18"/>
        <v>1</v>
      </c>
      <c r="C390" s="47">
        <f t="shared" si="20"/>
        <v>0</v>
      </c>
    </row>
    <row r="391" spans="1:3" x14ac:dyDescent="0.2">
      <c r="A391" s="47" t="e">
        <f t="shared" si="19"/>
        <v>#N/A</v>
      </c>
      <c r="B391" s="47">
        <f t="shared" si="18"/>
        <v>1</v>
      </c>
      <c r="C391" s="47">
        <f t="shared" si="20"/>
        <v>0</v>
      </c>
    </row>
    <row r="392" spans="1:3" x14ac:dyDescent="0.2">
      <c r="A392" s="47" t="e">
        <f t="shared" si="19"/>
        <v>#N/A</v>
      </c>
      <c r="B392" s="47">
        <f t="shared" si="18"/>
        <v>1</v>
      </c>
      <c r="C392" s="47">
        <f t="shared" si="20"/>
        <v>0</v>
      </c>
    </row>
    <row r="393" spans="1:3" x14ac:dyDescent="0.2">
      <c r="A393" s="47" t="e">
        <f t="shared" si="19"/>
        <v>#N/A</v>
      </c>
      <c r="B393" s="47">
        <f t="shared" si="18"/>
        <v>1</v>
      </c>
      <c r="C393" s="47">
        <f t="shared" si="20"/>
        <v>0</v>
      </c>
    </row>
    <row r="394" spans="1:3" x14ac:dyDescent="0.2">
      <c r="A394" s="47" t="e">
        <f t="shared" si="19"/>
        <v>#N/A</v>
      </c>
      <c r="B394" s="47">
        <f t="shared" si="18"/>
        <v>1</v>
      </c>
      <c r="C394" s="47">
        <f t="shared" si="20"/>
        <v>0</v>
      </c>
    </row>
    <row r="395" spans="1:3" x14ac:dyDescent="0.2">
      <c r="A395" s="47" t="e">
        <f t="shared" si="19"/>
        <v>#N/A</v>
      </c>
      <c r="B395" s="47">
        <f t="shared" si="18"/>
        <v>1</v>
      </c>
      <c r="C395" s="47">
        <f t="shared" si="20"/>
        <v>0</v>
      </c>
    </row>
    <row r="396" spans="1:3" x14ac:dyDescent="0.2">
      <c r="A396" s="47" t="e">
        <f t="shared" si="19"/>
        <v>#N/A</v>
      </c>
      <c r="B396" s="47">
        <f t="shared" si="18"/>
        <v>1</v>
      </c>
      <c r="C396" s="47">
        <f t="shared" si="20"/>
        <v>0</v>
      </c>
    </row>
    <row r="397" spans="1:3" x14ac:dyDescent="0.2">
      <c r="A397" s="47" t="e">
        <f t="shared" si="19"/>
        <v>#N/A</v>
      </c>
      <c r="B397" s="47">
        <f t="shared" si="18"/>
        <v>1</v>
      </c>
      <c r="C397" s="47">
        <f t="shared" si="20"/>
        <v>0</v>
      </c>
    </row>
    <row r="398" spans="1:3" x14ac:dyDescent="0.2">
      <c r="A398" s="47" t="e">
        <f t="shared" si="19"/>
        <v>#N/A</v>
      </c>
      <c r="B398" s="47">
        <f t="shared" si="18"/>
        <v>1</v>
      </c>
      <c r="C398" s="47">
        <f t="shared" si="20"/>
        <v>0</v>
      </c>
    </row>
    <row r="399" spans="1:3" x14ac:dyDescent="0.2">
      <c r="A399" s="47" t="e">
        <f t="shared" si="19"/>
        <v>#N/A</v>
      </c>
      <c r="B399" s="47">
        <f t="shared" ref="B399:B462" si="21">(YEAR(Q399)-YEAR(P399))*12+MONTH(Q399)-MONTH(P399)+1</f>
        <v>1</v>
      </c>
      <c r="C399" s="47">
        <f t="shared" si="20"/>
        <v>0</v>
      </c>
    </row>
    <row r="400" spans="1:3" x14ac:dyDescent="0.2">
      <c r="A400" s="47" t="e">
        <f t="shared" si="19"/>
        <v>#N/A</v>
      </c>
      <c r="B400" s="47">
        <f t="shared" si="21"/>
        <v>1</v>
      </c>
      <c r="C400" s="47">
        <f t="shared" si="20"/>
        <v>0</v>
      </c>
    </row>
    <row r="401" spans="1:3" x14ac:dyDescent="0.2">
      <c r="A401" s="47" t="e">
        <f t="shared" si="19"/>
        <v>#N/A</v>
      </c>
      <c r="B401" s="47">
        <f t="shared" si="21"/>
        <v>1</v>
      </c>
      <c r="C401" s="47">
        <f t="shared" si="20"/>
        <v>0</v>
      </c>
    </row>
    <row r="402" spans="1:3" x14ac:dyDescent="0.2">
      <c r="A402" s="47" t="e">
        <f t="shared" si="19"/>
        <v>#N/A</v>
      </c>
      <c r="B402" s="47">
        <f t="shared" si="21"/>
        <v>1</v>
      </c>
      <c r="C402" s="47">
        <f t="shared" si="20"/>
        <v>0</v>
      </c>
    </row>
    <row r="403" spans="1:3" x14ac:dyDescent="0.2">
      <c r="A403" s="47" t="e">
        <f t="shared" si="19"/>
        <v>#N/A</v>
      </c>
      <c r="B403" s="47">
        <f t="shared" si="21"/>
        <v>1</v>
      </c>
      <c r="C403" s="47">
        <f t="shared" si="20"/>
        <v>0</v>
      </c>
    </row>
    <row r="404" spans="1:3" x14ac:dyDescent="0.2">
      <c r="A404" s="47" t="e">
        <f t="shared" si="19"/>
        <v>#N/A</v>
      </c>
      <c r="B404" s="47">
        <f t="shared" si="21"/>
        <v>1</v>
      </c>
      <c r="C404" s="47">
        <f t="shared" si="20"/>
        <v>0</v>
      </c>
    </row>
    <row r="405" spans="1:3" x14ac:dyDescent="0.2">
      <c r="A405" s="47" t="e">
        <f t="shared" si="19"/>
        <v>#N/A</v>
      </c>
      <c r="B405" s="47">
        <f t="shared" si="21"/>
        <v>1</v>
      </c>
      <c r="C405" s="47">
        <f t="shared" si="20"/>
        <v>0</v>
      </c>
    </row>
    <row r="406" spans="1:3" x14ac:dyDescent="0.2">
      <c r="A406" s="47" t="e">
        <f t="shared" si="19"/>
        <v>#N/A</v>
      </c>
      <c r="B406" s="47">
        <f t="shared" si="21"/>
        <v>1</v>
      </c>
      <c r="C406" s="47">
        <f t="shared" si="20"/>
        <v>0</v>
      </c>
    </row>
    <row r="407" spans="1:3" x14ac:dyDescent="0.2">
      <c r="A407" s="47" t="e">
        <f t="shared" si="19"/>
        <v>#N/A</v>
      </c>
      <c r="B407" s="47">
        <f t="shared" si="21"/>
        <v>1</v>
      </c>
      <c r="C407" s="47">
        <f t="shared" si="20"/>
        <v>0</v>
      </c>
    </row>
    <row r="408" spans="1:3" x14ac:dyDescent="0.2">
      <c r="A408" s="47" t="e">
        <f t="shared" si="19"/>
        <v>#N/A</v>
      </c>
      <c r="B408" s="47">
        <f t="shared" si="21"/>
        <v>1</v>
      </c>
      <c r="C408" s="47">
        <f t="shared" si="20"/>
        <v>0</v>
      </c>
    </row>
    <row r="409" spans="1:3" x14ac:dyDescent="0.2">
      <c r="A409" s="47" t="e">
        <f t="shared" si="19"/>
        <v>#N/A</v>
      </c>
      <c r="B409" s="47">
        <f t="shared" si="21"/>
        <v>1</v>
      </c>
      <c r="C409" s="47">
        <f t="shared" si="20"/>
        <v>0</v>
      </c>
    </row>
    <row r="410" spans="1:3" x14ac:dyDescent="0.2">
      <c r="A410" s="47" t="e">
        <f t="shared" si="19"/>
        <v>#N/A</v>
      </c>
      <c r="B410" s="47">
        <f t="shared" si="21"/>
        <v>1</v>
      </c>
      <c r="C410" s="47">
        <f t="shared" si="20"/>
        <v>0</v>
      </c>
    </row>
    <row r="411" spans="1:3" x14ac:dyDescent="0.2">
      <c r="A411" s="47" t="e">
        <f t="shared" si="19"/>
        <v>#N/A</v>
      </c>
      <c r="B411" s="47">
        <f t="shared" si="21"/>
        <v>1</v>
      </c>
      <c r="C411" s="47">
        <f t="shared" si="20"/>
        <v>0</v>
      </c>
    </row>
    <row r="412" spans="1:3" x14ac:dyDescent="0.2">
      <c r="A412" s="47" t="e">
        <f t="shared" si="19"/>
        <v>#N/A</v>
      </c>
      <c r="B412" s="47">
        <f t="shared" si="21"/>
        <v>1</v>
      </c>
      <c r="C412" s="47">
        <f t="shared" si="20"/>
        <v>0</v>
      </c>
    </row>
    <row r="413" spans="1:3" x14ac:dyDescent="0.2">
      <c r="A413" s="47" t="e">
        <f t="shared" si="19"/>
        <v>#N/A</v>
      </c>
      <c r="B413" s="47">
        <f t="shared" si="21"/>
        <v>1</v>
      </c>
      <c r="C413" s="47">
        <f t="shared" si="20"/>
        <v>0</v>
      </c>
    </row>
    <row r="414" spans="1:3" x14ac:dyDescent="0.2">
      <c r="A414" s="47" t="e">
        <f t="shared" si="19"/>
        <v>#N/A</v>
      </c>
      <c r="B414" s="47">
        <f t="shared" si="21"/>
        <v>1</v>
      </c>
      <c r="C414" s="47">
        <f t="shared" si="20"/>
        <v>0</v>
      </c>
    </row>
    <row r="415" spans="1:3" x14ac:dyDescent="0.2">
      <c r="A415" s="47" t="e">
        <f t="shared" si="19"/>
        <v>#N/A</v>
      </c>
      <c r="B415" s="47">
        <f t="shared" si="21"/>
        <v>1</v>
      </c>
      <c r="C415" s="47">
        <f t="shared" si="20"/>
        <v>0</v>
      </c>
    </row>
    <row r="416" spans="1:3" x14ac:dyDescent="0.2">
      <c r="A416" s="47" t="e">
        <f t="shared" si="19"/>
        <v>#N/A</v>
      </c>
      <c r="B416" s="47">
        <f t="shared" si="21"/>
        <v>1</v>
      </c>
      <c r="C416" s="47">
        <f t="shared" si="20"/>
        <v>0</v>
      </c>
    </row>
    <row r="417" spans="1:3" x14ac:dyDescent="0.2">
      <c r="A417" s="47" t="e">
        <f t="shared" si="19"/>
        <v>#N/A</v>
      </c>
      <c r="B417" s="47">
        <f t="shared" si="21"/>
        <v>1</v>
      </c>
      <c r="C417" s="47">
        <f t="shared" si="20"/>
        <v>0</v>
      </c>
    </row>
    <row r="418" spans="1:3" x14ac:dyDescent="0.2">
      <c r="A418" s="47" t="e">
        <f t="shared" si="19"/>
        <v>#N/A</v>
      </c>
      <c r="B418" s="47">
        <f t="shared" si="21"/>
        <v>1</v>
      </c>
      <c r="C418" s="47">
        <f t="shared" si="20"/>
        <v>0</v>
      </c>
    </row>
    <row r="419" spans="1:3" x14ac:dyDescent="0.2">
      <c r="A419" s="47" t="e">
        <f t="shared" si="19"/>
        <v>#N/A</v>
      </c>
      <c r="B419" s="47">
        <f t="shared" si="21"/>
        <v>1</v>
      </c>
      <c r="C419" s="47">
        <f t="shared" si="20"/>
        <v>0</v>
      </c>
    </row>
    <row r="420" spans="1:3" x14ac:dyDescent="0.2">
      <c r="A420" s="47" t="e">
        <f t="shared" si="19"/>
        <v>#N/A</v>
      </c>
      <c r="B420" s="47">
        <f t="shared" si="21"/>
        <v>1</v>
      </c>
      <c r="C420" s="47">
        <f t="shared" si="20"/>
        <v>0</v>
      </c>
    </row>
    <row r="421" spans="1:3" x14ac:dyDescent="0.2">
      <c r="A421" s="47" t="e">
        <f t="shared" si="19"/>
        <v>#N/A</v>
      </c>
      <c r="B421" s="47">
        <f t="shared" si="21"/>
        <v>1</v>
      </c>
      <c r="C421" s="47">
        <f t="shared" si="20"/>
        <v>0</v>
      </c>
    </row>
    <row r="422" spans="1:3" x14ac:dyDescent="0.2">
      <c r="A422" s="47" t="e">
        <f t="shared" si="19"/>
        <v>#N/A</v>
      </c>
      <c r="B422" s="47">
        <f t="shared" si="21"/>
        <v>1</v>
      </c>
      <c r="C422" s="47">
        <f t="shared" si="20"/>
        <v>0</v>
      </c>
    </row>
    <row r="423" spans="1:3" x14ac:dyDescent="0.2">
      <c r="A423" s="47" t="e">
        <f t="shared" si="19"/>
        <v>#N/A</v>
      </c>
      <c r="B423" s="47">
        <f t="shared" si="21"/>
        <v>1</v>
      </c>
      <c r="C423" s="47">
        <f t="shared" si="20"/>
        <v>0</v>
      </c>
    </row>
    <row r="424" spans="1:3" x14ac:dyDescent="0.2">
      <c r="A424" s="47" t="e">
        <f t="shared" si="19"/>
        <v>#N/A</v>
      </c>
      <c r="B424" s="47">
        <f t="shared" si="21"/>
        <v>1</v>
      </c>
      <c r="C424" s="47">
        <f t="shared" si="20"/>
        <v>0</v>
      </c>
    </row>
    <row r="425" spans="1:3" x14ac:dyDescent="0.2">
      <c r="A425" s="47" t="e">
        <f t="shared" si="19"/>
        <v>#N/A</v>
      </c>
      <c r="B425" s="47">
        <f t="shared" si="21"/>
        <v>1</v>
      </c>
      <c r="C425" s="47">
        <f t="shared" si="20"/>
        <v>0</v>
      </c>
    </row>
    <row r="426" spans="1:3" x14ac:dyDescent="0.2">
      <c r="A426" s="47" t="e">
        <f t="shared" si="19"/>
        <v>#N/A</v>
      </c>
      <c r="B426" s="47">
        <f t="shared" si="21"/>
        <v>1</v>
      </c>
      <c r="C426" s="47">
        <f t="shared" si="20"/>
        <v>0</v>
      </c>
    </row>
    <row r="427" spans="1:3" x14ac:dyDescent="0.2">
      <c r="A427" s="47" t="e">
        <f t="shared" si="19"/>
        <v>#N/A</v>
      </c>
      <c r="B427" s="47">
        <f t="shared" si="21"/>
        <v>1</v>
      </c>
      <c r="C427" s="47">
        <f t="shared" si="20"/>
        <v>0</v>
      </c>
    </row>
    <row r="428" spans="1:3" x14ac:dyDescent="0.2">
      <c r="A428" s="47" t="e">
        <f t="shared" si="19"/>
        <v>#N/A</v>
      </c>
      <c r="B428" s="47">
        <f t="shared" si="21"/>
        <v>1</v>
      </c>
      <c r="C428" s="47">
        <f t="shared" si="20"/>
        <v>0</v>
      </c>
    </row>
    <row r="429" spans="1:3" x14ac:dyDescent="0.2">
      <c r="A429" s="47" t="e">
        <f t="shared" si="19"/>
        <v>#N/A</v>
      </c>
      <c r="B429" s="47">
        <f t="shared" si="21"/>
        <v>1</v>
      </c>
      <c r="C429" s="47">
        <f t="shared" si="20"/>
        <v>0</v>
      </c>
    </row>
    <row r="430" spans="1:3" x14ac:dyDescent="0.2">
      <c r="A430" s="47" t="e">
        <f t="shared" si="19"/>
        <v>#N/A</v>
      </c>
      <c r="B430" s="47">
        <f t="shared" si="21"/>
        <v>1</v>
      </c>
      <c r="C430" s="47">
        <f t="shared" si="20"/>
        <v>0</v>
      </c>
    </row>
    <row r="431" spans="1:3" x14ac:dyDescent="0.2">
      <c r="A431" s="47" t="e">
        <f t="shared" si="19"/>
        <v>#N/A</v>
      </c>
      <c r="B431" s="47">
        <f t="shared" si="21"/>
        <v>1</v>
      </c>
      <c r="C431" s="47">
        <f t="shared" si="20"/>
        <v>0</v>
      </c>
    </row>
    <row r="432" spans="1:3" x14ac:dyDescent="0.2">
      <c r="A432" s="47" t="e">
        <f t="shared" si="19"/>
        <v>#N/A</v>
      </c>
      <c r="B432" s="47">
        <f t="shared" si="21"/>
        <v>1</v>
      </c>
      <c r="C432" s="47">
        <f t="shared" si="20"/>
        <v>0</v>
      </c>
    </row>
    <row r="433" spans="1:3" x14ac:dyDescent="0.2">
      <c r="A433" s="47" t="e">
        <f t="shared" si="19"/>
        <v>#N/A</v>
      </c>
      <c r="B433" s="47">
        <f t="shared" si="21"/>
        <v>1</v>
      </c>
      <c r="C433" s="47">
        <f t="shared" si="20"/>
        <v>0</v>
      </c>
    </row>
    <row r="434" spans="1:3" x14ac:dyDescent="0.2">
      <c r="A434" s="47" t="e">
        <f t="shared" si="19"/>
        <v>#N/A</v>
      </c>
      <c r="B434" s="47">
        <f t="shared" si="21"/>
        <v>1</v>
      </c>
      <c r="C434" s="47">
        <f t="shared" si="20"/>
        <v>0</v>
      </c>
    </row>
    <row r="435" spans="1:3" x14ac:dyDescent="0.2">
      <c r="A435" s="47" t="e">
        <f t="shared" si="19"/>
        <v>#N/A</v>
      </c>
      <c r="B435" s="47">
        <f t="shared" si="21"/>
        <v>1</v>
      </c>
      <c r="C435" s="47">
        <f t="shared" si="20"/>
        <v>0</v>
      </c>
    </row>
    <row r="436" spans="1:3" x14ac:dyDescent="0.2">
      <c r="A436" s="47" t="e">
        <f t="shared" si="19"/>
        <v>#N/A</v>
      </c>
      <c r="B436" s="47">
        <f t="shared" si="21"/>
        <v>1</v>
      </c>
      <c r="C436" s="47">
        <f t="shared" si="20"/>
        <v>0</v>
      </c>
    </row>
    <row r="437" spans="1:3" x14ac:dyDescent="0.2">
      <c r="A437" s="47" t="e">
        <f t="shared" si="19"/>
        <v>#N/A</v>
      </c>
      <c r="B437" s="47">
        <f t="shared" si="21"/>
        <v>1</v>
      </c>
      <c r="C437" s="47">
        <f t="shared" si="20"/>
        <v>0</v>
      </c>
    </row>
    <row r="438" spans="1:3" x14ac:dyDescent="0.2">
      <c r="A438" s="47" t="e">
        <f t="shared" si="19"/>
        <v>#N/A</v>
      </c>
      <c r="B438" s="47">
        <f t="shared" si="21"/>
        <v>1</v>
      </c>
      <c r="C438" s="47">
        <f t="shared" si="20"/>
        <v>0</v>
      </c>
    </row>
    <row r="439" spans="1:3" x14ac:dyDescent="0.2">
      <c r="A439" s="47" t="e">
        <f t="shared" si="19"/>
        <v>#N/A</v>
      </c>
      <c r="B439" s="47">
        <f t="shared" si="21"/>
        <v>1</v>
      </c>
      <c r="C439" s="47">
        <f t="shared" si="20"/>
        <v>0</v>
      </c>
    </row>
    <row r="440" spans="1:3" x14ac:dyDescent="0.2">
      <c r="A440" s="47" t="e">
        <f t="shared" si="19"/>
        <v>#N/A</v>
      </c>
      <c r="B440" s="47">
        <f t="shared" si="21"/>
        <v>1</v>
      </c>
      <c r="C440" s="47">
        <f t="shared" si="20"/>
        <v>0</v>
      </c>
    </row>
    <row r="441" spans="1:3" x14ac:dyDescent="0.2">
      <c r="A441" s="47" t="e">
        <f t="shared" si="19"/>
        <v>#N/A</v>
      </c>
      <c r="B441" s="47">
        <f t="shared" si="21"/>
        <v>1</v>
      </c>
      <c r="C441" s="47">
        <f t="shared" si="20"/>
        <v>0</v>
      </c>
    </row>
    <row r="442" spans="1:3" x14ac:dyDescent="0.2">
      <c r="A442" s="47" t="e">
        <f t="shared" si="19"/>
        <v>#N/A</v>
      </c>
      <c r="B442" s="47">
        <f t="shared" si="21"/>
        <v>1</v>
      </c>
      <c r="C442" s="47">
        <f t="shared" si="20"/>
        <v>0</v>
      </c>
    </row>
    <row r="443" spans="1:3" x14ac:dyDescent="0.2">
      <c r="A443" s="47" t="e">
        <f t="shared" si="19"/>
        <v>#N/A</v>
      </c>
      <c r="B443" s="47">
        <f t="shared" si="21"/>
        <v>1</v>
      </c>
      <c r="C443" s="47">
        <f t="shared" si="20"/>
        <v>0</v>
      </c>
    </row>
    <row r="444" spans="1:3" x14ac:dyDescent="0.2">
      <c r="A444" s="47" t="e">
        <f t="shared" si="19"/>
        <v>#N/A</v>
      </c>
      <c r="B444" s="47">
        <f t="shared" si="21"/>
        <v>1</v>
      </c>
      <c r="C444" s="47">
        <f t="shared" si="20"/>
        <v>0</v>
      </c>
    </row>
    <row r="445" spans="1:3" x14ac:dyDescent="0.2">
      <c r="A445" s="47" t="e">
        <f t="shared" si="19"/>
        <v>#N/A</v>
      </c>
      <c r="B445" s="47">
        <f t="shared" si="21"/>
        <v>1</v>
      </c>
      <c r="C445" s="47">
        <f t="shared" si="20"/>
        <v>0</v>
      </c>
    </row>
    <row r="446" spans="1:3" x14ac:dyDescent="0.2">
      <c r="A446" s="47" t="e">
        <f t="shared" si="19"/>
        <v>#N/A</v>
      </c>
      <c r="B446" s="47">
        <f t="shared" si="21"/>
        <v>1</v>
      </c>
      <c r="C446" s="47">
        <f t="shared" si="20"/>
        <v>0</v>
      </c>
    </row>
    <row r="447" spans="1:3" x14ac:dyDescent="0.2">
      <c r="A447" s="47" t="e">
        <f t="shared" si="19"/>
        <v>#N/A</v>
      </c>
      <c r="B447" s="47">
        <f t="shared" si="21"/>
        <v>1</v>
      </c>
      <c r="C447" s="47">
        <f t="shared" si="20"/>
        <v>0</v>
      </c>
    </row>
    <row r="448" spans="1:3" x14ac:dyDescent="0.2">
      <c r="A448" s="47" t="e">
        <f t="shared" si="19"/>
        <v>#N/A</v>
      </c>
      <c r="B448" s="47">
        <f t="shared" si="21"/>
        <v>1</v>
      </c>
      <c r="C448" s="47">
        <f t="shared" si="20"/>
        <v>0</v>
      </c>
    </row>
    <row r="449" spans="1:3" x14ac:dyDescent="0.2">
      <c r="A449" s="47" t="e">
        <f t="shared" si="19"/>
        <v>#N/A</v>
      </c>
      <c r="B449" s="47">
        <f t="shared" si="21"/>
        <v>1</v>
      </c>
      <c r="C449" s="47">
        <f t="shared" si="20"/>
        <v>0</v>
      </c>
    </row>
    <row r="450" spans="1:3" x14ac:dyDescent="0.2">
      <c r="A450" s="47" t="e">
        <f t="shared" si="19"/>
        <v>#N/A</v>
      </c>
      <c r="B450" s="47">
        <f t="shared" si="21"/>
        <v>1</v>
      </c>
      <c r="C450" s="47">
        <f t="shared" si="20"/>
        <v>0</v>
      </c>
    </row>
    <row r="451" spans="1:3" x14ac:dyDescent="0.2">
      <c r="A451" s="47" t="e">
        <f t="shared" si="19"/>
        <v>#N/A</v>
      </c>
      <c r="B451" s="47">
        <f t="shared" si="21"/>
        <v>1</v>
      </c>
      <c r="C451" s="47">
        <f t="shared" si="20"/>
        <v>0</v>
      </c>
    </row>
    <row r="452" spans="1:3" x14ac:dyDescent="0.2">
      <c r="A452" s="47" t="e">
        <f t="shared" si="19"/>
        <v>#N/A</v>
      </c>
      <c r="B452" s="47">
        <f t="shared" si="21"/>
        <v>1</v>
      </c>
      <c r="C452" s="47">
        <f t="shared" si="20"/>
        <v>0</v>
      </c>
    </row>
    <row r="453" spans="1:3" x14ac:dyDescent="0.2">
      <c r="A453" s="47" t="e">
        <f t="shared" ref="A453:A503" si="22">VLOOKUP(G453,DDEGL_USERS,2,FALSE)</f>
        <v>#N/A</v>
      </c>
      <c r="B453" s="47">
        <f t="shared" si="21"/>
        <v>1</v>
      </c>
      <c r="C453" s="47">
        <f t="shared" ref="C453:C503" si="23">B453*W453</f>
        <v>0</v>
      </c>
    </row>
    <row r="454" spans="1:3" x14ac:dyDescent="0.2">
      <c r="A454" s="47" t="e">
        <f t="shared" si="22"/>
        <v>#N/A</v>
      </c>
      <c r="B454" s="47">
        <f t="shared" si="21"/>
        <v>1</v>
      </c>
      <c r="C454" s="47">
        <f t="shared" si="23"/>
        <v>0</v>
      </c>
    </row>
    <row r="455" spans="1:3" x14ac:dyDescent="0.2">
      <c r="A455" s="47" t="e">
        <f t="shared" si="22"/>
        <v>#N/A</v>
      </c>
      <c r="B455" s="47">
        <f t="shared" si="21"/>
        <v>1</v>
      </c>
      <c r="C455" s="47">
        <f t="shared" si="23"/>
        <v>0</v>
      </c>
    </row>
    <row r="456" spans="1:3" x14ac:dyDescent="0.2">
      <c r="A456" s="47" t="e">
        <f t="shared" si="22"/>
        <v>#N/A</v>
      </c>
      <c r="B456" s="47">
        <f t="shared" si="21"/>
        <v>1</v>
      </c>
      <c r="C456" s="47">
        <f t="shared" si="23"/>
        <v>0</v>
      </c>
    </row>
    <row r="457" spans="1:3" x14ac:dyDescent="0.2">
      <c r="A457" s="47" t="e">
        <f t="shared" si="22"/>
        <v>#N/A</v>
      </c>
      <c r="B457" s="47">
        <f t="shared" si="21"/>
        <v>1</v>
      </c>
      <c r="C457" s="47">
        <f t="shared" si="23"/>
        <v>0</v>
      </c>
    </row>
    <row r="458" spans="1:3" x14ac:dyDescent="0.2">
      <c r="A458" s="47" t="e">
        <f t="shared" si="22"/>
        <v>#N/A</v>
      </c>
      <c r="B458" s="47">
        <f t="shared" si="21"/>
        <v>1</v>
      </c>
      <c r="C458" s="47">
        <f t="shared" si="23"/>
        <v>0</v>
      </c>
    </row>
    <row r="459" spans="1:3" x14ac:dyDescent="0.2">
      <c r="A459" s="47" t="e">
        <f t="shared" si="22"/>
        <v>#N/A</v>
      </c>
      <c r="B459" s="47">
        <f t="shared" si="21"/>
        <v>1</v>
      </c>
      <c r="C459" s="47">
        <f t="shared" si="23"/>
        <v>0</v>
      </c>
    </row>
    <row r="460" spans="1:3" x14ac:dyDescent="0.2">
      <c r="A460" s="47" t="e">
        <f t="shared" si="22"/>
        <v>#N/A</v>
      </c>
      <c r="B460" s="47">
        <f t="shared" si="21"/>
        <v>1</v>
      </c>
      <c r="C460" s="47">
        <f t="shared" si="23"/>
        <v>0</v>
      </c>
    </row>
    <row r="461" spans="1:3" x14ac:dyDescent="0.2">
      <c r="A461" s="47" t="e">
        <f t="shared" si="22"/>
        <v>#N/A</v>
      </c>
      <c r="B461" s="47">
        <f t="shared" si="21"/>
        <v>1</v>
      </c>
      <c r="C461" s="47">
        <f t="shared" si="23"/>
        <v>0</v>
      </c>
    </row>
    <row r="462" spans="1:3" x14ac:dyDescent="0.2">
      <c r="A462" s="47" t="e">
        <f t="shared" si="22"/>
        <v>#N/A</v>
      </c>
      <c r="B462" s="47">
        <f t="shared" si="21"/>
        <v>1</v>
      </c>
      <c r="C462" s="47">
        <f t="shared" si="23"/>
        <v>0</v>
      </c>
    </row>
    <row r="463" spans="1:3" x14ac:dyDescent="0.2">
      <c r="A463" s="47" t="e">
        <f t="shared" si="22"/>
        <v>#N/A</v>
      </c>
      <c r="B463" s="47">
        <f t="shared" ref="B463:B503" si="24">(YEAR(Q463)-YEAR(P463))*12+MONTH(Q463)-MONTH(P463)+1</f>
        <v>1</v>
      </c>
      <c r="C463" s="47">
        <f t="shared" si="23"/>
        <v>0</v>
      </c>
    </row>
    <row r="464" spans="1:3" x14ac:dyDescent="0.2">
      <c r="A464" s="47" t="e">
        <f t="shared" si="22"/>
        <v>#N/A</v>
      </c>
      <c r="B464" s="47">
        <f t="shared" si="24"/>
        <v>1</v>
      </c>
      <c r="C464" s="47">
        <f t="shared" si="23"/>
        <v>0</v>
      </c>
    </row>
    <row r="465" spans="1:3" x14ac:dyDescent="0.2">
      <c r="A465" s="47" t="e">
        <f t="shared" si="22"/>
        <v>#N/A</v>
      </c>
      <c r="B465" s="47">
        <f t="shared" si="24"/>
        <v>1</v>
      </c>
      <c r="C465" s="47">
        <f t="shared" si="23"/>
        <v>0</v>
      </c>
    </row>
    <row r="466" spans="1:3" x14ac:dyDescent="0.2">
      <c r="A466" s="47" t="e">
        <f t="shared" si="22"/>
        <v>#N/A</v>
      </c>
      <c r="B466" s="47">
        <f t="shared" si="24"/>
        <v>1</v>
      </c>
      <c r="C466" s="47">
        <f t="shared" si="23"/>
        <v>0</v>
      </c>
    </row>
    <row r="467" spans="1:3" x14ac:dyDescent="0.2">
      <c r="A467" s="47" t="e">
        <f t="shared" si="22"/>
        <v>#N/A</v>
      </c>
      <c r="B467" s="47">
        <f t="shared" si="24"/>
        <v>1</v>
      </c>
      <c r="C467" s="47">
        <f t="shared" si="23"/>
        <v>0</v>
      </c>
    </row>
    <row r="468" spans="1:3" x14ac:dyDescent="0.2">
      <c r="A468" s="47" t="e">
        <f t="shared" si="22"/>
        <v>#N/A</v>
      </c>
      <c r="B468" s="47">
        <f t="shared" si="24"/>
        <v>1</v>
      </c>
      <c r="C468" s="47">
        <f t="shared" si="23"/>
        <v>0</v>
      </c>
    </row>
    <row r="469" spans="1:3" x14ac:dyDescent="0.2">
      <c r="A469" s="47" t="e">
        <f t="shared" si="22"/>
        <v>#N/A</v>
      </c>
      <c r="B469" s="47">
        <f t="shared" si="24"/>
        <v>1</v>
      </c>
      <c r="C469" s="47">
        <f t="shared" si="23"/>
        <v>0</v>
      </c>
    </row>
    <row r="470" spans="1:3" x14ac:dyDescent="0.2">
      <c r="A470" s="47" t="e">
        <f t="shared" si="22"/>
        <v>#N/A</v>
      </c>
      <c r="B470" s="47">
        <f t="shared" si="24"/>
        <v>1</v>
      </c>
      <c r="C470" s="47">
        <f t="shared" si="23"/>
        <v>0</v>
      </c>
    </row>
    <row r="471" spans="1:3" x14ac:dyDescent="0.2">
      <c r="A471" s="47" t="e">
        <f t="shared" si="22"/>
        <v>#N/A</v>
      </c>
      <c r="B471" s="47">
        <f t="shared" si="24"/>
        <v>1</v>
      </c>
      <c r="C471" s="47">
        <f t="shared" si="23"/>
        <v>0</v>
      </c>
    </row>
    <row r="472" spans="1:3" x14ac:dyDescent="0.2">
      <c r="A472" s="47" t="e">
        <f t="shared" si="22"/>
        <v>#N/A</v>
      </c>
      <c r="B472" s="47">
        <f t="shared" si="24"/>
        <v>1</v>
      </c>
      <c r="C472" s="47">
        <f t="shared" si="23"/>
        <v>0</v>
      </c>
    </row>
    <row r="473" spans="1:3" x14ac:dyDescent="0.2">
      <c r="A473" s="47" t="e">
        <f t="shared" si="22"/>
        <v>#N/A</v>
      </c>
      <c r="B473" s="47">
        <f t="shared" si="24"/>
        <v>1</v>
      </c>
      <c r="C473" s="47">
        <f t="shared" si="23"/>
        <v>0</v>
      </c>
    </row>
    <row r="474" spans="1:3" x14ac:dyDescent="0.2">
      <c r="A474" s="47" t="e">
        <f t="shared" si="22"/>
        <v>#N/A</v>
      </c>
      <c r="B474" s="47">
        <f t="shared" si="24"/>
        <v>1</v>
      </c>
      <c r="C474" s="47">
        <f t="shared" si="23"/>
        <v>0</v>
      </c>
    </row>
    <row r="475" spans="1:3" x14ac:dyDescent="0.2">
      <c r="A475" s="47" t="e">
        <f t="shared" si="22"/>
        <v>#N/A</v>
      </c>
      <c r="B475" s="47">
        <f t="shared" si="24"/>
        <v>1</v>
      </c>
      <c r="C475" s="47">
        <f t="shared" si="23"/>
        <v>0</v>
      </c>
    </row>
    <row r="476" spans="1:3" x14ac:dyDescent="0.2">
      <c r="A476" s="47" t="e">
        <f t="shared" si="22"/>
        <v>#N/A</v>
      </c>
      <c r="B476" s="47">
        <f t="shared" si="24"/>
        <v>1</v>
      </c>
      <c r="C476" s="47">
        <f t="shared" si="23"/>
        <v>0</v>
      </c>
    </row>
    <row r="477" spans="1:3" x14ac:dyDescent="0.2">
      <c r="A477" s="47" t="e">
        <f t="shared" si="22"/>
        <v>#N/A</v>
      </c>
      <c r="B477" s="47">
        <f t="shared" si="24"/>
        <v>1</v>
      </c>
      <c r="C477" s="47">
        <f t="shared" si="23"/>
        <v>0</v>
      </c>
    </row>
    <row r="478" spans="1:3" x14ac:dyDescent="0.2">
      <c r="A478" s="47" t="e">
        <f t="shared" si="22"/>
        <v>#N/A</v>
      </c>
      <c r="B478" s="47">
        <f t="shared" si="24"/>
        <v>1</v>
      </c>
      <c r="C478" s="47">
        <f t="shared" si="23"/>
        <v>0</v>
      </c>
    </row>
    <row r="479" spans="1:3" x14ac:dyDescent="0.2">
      <c r="A479" s="47" t="e">
        <f t="shared" si="22"/>
        <v>#N/A</v>
      </c>
      <c r="B479" s="47">
        <f t="shared" si="24"/>
        <v>1</v>
      </c>
      <c r="C479" s="47">
        <f t="shared" si="23"/>
        <v>0</v>
      </c>
    </row>
    <row r="480" spans="1:3" x14ac:dyDescent="0.2">
      <c r="A480" s="47" t="e">
        <f t="shared" si="22"/>
        <v>#N/A</v>
      </c>
      <c r="B480" s="47">
        <f t="shared" si="24"/>
        <v>1</v>
      </c>
      <c r="C480" s="47">
        <f t="shared" si="23"/>
        <v>0</v>
      </c>
    </row>
    <row r="481" spans="1:3" x14ac:dyDescent="0.2">
      <c r="A481" s="47" t="e">
        <f t="shared" si="22"/>
        <v>#N/A</v>
      </c>
      <c r="B481" s="47">
        <f t="shared" si="24"/>
        <v>1</v>
      </c>
      <c r="C481" s="47">
        <f t="shared" si="23"/>
        <v>0</v>
      </c>
    </row>
    <row r="482" spans="1:3" x14ac:dyDescent="0.2">
      <c r="A482" s="47" t="e">
        <f t="shared" si="22"/>
        <v>#N/A</v>
      </c>
      <c r="B482" s="47">
        <f t="shared" si="24"/>
        <v>1</v>
      </c>
      <c r="C482" s="47">
        <f t="shared" si="23"/>
        <v>0</v>
      </c>
    </row>
    <row r="483" spans="1:3" x14ac:dyDescent="0.2">
      <c r="A483" s="47" t="e">
        <f t="shared" si="22"/>
        <v>#N/A</v>
      </c>
      <c r="B483" s="47">
        <f t="shared" si="24"/>
        <v>1</v>
      </c>
      <c r="C483" s="47">
        <f t="shared" si="23"/>
        <v>0</v>
      </c>
    </row>
    <row r="484" spans="1:3" x14ac:dyDescent="0.2">
      <c r="A484" s="47" t="e">
        <f t="shared" si="22"/>
        <v>#N/A</v>
      </c>
      <c r="B484" s="47">
        <f t="shared" si="24"/>
        <v>1</v>
      </c>
      <c r="C484" s="47">
        <f t="shared" si="23"/>
        <v>0</v>
      </c>
    </row>
    <row r="485" spans="1:3" x14ac:dyDescent="0.2">
      <c r="A485" s="47" t="e">
        <f t="shared" si="22"/>
        <v>#N/A</v>
      </c>
      <c r="B485" s="47">
        <f t="shared" si="24"/>
        <v>1</v>
      </c>
      <c r="C485" s="47">
        <f t="shared" si="23"/>
        <v>0</v>
      </c>
    </row>
    <row r="486" spans="1:3" x14ac:dyDescent="0.2">
      <c r="A486" s="47" t="e">
        <f t="shared" si="22"/>
        <v>#N/A</v>
      </c>
      <c r="B486" s="47">
        <f t="shared" si="24"/>
        <v>1</v>
      </c>
      <c r="C486" s="47">
        <f t="shared" si="23"/>
        <v>0</v>
      </c>
    </row>
    <row r="487" spans="1:3" x14ac:dyDescent="0.2">
      <c r="A487" s="47" t="e">
        <f t="shared" si="22"/>
        <v>#N/A</v>
      </c>
      <c r="B487" s="47">
        <f t="shared" si="24"/>
        <v>1</v>
      </c>
      <c r="C487" s="47">
        <f t="shared" si="23"/>
        <v>0</v>
      </c>
    </row>
    <row r="488" spans="1:3" x14ac:dyDescent="0.2">
      <c r="A488" s="47" t="e">
        <f t="shared" si="22"/>
        <v>#N/A</v>
      </c>
      <c r="B488" s="47">
        <f t="shared" si="24"/>
        <v>1</v>
      </c>
      <c r="C488" s="47">
        <f t="shared" si="23"/>
        <v>0</v>
      </c>
    </row>
    <row r="489" spans="1:3" x14ac:dyDescent="0.2">
      <c r="A489" s="47" t="e">
        <f t="shared" si="22"/>
        <v>#N/A</v>
      </c>
      <c r="B489" s="47">
        <f t="shared" si="24"/>
        <v>1</v>
      </c>
      <c r="C489" s="47">
        <f t="shared" si="23"/>
        <v>0</v>
      </c>
    </row>
    <row r="490" spans="1:3" x14ac:dyDescent="0.2">
      <c r="A490" s="47" t="e">
        <f t="shared" si="22"/>
        <v>#N/A</v>
      </c>
      <c r="B490" s="47">
        <f t="shared" si="24"/>
        <v>1</v>
      </c>
      <c r="C490" s="47">
        <f t="shared" si="23"/>
        <v>0</v>
      </c>
    </row>
    <row r="491" spans="1:3" x14ac:dyDescent="0.2">
      <c r="A491" s="47" t="e">
        <f t="shared" si="22"/>
        <v>#N/A</v>
      </c>
      <c r="B491" s="47">
        <f t="shared" si="24"/>
        <v>1</v>
      </c>
      <c r="C491" s="47">
        <f t="shared" si="23"/>
        <v>0</v>
      </c>
    </row>
    <row r="492" spans="1:3" x14ac:dyDescent="0.2">
      <c r="A492" s="47" t="e">
        <f t="shared" si="22"/>
        <v>#N/A</v>
      </c>
      <c r="B492" s="47">
        <f t="shared" si="24"/>
        <v>1</v>
      </c>
      <c r="C492" s="47">
        <f t="shared" si="23"/>
        <v>0</v>
      </c>
    </row>
    <row r="493" spans="1:3" x14ac:dyDescent="0.2">
      <c r="A493" s="47" t="e">
        <f t="shared" si="22"/>
        <v>#N/A</v>
      </c>
      <c r="B493" s="47">
        <f t="shared" si="24"/>
        <v>1</v>
      </c>
      <c r="C493" s="47">
        <f t="shared" si="23"/>
        <v>0</v>
      </c>
    </row>
    <row r="494" spans="1:3" x14ac:dyDescent="0.2">
      <c r="A494" s="47" t="e">
        <f t="shared" si="22"/>
        <v>#N/A</v>
      </c>
      <c r="B494" s="47">
        <f t="shared" si="24"/>
        <v>1</v>
      </c>
      <c r="C494" s="47">
        <f t="shared" si="23"/>
        <v>0</v>
      </c>
    </row>
    <row r="495" spans="1:3" x14ac:dyDescent="0.2">
      <c r="A495" s="47" t="e">
        <f t="shared" si="22"/>
        <v>#N/A</v>
      </c>
      <c r="B495" s="47">
        <f t="shared" si="24"/>
        <v>1</v>
      </c>
      <c r="C495" s="47">
        <f t="shared" si="23"/>
        <v>0</v>
      </c>
    </row>
    <row r="496" spans="1:3" x14ac:dyDescent="0.2">
      <c r="A496" s="47" t="e">
        <f t="shared" si="22"/>
        <v>#N/A</v>
      </c>
      <c r="B496" s="47">
        <f t="shared" si="24"/>
        <v>1</v>
      </c>
      <c r="C496" s="47">
        <f t="shared" si="23"/>
        <v>0</v>
      </c>
    </row>
    <row r="497" spans="1:3" x14ac:dyDescent="0.2">
      <c r="A497" s="47" t="e">
        <f t="shared" si="22"/>
        <v>#N/A</v>
      </c>
      <c r="B497" s="47">
        <f t="shared" si="24"/>
        <v>1</v>
      </c>
      <c r="C497" s="47">
        <f t="shared" si="23"/>
        <v>0</v>
      </c>
    </row>
    <row r="498" spans="1:3" x14ac:dyDescent="0.2">
      <c r="A498" s="47" t="e">
        <f t="shared" si="22"/>
        <v>#N/A</v>
      </c>
      <c r="B498" s="47">
        <f t="shared" si="24"/>
        <v>1</v>
      </c>
      <c r="C498" s="47">
        <f t="shared" si="23"/>
        <v>0</v>
      </c>
    </row>
    <row r="499" spans="1:3" x14ac:dyDescent="0.2">
      <c r="A499" s="47" t="e">
        <f t="shared" si="22"/>
        <v>#N/A</v>
      </c>
      <c r="B499" s="47">
        <f t="shared" si="24"/>
        <v>1</v>
      </c>
      <c r="C499" s="47">
        <f t="shared" si="23"/>
        <v>0</v>
      </c>
    </row>
    <row r="500" spans="1:3" x14ac:dyDescent="0.2">
      <c r="A500" s="47" t="e">
        <f t="shared" si="22"/>
        <v>#N/A</v>
      </c>
      <c r="B500" s="47">
        <f t="shared" si="24"/>
        <v>1</v>
      </c>
      <c r="C500" s="47">
        <f t="shared" si="23"/>
        <v>0</v>
      </c>
    </row>
    <row r="501" spans="1:3" x14ac:dyDescent="0.2">
      <c r="A501" s="47" t="e">
        <f t="shared" si="22"/>
        <v>#N/A</v>
      </c>
      <c r="B501" s="47">
        <f t="shared" si="24"/>
        <v>1</v>
      </c>
      <c r="C501" s="47">
        <f t="shared" si="23"/>
        <v>0</v>
      </c>
    </row>
    <row r="502" spans="1:3" x14ac:dyDescent="0.2">
      <c r="A502" s="47" t="e">
        <f t="shared" si="22"/>
        <v>#N/A</v>
      </c>
      <c r="B502" s="47">
        <f t="shared" si="24"/>
        <v>1</v>
      </c>
      <c r="C502" s="47">
        <f t="shared" si="23"/>
        <v>0</v>
      </c>
    </row>
    <row r="503" spans="1:3" x14ac:dyDescent="0.2">
      <c r="A503" s="47" t="e">
        <f t="shared" si="22"/>
        <v>#N/A</v>
      </c>
      <c r="B503" s="47">
        <f t="shared" si="24"/>
        <v>1</v>
      </c>
      <c r="C503" s="47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 - Dynegy Direct</vt:lpstr>
      <vt:lpstr>Enron Activity-ICE</vt:lpstr>
      <vt:lpstr>ICE-Power</vt:lpstr>
      <vt:lpstr>ICE-Physical Gas</vt:lpstr>
      <vt:lpstr>ICE-Financial Gas</vt:lpstr>
      <vt:lpstr>DD-ENA</vt:lpstr>
      <vt:lpstr>DD-EPM</vt:lpstr>
      <vt:lpstr>DD-EGL</vt:lpstr>
      <vt:lpstr>ICE-ENA</vt:lpstr>
      <vt:lpstr>ICE-EPM</vt:lpstr>
      <vt:lpstr>ICE-ECC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2023-09-17T12:50:07Z</dcterms:modified>
</cp:coreProperties>
</file>