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700B730-23D4-4DB2-8A61-FF8178AF6EB1}" xr6:coauthVersionLast="47" xr6:coauthVersionMax="47" xr10:uidLastSave="{00000000-0000-0000-0000-000000000000}"/>
  <bookViews>
    <workbookView xWindow="-120" yWindow="-120" windowWidth="38640" windowHeight="15720"/>
  </bookViews>
  <sheets>
    <sheet name="Power" sheetId="1" r:id="rId1"/>
    <sheet name="Physical Gas" sheetId="2" r:id="rId2"/>
    <sheet name="Financial Gas" sheetId="3" r:id="rId3"/>
    <sheet name="E-Mail" sheetId="4" r:id="rId4"/>
  </sheets>
  <definedNames>
    <definedName name="TABLE" localSheetId="2">'Financial Gas'!$B$7:$J$22</definedName>
    <definedName name="TABLE" localSheetId="1">'Physical Gas'!$B$7:$J$45</definedName>
    <definedName name="TABLE" localSheetId="0">Power!$B$7:$J$40</definedName>
    <definedName name="TABLE_10" localSheetId="0">Power!$B$7:$J$36</definedName>
    <definedName name="TABLE_2" localSheetId="2">'Financial Gas'!$B$7:$J$21</definedName>
    <definedName name="TABLE_2" localSheetId="1">'Physical Gas'!$B$7:$J$46</definedName>
    <definedName name="TABLE_2" localSheetId="0">Power!$B$7:$J$43</definedName>
    <definedName name="TABLE_3" localSheetId="2">'Financial Gas'!$B$7:$J$22</definedName>
    <definedName name="TABLE_3" localSheetId="1">'Physical Gas'!$B$7:$J$49</definedName>
    <definedName name="TABLE_3" localSheetId="0">Power!$B$7:$J$47</definedName>
    <definedName name="TABLE_4" localSheetId="2">'Financial Gas'!$B$7:$J$27</definedName>
    <definedName name="TABLE_4" localSheetId="1">'Physical Gas'!$B$7:$J$35</definedName>
    <definedName name="TABLE_4" localSheetId="0">Power!$B$7:$J$47</definedName>
    <definedName name="TABLE_5" localSheetId="2">'Financial Gas'!$B$7:$J$28</definedName>
    <definedName name="TABLE_5" localSheetId="1">'Physical Gas'!$B$7:$J$35</definedName>
    <definedName name="TABLE_5" localSheetId="0">Power!$B$7:$J$50</definedName>
    <definedName name="TABLE_6" localSheetId="2">'Financial Gas'!$B$7:$J$22</definedName>
    <definedName name="TABLE_6" localSheetId="1">'Physical Gas'!$B$7:$J$46</definedName>
    <definedName name="TABLE_6" localSheetId="0">Power!$B$7:$J$51</definedName>
    <definedName name="TABLE_7" localSheetId="2">'Financial Gas'!$B$7:$J$24</definedName>
    <definedName name="TABLE_7" localSheetId="1">'Physical Gas'!$B$7:$J$46</definedName>
    <definedName name="TABLE_7" localSheetId="0">Power!$B$7:$J$52</definedName>
    <definedName name="TABLE_8" localSheetId="1">'Physical Gas'!$B$7:$J$39</definedName>
    <definedName name="TABLE_8" localSheetId="0">Power!$B$7:$J$46</definedName>
    <definedName name="TABLE_9" localSheetId="0">Power!$B$7:$J$52</definedName>
  </definedNames>
  <calcPr calcId="0"/>
</workbook>
</file>

<file path=xl/calcChain.xml><?xml version="1.0" encoding="utf-8"?>
<calcChain xmlns="http://schemas.openxmlformats.org/spreadsheetml/2006/main">
  <c r="D5" i="4" l="1"/>
  <c r="D6" i="4"/>
  <c r="D7" i="4"/>
  <c r="D9" i="4"/>
  <c r="G11" i="4"/>
  <c r="H12" i="4"/>
  <c r="I12" i="4"/>
  <c r="H13" i="4"/>
  <c r="I13" i="4"/>
  <c r="H14" i="4"/>
  <c r="I14" i="4"/>
  <c r="I1" i="3"/>
  <c r="J1" i="3"/>
  <c r="I1" i="2"/>
  <c r="J1" i="2"/>
  <c r="I1" i="1"/>
  <c r="J1" i="1"/>
</calcChain>
</file>

<file path=xl/sharedStrings.xml><?xml version="1.0" encoding="utf-8"?>
<sst xmlns="http://schemas.openxmlformats.org/spreadsheetml/2006/main" count="336" uniqueCount="180">
  <si>
    <t>'); } else { document.write(''); } } else { if (navigator.platform == "Win32") { document.write(''); } else { document.write(''); } }</t>
  </si>
  <si>
    <r>
      <t>Commodity Type:  </t>
    </r>
    <r>
      <rPr>
        <sz val="10"/>
        <rFont val="Arial"/>
      </rPr>
      <t xml:space="preserve"> Power Swaps/Forwards</t>
    </r>
  </si>
  <si>
    <r>
      <t> Hub:  </t>
    </r>
    <r>
      <rPr>
        <sz val="10"/>
        <rFont val="Arial"/>
      </rPr>
      <t>All</t>
    </r>
  </si>
  <si>
    <t>     Description</t>
  </si>
  <si>
    <t>Strip</t>
  </si>
  <si>
    <t>Low Price</t>
  </si>
  <si>
    <t>High Price</t>
  </si>
  <si>
    <t>Weighted</t>
  </si>
  <si>
    <t>Average Price</t>
  </si>
  <si>
    <t>Last Price</t>
  </si>
  <si>
    <t>Last Price Date</t>
  </si>
  <si>
    <t>Volume</t>
  </si>
  <si>
    <t>      </t>
  </si>
  <si>
    <t>Firm-LD Peak</t>
  </si>
  <si>
    <t>    Firm-LD Peak - Cin - Next Day</t>
  </si>
  <si>
    <t>Next Day</t>
  </si>
  <si>
    <t>MWhs</t>
  </si>
  <si>
    <t>    Firm-LD Peak - Cin - Apr01</t>
  </si>
  <si>
    <t>Apr01</t>
  </si>
  <si>
    <t>    Firm-LD Peak - Cin - Jun01</t>
  </si>
  <si>
    <t>Jun01</t>
  </si>
  <si>
    <t>Jul01-Aug01</t>
  </si>
  <si>
    <t>    Firm-LD Peak - Comed - Next Day</t>
  </si>
  <si>
    <t>    Firm-LD Peak - Ent - Next Day</t>
  </si>
  <si>
    <t>    Firm-LD Peak - Ent - Apr01</t>
  </si>
  <si>
    <t>May01</t>
  </si>
  <si>
    <t>    Firm-LD Peak - Nepool - Next Day</t>
  </si>
  <si>
    <t>    Firm-LD Peak - PJM-W - Next Day</t>
  </si>
  <si>
    <t>    Firm-LD Peak - TVA - Next Day</t>
  </si>
  <si>
    <r>
      <t>Commodity Type:  </t>
    </r>
    <r>
      <rPr>
        <sz val="10"/>
        <rFont val="Arial"/>
      </rPr>
      <t xml:space="preserve"> Physical Gas Swaps/Forwards</t>
    </r>
  </si>
  <si>
    <t>NG Firm Phys, FP</t>
  </si>
  <si>
    <t>Next Day Gas</t>
  </si>
  <si>
    <t>MMBtus</t>
  </si>
  <si>
    <t>    NG Firm Phys, FP - TCO - Next Day Gas</t>
  </si>
  <si>
    <t>    NG Firm Phys, FP - CG-ML - Next Day Gas</t>
  </si>
  <si>
    <t>    NG Firm Phys, FP - CG-ONSH - Next Day Gas</t>
  </si>
  <si>
    <t>    NG Firm Phys, FP - CNG-SP - Next Day Gas</t>
  </si>
  <si>
    <t>    NG Firm Phys, FP - Cons Pwr - Next Day Gas</t>
  </si>
  <si>
    <t>    NG Firm Phys, FP - EP-Keystone - Next Day Gas</t>
  </si>
  <si>
    <t>    NG Firm Phys, FP - Henry - Next Day Gas</t>
  </si>
  <si>
    <t>    NG Firm Phys, FP - Mich - Next Day Gas</t>
  </si>
  <si>
    <t>    NG Firm Phys, FP - NGPL-Mid - Next Day Gas</t>
  </si>
  <si>
    <t>    NG Firm Phys, FP - NGPL-Nicor - Next Day Gas</t>
  </si>
  <si>
    <t>    NG Firm Phys, FP - Tran 65 - Next Day Gas</t>
  </si>
  <si>
    <t>    NG Firm Phys, FP - Waha - Next Day Gas</t>
  </si>
  <si>
    <t>NG Firm Phys, ID, GDD</t>
  </si>
  <si>
    <r>
      <t>Commodity Type:  </t>
    </r>
    <r>
      <rPr>
        <sz val="10"/>
        <rFont val="Arial"/>
      </rPr>
      <t xml:space="preserve"> Financial Gas Swaps/Forwards</t>
    </r>
  </si>
  <si>
    <t>NG Fin BS, LD1 for IF</t>
  </si>
  <si>
    <t>    Firm-LD Peak - Cin - May01</t>
  </si>
  <si>
    <t>Sep01</t>
  </si>
  <si>
    <t>NG Fin Sw Swap, FP for GDD</t>
  </si>
  <si>
    <t>POWER VOLUME</t>
  </si>
  <si>
    <t>    Firm-LD Peak - PJM-W - Apr01</t>
  </si>
  <si>
    <t>    Firm-LD Peak - SP-15 - Next Day</t>
  </si>
  <si>
    <t>Apr01-Oct01</t>
  </si>
  <si>
    <t>NG Fin, FP for LD1</t>
  </si>
  <si>
    <t>    NG Fin, FP for LD1 - Henry - Apr01</t>
  </si>
  <si>
    <t>POWER</t>
  </si>
  <si>
    <t>PHYSICAL GAS</t>
  </si>
  <si>
    <t>FINANCIAL GAS</t>
  </si>
  <si>
    <t>    Firm-LD Peak - Cin - Q4 01</t>
  </si>
  <si>
    <t>Q4 01</t>
  </si>
  <si>
    <t>    Firm-LD Peak - PJM-W - Jun01</t>
  </si>
  <si>
    <t>NG Fin BS, LD1 for NGI</t>
  </si>
  <si>
    <t xml:space="preserve">TOTAL GAS </t>
  </si>
  <si>
    <t>Bal Month</t>
  </si>
  <si>
    <t>    Firm-LD Peak - Ent - Bal Month</t>
  </si>
  <si>
    <t>    Firm-LD Peak - Ent - Jun01</t>
  </si>
  <si>
    <t>    Firm-LD Peak - Nepool - Apr01</t>
  </si>
  <si>
    <t>    Firm-LD Peak - Palo - Apr01</t>
  </si>
  <si>
    <t>    NG Firm Phys, FP - ANR-SW - Next Day Gas</t>
  </si>
  <si>
    <t>    NG Firm Phys, FP - NGPL-LA - Next Day Gas</t>
  </si>
  <si>
    <t>    NG Firm Phys, FP - NGPL-TxOk - Next Day Gas</t>
  </si>
  <si>
    <t>    NG Firm Phys, FP - Panhandle - Next Day Gas</t>
  </si>
  <si>
    <t>    NG Firm Phys, FP - Socal-Topock - Next Day Gas</t>
  </si>
  <si>
    <t>    NG Firm Phys, FP - TET ELA - Next Day Gas</t>
  </si>
  <si>
    <t>    NG Firm Phys, FP - TGT-SL - Next Day Gas</t>
  </si>
  <si>
    <t>    NG Firm Phys, FP - Trunk ELA - Next Day Gas</t>
  </si>
  <si>
    <t>    NG Firm Phys, ID, GDD - NGPL-Nicor - Next Day Gas</t>
  </si>
  <si>
    <t>    NG Firm Phys, ID, GDD - TET M3 - Next Day Gas</t>
  </si>
  <si>
    <t>    NG Fin Sw Swap, FP for GDD - Henry - Bal Month Gas</t>
  </si>
  <si>
    <t>Bal Month Gas</t>
  </si>
  <si>
    <t>    NG Fin, FP for LD1 - Henry - Cal 02</t>
  </si>
  <si>
    <t>Cal 02</t>
  </si>
  <si>
    <t>TRANSACTIONS</t>
  </si>
  <si>
    <t>PHYSICAL GAS VOLUME</t>
  </si>
  <si>
    <t>FINANCIAL GAS VOLUME</t>
  </si>
  <si>
    <t>VOLUME</t>
  </si>
  <si>
    <t>DEALS</t>
  </si>
  <si>
    <t>    Firm-LD Peak - Cin - Jul01-Aug01</t>
  </si>
  <si>
    <t>    Firm-LD Peak - Ent - May01</t>
  </si>
  <si>
    <t>Q3 01</t>
  </si>
  <si>
    <t>    NG Firm Phys, FP - ANR-SE-T - Next Day Gas</t>
  </si>
  <si>
    <t>    NG Firm Phys, ID, GDD - TGT-SL - Next Day Gas</t>
  </si>
  <si>
    <t>    NG Fin, FP for LD1 - Henry - Apr01-Oct01</t>
  </si>
  <si>
    <r>
      <t> Trade Dates:  </t>
    </r>
    <r>
      <rPr>
        <sz val="10"/>
        <rFont val="Arial"/>
      </rPr>
      <t>Mar-2-01 thru Mar-2-01</t>
    </r>
  </si>
  <si>
    <t>Mar-02-01 15:06 GMT</t>
  </si>
  <si>
    <t>Mar-02-01 19:08 GMT</t>
  </si>
  <si>
    <t>Mar-02-01 16:12 GMT</t>
  </si>
  <si>
    <t>Mar-02-01 16:44 GMT</t>
  </si>
  <si>
    <t>Mar-02-01 18:40 GMT</t>
  </si>
  <si>
    <t>Mar-02-01 14:06 GMT</t>
  </si>
  <si>
    <t>    Firm-LD Peak - Cin - Q4 02</t>
  </si>
  <si>
    <t>Q4 02</t>
  </si>
  <si>
    <t>Mar-02-01 20:19 GMT</t>
  </si>
  <si>
    <t>Mar-02-01 13:20 GMT</t>
  </si>
  <si>
    <t>Mar-02-01 17:36 GMT</t>
  </si>
  <si>
    <t>    Firm-LD Peak - Ent - Bal Week</t>
  </si>
  <si>
    <t>Bal Week</t>
  </si>
  <si>
    <t>Mar-02-01 20:25 GMT</t>
  </si>
  <si>
    <t>Mar-02-01 15:05 GMT</t>
  </si>
  <si>
    <t>Mar-02-01 14:59 GMT</t>
  </si>
  <si>
    <t>Mar-02-01 16:59 GMT</t>
  </si>
  <si>
    <t>Mar-02-01 16:27 GMT</t>
  </si>
  <si>
    <t>Mar-02-01 16:32 GMT</t>
  </si>
  <si>
    <t>Mar-02-01 14:35 GMT</t>
  </si>
  <si>
    <t>    Firm-LD Peak - Nepool - May01</t>
  </si>
  <si>
    <t>Mar-02-01 17:37 GMT</t>
  </si>
  <si>
    <t>    Firm-LD Peak - Nepool - Q4 01</t>
  </si>
  <si>
    <t>Mar-02-01 14:13 GMT</t>
  </si>
  <si>
    <t>Mar-02-01 17:15 GMT</t>
  </si>
  <si>
    <t>    Firm-LD Peak - PJM-W - Bal Week</t>
  </si>
  <si>
    <t>Mar-02-01 13:40 GMT</t>
  </si>
  <si>
    <t>Mar-02-01 16:11 GMT</t>
  </si>
  <si>
    <t>Mar-02-01 18:30 GMT</t>
  </si>
  <si>
    <t>    Firm-LD Peak - PJM-W - Sep01</t>
  </si>
  <si>
    <t>Mar-02-01 13:21 GMT</t>
  </si>
  <si>
    <t>    Firm-LD Peak - PJM-W - Q4 01</t>
  </si>
  <si>
    <t>Mar-02-01 13:38 GMT</t>
  </si>
  <si>
    <t>Mar-02-01 16:39 GMT</t>
  </si>
  <si>
    <t>Mar-02-01 15:20 GMT</t>
  </si>
  <si>
    <t>Mar-02-01 15:21 GMT</t>
  </si>
  <si>
    <t>Mar-02-01 15:30 GMT</t>
  </si>
  <si>
    <t>Mar-02-01 14:36 GMT</t>
  </si>
  <si>
    <t>Mar-02-01 15:04 GMT</t>
  </si>
  <si>
    <t>Mar-02-01 14:54 GMT</t>
  </si>
  <si>
    <t>Mar-02-01 15:41 GMT</t>
  </si>
  <si>
    <t>Mar-02-01 15:45 GMT</t>
  </si>
  <si>
    <t>Mar-02-01 14:45 GMT</t>
  </si>
  <si>
    <t>Mar-02-01 16:03 GMT</t>
  </si>
  <si>
    <t>Mar-02-01 15:02 GMT</t>
  </si>
  <si>
    <t>Mar-02-01 15:31 GMT</t>
  </si>
  <si>
    <t>Mar-02-01 15:16 GMT</t>
  </si>
  <si>
    <t>Mar-02-01 15:38 GMT</t>
  </si>
  <si>
    <t>Mar-02-01 15:10 GMT</t>
  </si>
  <si>
    <t>    NG Firm Phys, FP - PG&amp;E-Citygate - Next Day Gas</t>
  </si>
  <si>
    <t>Mar-02-01 15:12 GMT</t>
  </si>
  <si>
    <t>Mar-02-01 14:17 GMT</t>
  </si>
  <si>
    <t>    NG Firm Phys, FP - Tenn-8L - Next Day Gas</t>
  </si>
  <si>
    <t>Mar-02-01 15:52 GMT</t>
  </si>
  <si>
    <t>Mar-02-01 15:33 GMT</t>
  </si>
  <si>
    <t>Mar-02-01 15:44 GMT</t>
  </si>
  <si>
    <t>    NG Firm Phys, FP - Hunt - Next Day Gas</t>
  </si>
  <si>
    <t>Mar-02-01 14:48 GMT</t>
  </si>
  <si>
    <t>Mar-02-01 13:48 GMT</t>
  </si>
  <si>
    <t>    NG Firm Phys, ID, GDD - Panhandle - Next Day Gas</t>
  </si>
  <si>
    <t>Mar-02-01 15:35 GMT</t>
  </si>
  <si>
    <t>Mar-02-01 14:32 GMT</t>
  </si>
  <si>
    <t>    NG Firm Phys, ID, GDD - Transco Z-6 (non-NY) - Next Day Gas</t>
  </si>
  <si>
    <t>Mar-02-01 13:56 GMT</t>
  </si>
  <si>
    <t>    NG Fin BS, LD1 for IF - TCO - Apr01</t>
  </si>
  <si>
    <t>Mar-02-01 19:51 GMT</t>
  </si>
  <si>
    <t>    NG Fin BS, LD1 for IF - HSC - Apr01</t>
  </si>
  <si>
    <t>Mar-02-01 14:52 GMT</t>
  </si>
  <si>
    <t>    NG Fin BS, LD1 for IF - HSC - Apr01-Oct01</t>
  </si>
  <si>
    <t>    NG Fin BS, LD1 for IF - Trunk LA - Apr01</t>
  </si>
  <si>
    <t>Mar-02-01 16:54 GMT</t>
  </si>
  <si>
    <t>    NG Fin BS, LD1 for NGI - Chicago - Nov01-Mar02</t>
  </si>
  <si>
    <t>Nov01-Mar02</t>
  </si>
  <si>
    <t>Mar-02-01 16:28 GMT</t>
  </si>
  <si>
    <t>    NG Fin BS, LD1 for NGI - Socal - May01</t>
  </si>
  <si>
    <t>Mar-02-01 20:09 GMT</t>
  </si>
  <si>
    <t>    NG Fin BS, LD1 for NGI - Socal - Q3 01</t>
  </si>
  <si>
    <t>Mar-02-01 16:00 GMT</t>
  </si>
  <si>
    <t>Mar-02-01 19:48 GMT</t>
  </si>
  <si>
    <t>Mar-02-01 18:21 GMT</t>
  </si>
  <si>
    <t>    NG Fin, FP for LD1 - Henry - May01</t>
  </si>
  <si>
    <t>Mar-02-01 13:26 GMT</t>
  </si>
  <si>
    <t>Mar-02-01 18:52 GMT</t>
  </si>
  <si>
    <t>Mar-02-01 17:54 GMT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</si>
</sst>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5" formatCode="_(* #,##0_);_(* \(#,##0\);_(* &quot;-&quot;??_);_(@_)"/>
    <numFmt numFmtId="166" formatCode="mmmm\ d\,\ yyyy"/>
  </numFmts>
  <fonts count="7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10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sz val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indexed="1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0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7">
    <xf numFmtId="0" fontId="0" fillId="0" borderId="0" xfId="0"/>
    <xf numFmtId="0" fontId="2" fillId="2" borderId="1" xfId="0" applyFont="1" applyFill="1" applyBorder="1" applyAlignment="1">
      <alignment horizontal="right" vertical="center" wrapText="1"/>
    </xf>
    <xf numFmtId="0" fontId="0" fillId="2" borderId="1" xfId="0" applyFill="1" applyBorder="1" applyAlignment="1">
      <alignment horizontal="left" vertical="top" wrapText="1"/>
    </xf>
    <xf numFmtId="0" fontId="0" fillId="2" borderId="1" xfId="0" applyFill="1" applyBorder="1" applyAlignment="1">
      <alignment horizontal="right" vertical="top" wrapText="1"/>
    </xf>
    <xf numFmtId="0" fontId="2" fillId="2" borderId="2" xfId="0" applyFont="1" applyFill="1" applyBorder="1" applyAlignment="1">
      <alignment horizontal="right" vertical="center" wrapText="1"/>
    </xf>
    <xf numFmtId="0" fontId="0" fillId="2" borderId="3" xfId="0" applyFill="1" applyBorder="1" applyAlignment="1">
      <alignment horizontal="left" vertical="top" wrapText="1"/>
    </xf>
    <xf numFmtId="0" fontId="0" fillId="2" borderId="3" xfId="0" applyFill="1" applyBorder="1" applyAlignment="1">
      <alignment horizontal="right" vertical="top" wrapText="1"/>
    </xf>
    <xf numFmtId="43" fontId="0" fillId="0" borderId="0" xfId="1" applyFont="1"/>
    <xf numFmtId="0" fontId="0" fillId="0" borderId="0" xfId="0" applyFill="1"/>
    <xf numFmtId="3" fontId="0" fillId="0" borderId="0" xfId="0" applyNumberFormat="1" applyFill="1"/>
    <xf numFmtId="3" fontId="0" fillId="0" borderId="0" xfId="0" applyNumberFormat="1" applyBorder="1"/>
    <xf numFmtId="165" fontId="0" fillId="0" borderId="0" xfId="1" applyNumberFormat="1" applyFont="1" applyFill="1" applyBorder="1"/>
    <xf numFmtId="165" fontId="3" fillId="3" borderId="4" xfId="1" applyNumberFormat="1" applyFont="1" applyFill="1" applyBorder="1"/>
    <xf numFmtId="3" fontId="0" fillId="2" borderId="1" xfId="0" applyNumberFormat="1" applyFill="1" applyBorder="1" applyAlignment="1">
      <alignment horizontal="right" vertical="top" wrapText="1"/>
    </xf>
    <xf numFmtId="3" fontId="0" fillId="2" borderId="3" xfId="0" applyNumberFormat="1" applyFill="1" applyBorder="1" applyAlignment="1">
      <alignment horizontal="right" vertical="top" wrapText="1"/>
    </xf>
    <xf numFmtId="165" fontId="4" fillId="4" borderId="5" xfId="1" applyNumberFormat="1" applyFont="1" applyFill="1" applyBorder="1" applyAlignment="1">
      <alignment vertical="center"/>
    </xf>
    <xf numFmtId="165" fontId="4" fillId="4" borderId="4" xfId="1" applyNumberFormat="1" applyFont="1" applyFill="1" applyBorder="1" applyAlignment="1">
      <alignment vertical="center"/>
    </xf>
    <xf numFmtId="0" fontId="4" fillId="0" borderId="0" xfId="0" applyFont="1" applyFill="1" applyBorder="1" applyAlignment="1">
      <alignment horizontal="left" vertical="center"/>
    </xf>
    <xf numFmtId="165" fontId="4" fillId="0" borderId="0" xfId="1" applyNumberFormat="1" applyFont="1" applyFill="1" applyBorder="1" applyAlignment="1">
      <alignment vertical="center"/>
    </xf>
    <xf numFmtId="165" fontId="3" fillId="0" borderId="0" xfId="0" applyNumberFormat="1" applyFont="1" applyFill="1" applyBorder="1"/>
    <xf numFmtId="165" fontId="0" fillId="0" borderId="0" xfId="0" applyNumberFormat="1"/>
    <xf numFmtId="0" fontId="0" fillId="0" borderId="0" xfId="0" applyAlignment="1">
      <alignment horizontal="center"/>
    </xf>
    <xf numFmtId="0" fontId="3" fillId="4" borderId="6" xfId="0" applyFont="1" applyFill="1" applyBorder="1"/>
    <xf numFmtId="0" fontId="3" fillId="4" borderId="6" xfId="0" applyFont="1" applyFill="1" applyBorder="1" applyAlignment="1">
      <alignment horizontal="right"/>
    </xf>
    <xf numFmtId="0" fontId="3" fillId="4" borderId="7" xfId="0" applyFont="1" applyFill="1" applyBorder="1"/>
    <xf numFmtId="0" fontId="3" fillId="4" borderId="4" xfId="0" applyFont="1" applyFill="1" applyBorder="1"/>
    <xf numFmtId="0" fontId="0" fillId="0" borderId="0" xfId="0" applyAlignment="1">
      <alignment horizontal="left"/>
    </xf>
    <xf numFmtId="0" fontId="3" fillId="3" borderId="6" xfId="0" applyFont="1" applyFill="1" applyBorder="1" applyAlignment="1">
      <alignment horizontal="left"/>
    </xf>
    <xf numFmtId="0" fontId="3" fillId="3" borderId="7" xfId="0" applyFont="1" applyFill="1" applyBorder="1" applyAlignment="1">
      <alignment horizontal="right"/>
    </xf>
    <xf numFmtId="0" fontId="3" fillId="3" borderId="6" xfId="0" applyFont="1" applyFill="1" applyBorder="1"/>
    <xf numFmtId="0" fontId="6" fillId="0" borderId="0" xfId="0" applyFont="1"/>
    <xf numFmtId="166" fontId="4" fillId="3" borderId="8" xfId="0" applyNumberFormat="1" applyFont="1" applyFill="1" applyBorder="1" applyAlignment="1">
      <alignment horizontal="center" vertical="center"/>
    </xf>
    <xf numFmtId="166" fontId="4" fillId="3" borderId="9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vertical="center"/>
    </xf>
    <xf numFmtId="0" fontId="4" fillId="4" borderId="10" xfId="0" applyFont="1" applyFill="1" applyBorder="1" applyAlignment="1">
      <alignment horizontal="center" vertical="center"/>
    </xf>
    <xf numFmtId="165" fontId="4" fillId="4" borderId="5" xfId="1" applyNumberFormat="1" applyFont="1" applyFill="1" applyBorder="1" applyAlignment="1">
      <alignment horizontal="justify" vertical="center"/>
    </xf>
    <xf numFmtId="0" fontId="4" fillId="4" borderId="11" xfId="0" applyFont="1" applyFill="1" applyBorder="1" applyAlignment="1">
      <alignment vertical="center"/>
    </xf>
    <xf numFmtId="0" fontId="4" fillId="4" borderId="1" xfId="0" applyFont="1" applyFill="1" applyBorder="1" applyAlignment="1">
      <alignment horizontal="center" vertical="center"/>
    </xf>
    <xf numFmtId="165" fontId="4" fillId="4" borderId="12" xfId="1" applyNumberFormat="1" applyFont="1" applyFill="1" applyBorder="1" applyAlignment="1">
      <alignment horizontal="justify" vertical="center"/>
    </xf>
    <xf numFmtId="0" fontId="2" fillId="2" borderId="2" xfId="0" applyFont="1" applyFill="1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right" vertical="center" wrapText="1"/>
    </xf>
    <xf numFmtId="0" fontId="0" fillId="2" borderId="1" xfId="0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/>
    </xf>
    <xf numFmtId="0" fontId="0" fillId="5" borderId="10" xfId="0" applyFill="1" applyBorder="1" applyAlignment="1">
      <alignment horizontal="left" wrapText="1"/>
    </xf>
    <xf numFmtId="0" fontId="0" fillId="0" borderId="10" xfId="0" applyBorder="1"/>
    <xf numFmtId="0" fontId="0" fillId="0" borderId="0" xfId="0" applyAlignment="1">
      <alignment wrapText="1"/>
    </xf>
    <xf numFmtId="0" fontId="0" fillId="0" borderId="0" xfId="0"/>
    <xf numFmtId="0" fontId="2" fillId="0" borderId="0" xfId="0" applyFont="1" applyAlignment="1">
      <alignment wrapText="1"/>
    </xf>
    <xf numFmtId="166" fontId="5" fillId="3" borderId="8" xfId="0" applyNumberFormat="1" applyFont="1" applyFill="1" applyBorder="1" applyAlignment="1">
      <alignment horizontal="center" vertical="center"/>
    </xf>
    <xf numFmtId="166" fontId="5" fillId="3" borderId="10" xfId="0" applyNumberFormat="1" applyFont="1" applyFill="1" applyBorder="1" applyAlignment="1">
      <alignment horizontal="center" vertical="center"/>
    </xf>
    <xf numFmtId="166" fontId="5" fillId="3" borderId="5" xfId="0" applyNumberFormat="1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left" vertical="center"/>
    </xf>
    <xf numFmtId="0" fontId="4" fillId="4" borderId="7" xfId="0" applyFont="1" applyFill="1" applyBorder="1" applyAlignment="1">
      <alignment horizontal="left" vertical="center"/>
    </xf>
    <xf numFmtId="0" fontId="4" fillId="4" borderId="8" xfId="0" applyFont="1" applyFill="1" applyBorder="1" applyAlignment="1">
      <alignment horizontal="left" vertical="center"/>
    </xf>
    <xf numFmtId="0" fontId="4" fillId="4" borderId="10" xfId="0" applyFont="1" applyFill="1" applyBorder="1" applyAlignment="1">
      <alignment horizontal="lef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5"/>
  <sheetViews>
    <sheetView tabSelected="1" zoomScale="75" workbookViewId="0">
      <selection sqref="A1:B1"/>
    </sheetView>
  </sheetViews>
  <sheetFormatPr defaultRowHeight="12.75" x14ac:dyDescent="0.2"/>
  <cols>
    <col min="2" max="2" width="21.42578125" bestFit="1" customWidth="1"/>
    <col min="3" max="3" width="13.42578125" bestFit="1" customWidth="1"/>
    <col min="4" max="4" width="11.140625" bestFit="1" customWidth="1"/>
    <col min="5" max="5" width="11.7109375" bestFit="1" customWidth="1"/>
    <col min="6" max="6" width="10.42578125" bestFit="1" customWidth="1"/>
    <col min="7" max="7" width="11.5703125" bestFit="1" customWidth="1"/>
    <col min="8" max="8" width="18" bestFit="1" customWidth="1"/>
    <col min="9" max="9" width="12" bestFit="1" customWidth="1"/>
    <col min="10" max="10" width="6.42578125" bestFit="1" customWidth="1"/>
  </cols>
  <sheetData>
    <row r="1" spans="1:17" ht="13.5" thickBot="1" x14ac:dyDescent="0.25">
      <c r="A1" s="44"/>
      <c r="B1" s="44"/>
      <c r="C1" s="19"/>
      <c r="G1" s="26"/>
      <c r="H1" s="27" t="s">
        <v>51</v>
      </c>
      <c r="I1" s="12">
        <f>SUM(I9:I1000)</f>
        <v>1484400</v>
      </c>
      <c r="J1" s="23">
        <f>COUNTIF(J10:J65536,"MWhs")</f>
        <v>27</v>
      </c>
      <c r="K1" s="24" t="s">
        <v>84</v>
      </c>
      <c r="L1" s="25"/>
    </row>
    <row r="3" spans="1:17" ht="9.75" customHeight="1" x14ac:dyDescent="0.2">
      <c r="A3" s="47" t="s">
        <v>0</v>
      </c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</row>
    <row r="4" spans="1:17" ht="9.75" customHeight="1" x14ac:dyDescent="0.2">
      <c r="A4" s="49" t="s">
        <v>1</v>
      </c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</row>
    <row r="5" spans="1:17" ht="9.75" customHeight="1" x14ac:dyDescent="0.2">
      <c r="A5" s="49" t="s">
        <v>2</v>
      </c>
      <c r="B5" s="48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</row>
    <row r="6" spans="1:17" ht="9.75" customHeight="1" thickBot="1" x14ac:dyDescent="0.25">
      <c r="A6" s="49" t="s">
        <v>95</v>
      </c>
      <c r="B6" s="48"/>
      <c r="C6" s="48"/>
      <c r="D6" s="48"/>
      <c r="E6" s="48"/>
      <c r="F6" s="48"/>
      <c r="G6" s="48"/>
      <c r="H6" s="48"/>
      <c r="I6" s="48"/>
      <c r="J6" s="48"/>
      <c r="K6" s="48"/>
      <c r="L6" s="48"/>
      <c r="M6" s="48"/>
      <c r="N6" s="48"/>
      <c r="O6" s="48"/>
      <c r="P6" s="48"/>
      <c r="Q6" s="48"/>
    </row>
    <row r="7" spans="1:17" x14ac:dyDescent="0.2">
      <c r="B7" s="40" t="s">
        <v>3</v>
      </c>
      <c r="C7" s="40" t="s">
        <v>4</v>
      </c>
      <c r="D7" s="42" t="s">
        <v>5</v>
      </c>
      <c r="E7" s="42" t="s">
        <v>6</v>
      </c>
      <c r="F7" s="4" t="s">
        <v>7</v>
      </c>
      <c r="G7" s="42" t="s">
        <v>9</v>
      </c>
      <c r="H7" s="42" t="s">
        <v>10</v>
      </c>
      <c r="I7" s="42" t="s">
        <v>11</v>
      </c>
      <c r="J7" s="40" t="s">
        <v>12</v>
      </c>
    </row>
    <row r="8" spans="1:17" ht="25.5" x14ac:dyDescent="0.2">
      <c r="B8" s="41"/>
      <c r="C8" s="41"/>
      <c r="D8" s="43"/>
      <c r="E8" s="43"/>
      <c r="F8" s="1" t="s">
        <v>8</v>
      </c>
      <c r="G8" s="43"/>
      <c r="H8" s="43"/>
      <c r="I8" s="43"/>
      <c r="J8" s="41"/>
    </row>
    <row r="9" spans="1:17" ht="9.75" customHeight="1" x14ac:dyDescent="0.2">
      <c r="B9" s="45" t="s">
        <v>13</v>
      </c>
      <c r="C9" s="46"/>
      <c r="D9" s="46"/>
      <c r="E9" s="46"/>
      <c r="F9" s="46"/>
      <c r="G9" s="46"/>
      <c r="H9" s="46"/>
      <c r="I9" s="46"/>
      <c r="J9" s="46"/>
    </row>
    <row r="10" spans="1:17" ht="25.5" x14ac:dyDescent="0.2">
      <c r="B10" s="2" t="s">
        <v>14</v>
      </c>
      <c r="C10" s="2" t="s">
        <v>15</v>
      </c>
      <c r="D10" s="3">
        <v>38.5</v>
      </c>
      <c r="E10" s="3">
        <v>41</v>
      </c>
      <c r="F10" s="3">
        <v>39.177999999999997</v>
      </c>
      <c r="G10" s="3">
        <v>39</v>
      </c>
      <c r="H10" s="3" t="s">
        <v>96</v>
      </c>
      <c r="I10" s="13">
        <v>55200</v>
      </c>
      <c r="J10" s="2" t="s">
        <v>16</v>
      </c>
    </row>
    <row r="11" spans="1:17" ht="25.5" x14ac:dyDescent="0.2">
      <c r="B11" s="2" t="s">
        <v>17</v>
      </c>
      <c r="C11" s="2" t="s">
        <v>18</v>
      </c>
      <c r="D11" s="3">
        <v>43</v>
      </c>
      <c r="E11" s="3">
        <v>45.5</v>
      </c>
      <c r="F11" s="3">
        <v>44.405999999999999</v>
      </c>
      <c r="G11" s="3">
        <v>45.5</v>
      </c>
      <c r="H11" s="3" t="s">
        <v>97</v>
      </c>
      <c r="I11" s="13">
        <v>403200</v>
      </c>
      <c r="J11" s="2" t="s">
        <v>16</v>
      </c>
    </row>
    <row r="12" spans="1:17" ht="25.5" x14ac:dyDescent="0.2">
      <c r="B12" s="2" t="s">
        <v>48</v>
      </c>
      <c r="C12" s="2" t="s">
        <v>25</v>
      </c>
      <c r="D12" s="3">
        <v>51.5</v>
      </c>
      <c r="E12" s="3">
        <v>52.5</v>
      </c>
      <c r="F12" s="3">
        <v>52.219000000000001</v>
      </c>
      <c r="G12" s="3">
        <v>52.5</v>
      </c>
      <c r="H12" s="3" t="s">
        <v>98</v>
      </c>
      <c r="I12" s="13">
        <v>140800</v>
      </c>
      <c r="J12" s="2" t="s">
        <v>16</v>
      </c>
    </row>
    <row r="13" spans="1:17" ht="25.5" x14ac:dyDescent="0.2">
      <c r="B13" s="2" t="s">
        <v>19</v>
      </c>
      <c r="C13" s="2" t="s">
        <v>20</v>
      </c>
      <c r="D13" s="3">
        <v>81.5</v>
      </c>
      <c r="E13" s="3">
        <v>82.25</v>
      </c>
      <c r="F13" s="3">
        <v>81.900000000000006</v>
      </c>
      <c r="G13" s="3">
        <v>82.25</v>
      </c>
      <c r="H13" s="3" t="s">
        <v>99</v>
      </c>
      <c r="I13" s="13">
        <v>84000</v>
      </c>
      <c r="J13" s="2" t="s">
        <v>16</v>
      </c>
    </row>
    <row r="14" spans="1:17" ht="25.5" x14ac:dyDescent="0.2">
      <c r="B14" s="2" t="s">
        <v>89</v>
      </c>
      <c r="C14" s="2" t="s">
        <v>21</v>
      </c>
      <c r="D14" s="3">
        <v>133.25</v>
      </c>
      <c r="E14" s="3">
        <v>135.25</v>
      </c>
      <c r="F14" s="3">
        <v>134.375</v>
      </c>
      <c r="G14" s="3">
        <v>133.25</v>
      </c>
      <c r="H14" s="3" t="s">
        <v>100</v>
      </c>
      <c r="I14" s="13">
        <v>140800</v>
      </c>
      <c r="J14" s="2" t="s">
        <v>16</v>
      </c>
    </row>
    <row r="15" spans="1:17" ht="25.5" x14ac:dyDescent="0.2">
      <c r="B15" s="2" t="s">
        <v>60</v>
      </c>
      <c r="C15" s="2" t="s">
        <v>61</v>
      </c>
      <c r="D15" s="3">
        <v>43.75</v>
      </c>
      <c r="E15" s="3">
        <v>44</v>
      </c>
      <c r="F15" s="3">
        <v>43.917000000000002</v>
      </c>
      <c r="G15" s="3">
        <v>44</v>
      </c>
      <c r="H15" s="3" t="s">
        <v>101</v>
      </c>
      <c r="I15" s="13">
        <v>153600</v>
      </c>
      <c r="J15" s="2" t="s">
        <v>16</v>
      </c>
    </row>
    <row r="16" spans="1:17" ht="25.5" x14ac:dyDescent="0.2">
      <c r="B16" s="2" t="s">
        <v>102</v>
      </c>
      <c r="C16" s="2" t="s">
        <v>103</v>
      </c>
      <c r="D16" s="3">
        <v>38</v>
      </c>
      <c r="E16" s="3">
        <v>38</v>
      </c>
      <c r="F16" s="3">
        <v>38</v>
      </c>
      <c r="G16" s="3">
        <v>38</v>
      </c>
      <c r="H16" s="3" t="s">
        <v>104</v>
      </c>
      <c r="I16" s="13">
        <v>51200</v>
      </c>
      <c r="J16" s="2" t="s">
        <v>16</v>
      </c>
    </row>
    <row r="17" spans="2:10" ht="25.5" x14ac:dyDescent="0.2">
      <c r="B17" s="2" t="s">
        <v>22</v>
      </c>
      <c r="C17" s="2" t="s">
        <v>15</v>
      </c>
      <c r="D17" s="3">
        <v>36.25</v>
      </c>
      <c r="E17" s="3">
        <v>37.5</v>
      </c>
      <c r="F17" s="3">
        <v>36.957999999999998</v>
      </c>
      <c r="G17" s="3">
        <v>36.25</v>
      </c>
      <c r="H17" s="3" t="s">
        <v>105</v>
      </c>
      <c r="I17" s="13">
        <v>4800</v>
      </c>
      <c r="J17" s="2" t="s">
        <v>16</v>
      </c>
    </row>
    <row r="18" spans="2:10" ht="25.5" x14ac:dyDescent="0.2">
      <c r="B18" s="2" t="s">
        <v>23</v>
      </c>
      <c r="C18" s="2" t="s">
        <v>15</v>
      </c>
      <c r="D18" s="3">
        <v>44</v>
      </c>
      <c r="E18" s="3">
        <v>48.75</v>
      </c>
      <c r="F18" s="3">
        <v>46.106999999999999</v>
      </c>
      <c r="G18" s="3">
        <v>48</v>
      </c>
      <c r="H18" s="3" t="s">
        <v>106</v>
      </c>
      <c r="I18" s="13">
        <v>5600</v>
      </c>
      <c r="J18" s="2" t="s">
        <v>16</v>
      </c>
    </row>
    <row r="19" spans="2:10" ht="25.5" x14ac:dyDescent="0.2">
      <c r="B19" s="2" t="s">
        <v>107</v>
      </c>
      <c r="C19" s="2" t="s">
        <v>108</v>
      </c>
      <c r="D19" s="3">
        <v>49</v>
      </c>
      <c r="E19" s="3">
        <v>49</v>
      </c>
      <c r="F19" s="3">
        <v>49</v>
      </c>
      <c r="G19" s="3">
        <v>49</v>
      </c>
      <c r="H19" s="3" t="s">
        <v>109</v>
      </c>
      <c r="I19" s="13">
        <v>3200</v>
      </c>
      <c r="J19" s="2" t="s">
        <v>16</v>
      </c>
    </row>
    <row r="20" spans="2:10" ht="25.5" x14ac:dyDescent="0.2">
      <c r="B20" s="2" t="s">
        <v>66</v>
      </c>
      <c r="C20" s="2" t="s">
        <v>65</v>
      </c>
      <c r="D20" s="3">
        <v>51</v>
      </c>
      <c r="E20" s="3">
        <v>51</v>
      </c>
      <c r="F20" s="3">
        <v>51</v>
      </c>
      <c r="G20" s="3">
        <v>51</v>
      </c>
      <c r="H20" s="3" t="s">
        <v>110</v>
      </c>
      <c r="I20" s="13">
        <v>15200</v>
      </c>
      <c r="J20" s="2" t="s">
        <v>16</v>
      </c>
    </row>
    <row r="21" spans="2:10" ht="25.5" x14ac:dyDescent="0.2">
      <c r="B21" s="2" t="s">
        <v>24</v>
      </c>
      <c r="C21" s="2" t="s">
        <v>18</v>
      </c>
      <c r="D21" s="3">
        <v>50.5</v>
      </c>
      <c r="E21" s="3">
        <v>51</v>
      </c>
      <c r="F21" s="3">
        <v>50.75</v>
      </c>
      <c r="G21" s="3">
        <v>51</v>
      </c>
      <c r="H21" s="3" t="s">
        <v>111</v>
      </c>
      <c r="I21" s="13">
        <v>33600</v>
      </c>
      <c r="J21" s="2" t="s">
        <v>16</v>
      </c>
    </row>
    <row r="22" spans="2:10" ht="25.5" x14ac:dyDescent="0.2">
      <c r="B22" s="2" t="s">
        <v>90</v>
      </c>
      <c r="C22" s="2" t="s">
        <v>25</v>
      </c>
      <c r="D22" s="3">
        <v>59</v>
      </c>
      <c r="E22" s="3">
        <v>59.25</v>
      </c>
      <c r="F22" s="3">
        <v>59.125</v>
      </c>
      <c r="G22" s="3">
        <v>59</v>
      </c>
      <c r="H22" s="3" t="s">
        <v>112</v>
      </c>
      <c r="I22" s="13">
        <v>35200</v>
      </c>
      <c r="J22" s="2" t="s">
        <v>16</v>
      </c>
    </row>
    <row r="23" spans="2:10" ht="25.5" x14ac:dyDescent="0.2">
      <c r="B23" s="2" t="s">
        <v>67</v>
      </c>
      <c r="C23" s="2" t="s">
        <v>20</v>
      </c>
      <c r="D23" s="3">
        <v>89</v>
      </c>
      <c r="E23" s="3">
        <v>90</v>
      </c>
      <c r="F23" s="3">
        <v>89.5</v>
      </c>
      <c r="G23" s="3">
        <v>90</v>
      </c>
      <c r="H23" s="3" t="s">
        <v>113</v>
      </c>
      <c r="I23" s="13">
        <v>33600</v>
      </c>
      <c r="J23" s="2" t="s">
        <v>16</v>
      </c>
    </row>
    <row r="24" spans="2:10" ht="25.5" x14ac:dyDescent="0.2">
      <c r="B24" s="2" t="s">
        <v>26</v>
      </c>
      <c r="C24" s="2" t="s">
        <v>15</v>
      </c>
      <c r="D24" s="3">
        <v>50</v>
      </c>
      <c r="E24" s="3">
        <v>50.5</v>
      </c>
      <c r="F24" s="3">
        <v>50.35</v>
      </c>
      <c r="G24" s="3">
        <v>50.25</v>
      </c>
      <c r="H24" s="3" t="s">
        <v>114</v>
      </c>
      <c r="I24" s="13">
        <v>4000</v>
      </c>
      <c r="J24" s="2" t="s">
        <v>16</v>
      </c>
    </row>
    <row r="25" spans="2:10" ht="25.5" x14ac:dyDescent="0.2">
      <c r="B25" s="2" t="s">
        <v>68</v>
      </c>
      <c r="C25" s="2" t="s">
        <v>18</v>
      </c>
      <c r="D25" s="3">
        <v>51.25</v>
      </c>
      <c r="E25" s="3">
        <v>51.25</v>
      </c>
      <c r="F25" s="3">
        <v>51.25</v>
      </c>
      <c r="G25" s="3">
        <v>51.25</v>
      </c>
      <c r="H25" s="3" t="s">
        <v>115</v>
      </c>
      <c r="I25" s="13">
        <v>16800</v>
      </c>
      <c r="J25" s="2" t="s">
        <v>16</v>
      </c>
    </row>
    <row r="26" spans="2:10" ht="25.5" x14ac:dyDescent="0.2">
      <c r="B26" s="2" t="s">
        <v>116</v>
      </c>
      <c r="C26" s="2" t="s">
        <v>25</v>
      </c>
      <c r="D26" s="3">
        <v>56.85</v>
      </c>
      <c r="E26" s="3">
        <v>56.85</v>
      </c>
      <c r="F26" s="3">
        <v>56.85</v>
      </c>
      <c r="G26" s="3">
        <v>56.85</v>
      </c>
      <c r="H26" s="3" t="s">
        <v>117</v>
      </c>
      <c r="I26" s="13">
        <v>17600</v>
      </c>
      <c r="J26" s="2" t="s">
        <v>16</v>
      </c>
    </row>
    <row r="27" spans="2:10" ht="25.5" x14ac:dyDescent="0.2">
      <c r="B27" s="2" t="s">
        <v>118</v>
      </c>
      <c r="C27" s="2" t="s">
        <v>61</v>
      </c>
      <c r="D27" s="3">
        <v>53.85</v>
      </c>
      <c r="E27" s="3">
        <v>53.85</v>
      </c>
      <c r="F27" s="3">
        <v>53.85</v>
      </c>
      <c r="G27" s="3">
        <v>53.85</v>
      </c>
      <c r="H27" s="3" t="s">
        <v>119</v>
      </c>
      <c r="I27" s="13">
        <v>51200</v>
      </c>
      <c r="J27" s="2" t="s">
        <v>16</v>
      </c>
    </row>
    <row r="28" spans="2:10" ht="25.5" x14ac:dyDescent="0.2">
      <c r="B28" s="2" t="s">
        <v>27</v>
      </c>
      <c r="C28" s="2" t="s">
        <v>15</v>
      </c>
      <c r="D28" s="3">
        <v>43.25</v>
      </c>
      <c r="E28" s="3">
        <v>44.75</v>
      </c>
      <c r="F28" s="3">
        <v>44.026000000000003</v>
      </c>
      <c r="G28" s="3">
        <v>44.25</v>
      </c>
      <c r="H28" s="3" t="s">
        <v>120</v>
      </c>
      <c r="I28" s="13">
        <v>31200</v>
      </c>
      <c r="J28" s="2" t="s">
        <v>16</v>
      </c>
    </row>
    <row r="29" spans="2:10" ht="25.5" x14ac:dyDescent="0.2">
      <c r="B29" s="2" t="s">
        <v>121</v>
      </c>
      <c r="C29" s="2" t="s">
        <v>108</v>
      </c>
      <c r="D29" s="3">
        <v>44</v>
      </c>
      <c r="E29" s="3">
        <v>44</v>
      </c>
      <c r="F29" s="3">
        <v>44</v>
      </c>
      <c r="G29" s="3">
        <v>44</v>
      </c>
      <c r="H29" s="3" t="s">
        <v>122</v>
      </c>
      <c r="I29" s="13">
        <v>4000</v>
      </c>
      <c r="J29" s="2" t="s">
        <v>16</v>
      </c>
    </row>
    <row r="30" spans="2:10" ht="25.5" x14ac:dyDescent="0.2">
      <c r="B30" s="2" t="s">
        <v>52</v>
      </c>
      <c r="C30" s="2" t="s">
        <v>18</v>
      </c>
      <c r="D30" s="3">
        <v>44.25</v>
      </c>
      <c r="E30" s="3">
        <v>45.5</v>
      </c>
      <c r="F30" s="3">
        <v>44.957999999999998</v>
      </c>
      <c r="G30" s="3">
        <v>45.5</v>
      </c>
      <c r="H30" s="3" t="s">
        <v>123</v>
      </c>
      <c r="I30" s="13">
        <v>100800</v>
      </c>
      <c r="J30" s="2" t="s">
        <v>16</v>
      </c>
    </row>
    <row r="31" spans="2:10" ht="25.5" x14ac:dyDescent="0.2">
      <c r="B31" s="2" t="s">
        <v>62</v>
      </c>
      <c r="C31" s="2" t="s">
        <v>20</v>
      </c>
      <c r="D31" s="3">
        <v>77.75</v>
      </c>
      <c r="E31" s="3">
        <v>77.75</v>
      </c>
      <c r="F31" s="3">
        <v>77.75</v>
      </c>
      <c r="G31" s="3">
        <v>77.75</v>
      </c>
      <c r="H31" s="3" t="s">
        <v>124</v>
      </c>
      <c r="I31" s="13">
        <v>16800</v>
      </c>
      <c r="J31" s="2" t="s">
        <v>16</v>
      </c>
    </row>
    <row r="32" spans="2:10" ht="25.5" x14ac:dyDescent="0.2">
      <c r="B32" s="2" t="s">
        <v>125</v>
      </c>
      <c r="C32" s="2" t="s">
        <v>49</v>
      </c>
      <c r="D32" s="3">
        <v>46.75</v>
      </c>
      <c r="E32" s="3">
        <v>46.75</v>
      </c>
      <c r="F32" s="3">
        <v>46.75</v>
      </c>
      <c r="G32" s="3">
        <v>46.75</v>
      </c>
      <c r="H32" s="3" t="s">
        <v>126</v>
      </c>
      <c r="I32" s="13">
        <v>15200</v>
      </c>
      <c r="J32" s="2" t="s">
        <v>16</v>
      </c>
    </row>
    <row r="33" spans="2:10" ht="25.5" x14ac:dyDescent="0.2">
      <c r="B33" s="2" t="s">
        <v>127</v>
      </c>
      <c r="C33" s="2" t="s">
        <v>61</v>
      </c>
      <c r="D33" s="3">
        <v>43</v>
      </c>
      <c r="E33" s="3">
        <v>43</v>
      </c>
      <c r="F33" s="3">
        <v>43</v>
      </c>
      <c r="G33" s="3">
        <v>43</v>
      </c>
      <c r="H33" s="3" t="s">
        <v>128</v>
      </c>
      <c r="I33" s="13">
        <v>51200</v>
      </c>
      <c r="J33" s="2" t="s">
        <v>16</v>
      </c>
    </row>
    <row r="34" spans="2:10" ht="25.5" x14ac:dyDescent="0.2">
      <c r="B34" s="2" t="s">
        <v>69</v>
      </c>
      <c r="C34" s="2" t="s">
        <v>18</v>
      </c>
      <c r="D34" s="3">
        <v>248</v>
      </c>
      <c r="E34" s="3">
        <v>248</v>
      </c>
      <c r="F34" s="3">
        <v>248</v>
      </c>
      <c r="G34" s="3">
        <v>248</v>
      </c>
      <c r="H34" s="3" t="s">
        <v>129</v>
      </c>
      <c r="I34" s="13">
        <v>10000</v>
      </c>
      <c r="J34" s="2" t="s">
        <v>16</v>
      </c>
    </row>
    <row r="35" spans="2:10" ht="25.5" x14ac:dyDescent="0.2">
      <c r="B35" s="2" t="s">
        <v>53</v>
      </c>
      <c r="C35" s="2" t="s">
        <v>15</v>
      </c>
      <c r="D35" s="3">
        <v>290</v>
      </c>
      <c r="E35" s="3">
        <v>305</v>
      </c>
      <c r="F35" s="3">
        <v>297.5</v>
      </c>
      <c r="G35" s="3">
        <v>305</v>
      </c>
      <c r="H35" s="3" t="s">
        <v>130</v>
      </c>
      <c r="I35" s="3">
        <v>800</v>
      </c>
      <c r="J35" s="2" t="s">
        <v>16</v>
      </c>
    </row>
    <row r="36" spans="2:10" ht="26.25" thickBot="1" x14ac:dyDescent="0.25">
      <c r="B36" s="5" t="s">
        <v>28</v>
      </c>
      <c r="C36" s="5" t="s">
        <v>15</v>
      </c>
      <c r="D36" s="6">
        <v>38.75</v>
      </c>
      <c r="E36" s="6">
        <v>44</v>
      </c>
      <c r="F36" s="6">
        <v>40.207999999999998</v>
      </c>
      <c r="G36" s="6">
        <v>41</v>
      </c>
      <c r="H36" s="6" t="s">
        <v>131</v>
      </c>
      <c r="I36" s="14">
        <v>4800</v>
      </c>
      <c r="J36" s="5" t="s">
        <v>16</v>
      </c>
    </row>
    <row r="37" spans="2:10" x14ac:dyDescent="0.2">
      <c r="B37" s="2"/>
      <c r="C37" s="2"/>
      <c r="D37" s="3"/>
      <c r="E37" s="3"/>
      <c r="F37" s="3"/>
      <c r="G37" s="3"/>
      <c r="H37" s="3"/>
      <c r="I37" s="13"/>
      <c r="J37" s="2"/>
    </row>
    <row r="38" spans="2:10" x14ac:dyDescent="0.2">
      <c r="B38" s="2"/>
      <c r="C38" s="2"/>
      <c r="D38" s="3"/>
      <c r="E38" s="3"/>
      <c r="F38" s="3"/>
      <c r="G38" s="3"/>
      <c r="H38" s="3"/>
      <c r="I38" s="13"/>
      <c r="J38" s="2"/>
    </row>
    <row r="39" spans="2:10" ht="9.75" customHeight="1" x14ac:dyDescent="0.2">
      <c r="B39" s="2"/>
      <c r="C39" s="2"/>
      <c r="D39" s="3"/>
      <c r="E39" s="3"/>
      <c r="F39" s="3"/>
      <c r="G39" s="3"/>
      <c r="H39" s="3"/>
      <c r="I39" s="13"/>
      <c r="J39" s="2"/>
    </row>
    <row r="40" spans="2:10" x14ac:dyDescent="0.2">
      <c r="B40" s="2"/>
      <c r="C40" s="2"/>
      <c r="D40" s="3"/>
      <c r="E40" s="3"/>
      <c r="F40" s="3"/>
      <c r="G40" s="3"/>
      <c r="H40" s="3"/>
      <c r="I40" s="13"/>
      <c r="J40" s="2"/>
    </row>
    <row r="41" spans="2:10" x14ac:dyDescent="0.2">
      <c r="B41" s="2"/>
      <c r="C41" s="2"/>
      <c r="D41" s="3"/>
      <c r="E41" s="3"/>
      <c r="F41" s="3"/>
      <c r="G41" s="3"/>
      <c r="H41" s="3"/>
      <c r="I41" s="13"/>
      <c r="J41" s="2"/>
    </row>
    <row r="42" spans="2:10" x14ac:dyDescent="0.2">
      <c r="B42" s="2"/>
      <c r="C42" s="2"/>
      <c r="D42" s="3"/>
      <c r="E42" s="3"/>
      <c r="F42" s="3"/>
      <c r="G42" s="3"/>
      <c r="H42" s="3"/>
      <c r="I42" s="13"/>
      <c r="J42" s="2"/>
    </row>
    <row r="43" spans="2:10" x14ac:dyDescent="0.2">
      <c r="B43" s="2"/>
      <c r="C43" s="2"/>
      <c r="D43" s="3"/>
      <c r="E43" s="3"/>
      <c r="F43" s="3"/>
      <c r="G43" s="3"/>
      <c r="H43" s="3"/>
      <c r="I43" s="13"/>
      <c r="J43" s="2"/>
    </row>
    <row r="44" spans="2:10" x14ac:dyDescent="0.2">
      <c r="B44" s="2"/>
      <c r="C44" s="2"/>
      <c r="D44" s="3"/>
      <c r="E44" s="3"/>
      <c r="F44" s="3"/>
      <c r="G44" s="3"/>
      <c r="H44" s="3"/>
      <c r="I44" s="13"/>
      <c r="J44" s="2"/>
    </row>
    <row r="45" spans="2:10" x14ac:dyDescent="0.2">
      <c r="B45" s="2"/>
      <c r="C45" s="2"/>
      <c r="D45" s="3"/>
      <c r="E45" s="3"/>
      <c r="F45" s="3"/>
      <c r="G45" s="3"/>
      <c r="H45" s="3"/>
      <c r="I45" s="13"/>
      <c r="J45" s="2"/>
    </row>
    <row r="46" spans="2:10" x14ac:dyDescent="0.2">
      <c r="B46" s="2"/>
      <c r="C46" s="2"/>
      <c r="D46" s="3"/>
      <c r="E46" s="3"/>
      <c r="F46" s="3"/>
      <c r="G46" s="3"/>
      <c r="H46" s="3"/>
      <c r="I46" s="13"/>
      <c r="J46" s="2"/>
    </row>
    <row r="47" spans="2:10" x14ac:dyDescent="0.2">
      <c r="B47" s="2"/>
      <c r="C47" s="2"/>
      <c r="D47" s="3"/>
      <c r="E47" s="3"/>
      <c r="F47" s="3"/>
      <c r="G47" s="3"/>
      <c r="H47" s="3"/>
      <c r="I47" s="13"/>
      <c r="J47" s="2"/>
    </row>
    <row r="48" spans="2:10" x14ac:dyDescent="0.2">
      <c r="B48" s="2"/>
      <c r="C48" s="2"/>
      <c r="D48" s="3"/>
      <c r="E48" s="3"/>
      <c r="F48" s="3"/>
      <c r="G48" s="3"/>
      <c r="H48" s="3"/>
      <c r="I48" s="13"/>
      <c r="J48" s="2"/>
    </row>
    <row r="49" spans="2:10" x14ac:dyDescent="0.2">
      <c r="B49" s="2"/>
      <c r="C49" s="2"/>
      <c r="D49" s="3"/>
      <c r="E49" s="3"/>
      <c r="F49" s="3"/>
      <c r="G49" s="3"/>
      <c r="H49" s="3"/>
      <c r="I49" s="13"/>
      <c r="J49" s="2"/>
    </row>
    <row r="50" spans="2:10" x14ac:dyDescent="0.2">
      <c r="B50" s="2"/>
      <c r="C50" s="2"/>
      <c r="D50" s="3"/>
      <c r="E50" s="3"/>
      <c r="F50" s="3"/>
      <c r="G50" s="3"/>
      <c r="H50" s="3"/>
      <c r="I50" s="13"/>
      <c r="J50" s="2"/>
    </row>
    <row r="51" spans="2:10" x14ac:dyDescent="0.2">
      <c r="B51" s="2"/>
      <c r="C51" s="2"/>
      <c r="D51" s="3"/>
      <c r="E51" s="3"/>
      <c r="F51" s="3"/>
      <c r="G51" s="3"/>
      <c r="H51" s="3"/>
      <c r="I51" s="13"/>
      <c r="J51" s="2"/>
    </row>
    <row r="52" spans="2:10" ht="13.5" thickBot="1" x14ac:dyDescent="0.25">
      <c r="B52" s="5"/>
      <c r="C52" s="5"/>
      <c r="D52" s="6"/>
      <c r="E52" s="6"/>
      <c r="F52" s="6"/>
      <c r="G52" s="6"/>
      <c r="H52" s="6"/>
      <c r="I52" s="14"/>
      <c r="J52" s="5"/>
    </row>
    <row r="55" spans="2:10" x14ac:dyDescent="0.2">
      <c r="I55" s="11"/>
    </row>
  </sheetData>
  <mergeCells count="14">
    <mergeCell ref="B9:J9"/>
    <mergeCell ref="H7:H8"/>
    <mergeCell ref="I7:I8"/>
    <mergeCell ref="J7:J8"/>
    <mergeCell ref="A3:Q3"/>
    <mergeCell ref="A4:Q4"/>
    <mergeCell ref="A5:Q5"/>
    <mergeCell ref="A6:Q6"/>
    <mergeCell ref="B7:B8"/>
    <mergeCell ref="C7:C8"/>
    <mergeCell ref="D7:D8"/>
    <mergeCell ref="E7:E8"/>
    <mergeCell ref="G7:G8"/>
    <mergeCell ref="A1:B1"/>
  </mergeCells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5"/>
  <sheetViews>
    <sheetView zoomScale="75" workbookViewId="0"/>
  </sheetViews>
  <sheetFormatPr defaultRowHeight="12.75" x14ac:dyDescent="0.2"/>
  <cols>
    <col min="2" max="2" width="55.85546875" bestFit="1" customWidth="1"/>
    <col min="3" max="3" width="12.7109375" bestFit="1" customWidth="1"/>
    <col min="4" max="4" width="11.140625" bestFit="1" customWidth="1"/>
    <col min="5" max="5" width="11.7109375" bestFit="1" customWidth="1"/>
    <col min="6" max="6" width="10.42578125" bestFit="1" customWidth="1"/>
    <col min="7" max="7" width="11.5703125" bestFit="1" customWidth="1"/>
    <col min="8" max="8" width="19" bestFit="1" customWidth="1"/>
    <col min="9" max="9" width="12" bestFit="1" customWidth="1"/>
    <col min="10" max="10" width="8.5703125" bestFit="1" customWidth="1"/>
    <col min="11" max="11" width="7.28515625" customWidth="1"/>
    <col min="12" max="12" width="15" customWidth="1"/>
    <col min="13" max="13" width="2.7109375" customWidth="1"/>
  </cols>
  <sheetData>
    <row r="1" spans="1:13" ht="13.5" thickBot="1" x14ac:dyDescent="0.25">
      <c r="A1" s="7"/>
      <c r="G1" s="27"/>
      <c r="H1" s="28" t="s">
        <v>85</v>
      </c>
      <c r="I1" s="12">
        <f>SUM(I9:I1000)</f>
        <v>1972500</v>
      </c>
      <c r="J1" s="23">
        <f>COUNTIF(J9:J1000,"MMBtus")</f>
        <v>29</v>
      </c>
      <c r="K1" s="24" t="s">
        <v>84</v>
      </c>
      <c r="L1" s="25"/>
    </row>
    <row r="3" spans="1:13" ht="9.75" customHeight="1" x14ac:dyDescent="0.2">
      <c r="A3" s="47" t="s">
        <v>0</v>
      </c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</row>
    <row r="4" spans="1:13" ht="9.75" customHeight="1" x14ac:dyDescent="0.2">
      <c r="A4" s="49" t="s">
        <v>29</v>
      </c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</row>
    <row r="5" spans="1:13" ht="9.75" customHeight="1" x14ac:dyDescent="0.2">
      <c r="A5" s="49" t="s">
        <v>2</v>
      </c>
      <c r="B5" s="48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</row>
    <row r="6" spans="1:13" ht="9.75" customHeight="1" thickBot="1" x14ac:dyDescent="0.25">
      <c r="A6" s="49" t="s">
        <v>95</v>
      </c>
      <c r="B6" s="48"/>
      <c r="C6" s="48"/>
      <c r="D6" s="48"/>
      <c r="E6" s="48"/>
      <c r="F6" s="48"/>
      <c r="G6" s="48"/>
      <c r="H6" s="48"/>
      <c r="I6" s="48"/>
      <c r="J6" s="48"/>
      <c r="K6" s="48"/>
      <c r="L6" s="48"/>
      <c r="M6" s="48"/>
    </row>
    <row r="7" spans="1:13" x14ac:dyDescent="0.2">
      <c r="B7" s="40" t="s">
        <v>3</v>
      </c>
      <c r="C7" s="40" t="s">
        <v>4</v>
      </c>
      <c r="D7" s="42" t="s">
        <v>5</v>
      </c>
      <c r="E7" s="42" t="s">
        <v>6</v>
      </c>
      <c r="F7" s="4" t="s">
        <v>7</v>
      </c>
      <c r="G7" s="42" t="s">
        <v>9</v>
      </c>
      <c r="H7" s="42" t="s">
        <v>10</v>
      </c>
      <c r="I7" s="42" t="s">
        <v>11</v>
      </c>
      <c r="J7" s="40" t="s">
        <v>12</v>
      </c>
    </row>
    <row r="8" spans="1:13" ht="25.5" x14ac:dyDescent="0.2">
      <c r="B8" s="41"/>
      <c r="C8" s="41"/>
      <c r="D8" s="43"/>
      <c r="E8" s="43"/>
      <c r="F8" s="1" t="s">
        <v>8</v>
      </c>
      <c r="G8" s="43"/>
      <c r="H8" s="43"/>
      <c r="I8" s="43"/>
      <c r="J8" s="41"/>
    </row>
    <row r="9" spans="1:13" ht="9.75" customHeight="1" x14ac:dyDescent="0.2">
      <c r="B9" s="45" t="s">
        <v>30</v>
      </c>
      <c r="C9" s="46"/>
      <c r="D9" s="46"/>
      <c r="E9" s="46"/>
      <c r="F9" s="46"/>
      <c r="G9" s="46"/>
      <c r="H9" s="46"/>
      <c r="I9" s="46"/>
      <c r="J9" s="46"/>
    </row>
    <row r="10" spans="1:13" ht="25.5" x14ac:dyDescent="0.2">
      <c r="B10" s="2" t="s">
        <v>70</v>
      </c>
      <c r="C10" s="2" t="s">
        <v>31</v>
      </c>
      <c r="D10" s="3">
        <v>5.07</v>
      </c>
      <c r="E10" s="3">
        <v>5.1100000000000003</v>
      </c>
      <c r="F10" s="3">
        <v>5.0869999999999997</v>
      </c>
      <c r="G10" s="3">
        <v>5.0750000000000002</v>
      </c>
      <c r="H10" s="3" t="s">
        <v>132</v>
      </c>
      <c r="I10" s="13">
        <v>37500</v>
      </c>
      <c r="J10" s="2" t="s">
        <v>32</v>
      </c>
    </row>
    <row r="11" spans="1:13" ht="25.5" x14ac:dyDescent="0.2">
      <c r="B11" s="2" t="s">
        <v>92</v>
      </c>
      <c r="C11" s="2" t="s">
        <v>31</v>
      </c>
      <c r="D11" s="3">
        <v>4.99</v>
      </c>
      <c r="E11" s="3">
        <v>5</v>
      </c>
      <c r="F11" s="3">
        <v>4.992</v>
      </c>
      <c r="G11" s="3">
        <v>4.99</v>
      </c>
      <c r="H11" s="3" t="s">
        <v>133</v>
      </c>
      <c r="I11" s="13">
        <v>37500</v>
      </c>
      <c r="J11" s="2" t="s">
        <v>32</v>
      </c>
    </row>
    <row r="12" spans="1:13" ht="25.5" x14ac:dyDescent="0.2">
      <c r="B12" s="2" t="s">
        <v>33</v>
      </c>
      <c r="C12" s="2" t="s">
        <v>31</v>
      </c>
      <c r="D12" s="3">
        <v>5.32</v>
      </c>
      <c r="E12" s="3">
        <v>5.3449999999999998</v>
      </c>
      <c r="F12" s="3">
        <v>5.335</v>
      </c>
      <c r="G12" s="3">
        <v>5.3449999999999998</v>
      </c>
      <c r="H12" s="3" t="s">
        <v>134</v>
      </c>
      <c r="I12" s="13">
        <v>75000</v>
      </c>
      <c r="J12" s="2" t="s">
        <v>32</v>
      </c>
    </row>
    <row r="13" spans="1:13" ht="25.5" x14ac:dyDescent="0.2">
      <c r="B13" s="2" t="s">
        <v>34</v>
      </c>
      <c r="C13" s="2" t="s">
        <v>31</v>
      </c>
      <c r="D13" s="3">
        <v>5.08</v>
      </c>
      <c r="E13" s="3">
        <v>5.13</v>
      </c>
      <c r="F13" s="3">
        <v>5.1070000000000002</v>
      </c>
      <c r="G13" s="3">
        <v>5.13</v>
      </c>
      <c r="H13" s="3" t="s">
        <v>135</v>
      </c>
      <c r="I13" s="13">
        <v>90000</v>
      </c>
      <c r="J13" s="2" t="s">
        <v>32</v>
      </c>
    </row>
    <row r="14" spans="1:13" ht="25.5" x14ac:dyDescent="0.2">
      <c r="B14" s="2" t="s">
        <v>35</v>
      </c>
      <c r="C14" s="2" t="s">
        <v>31</v>
      </c>
      <c r="D14" s="3">
        <v>5.0650000000000004</v>
      </c>
      <c r="E14" s="3">
        <v>5.0999999999999996</v>
      </c>
      <c r="F14" s="3">
        <v>5.0830000000000002</v>
      </c>
      <c r="G14" s="3">
        <v>5.0999999999999996</v>
      </c>
      <c r="H14" s="3" t="s">
        <v>136</v>
      </c>
      <c r="I14" s="13">
        <v>180000</v>
      </c>
      <c r="J14" s="2" t="s">
        <v>32</v>
      </c>
    </row>
    <row r="15" spans="1:13" ht="25.5" x14ac:dyDescent="0.2">
      <c r="B15" s="2" t="s">
        <v>36</v>
      </c>
      <c r="C15" s="2" t="s">
        <v>31</v>
      </c>
      <c r="D15" s="3">
        <v>5.45</v>
      </c>
      <c r="E15" s="3">
        <v>5.45</v>
      </c>
      <c r="F15" s="3">
        <v>5.45</v>
      </c>
      <c r="G15" s="3">
        <v>5.45</v>
      </c>
      <c r="H15" s="3" t="s">
        <v>130</v>
      </c>
      <c r="I15" s="13">
        <v>30000</v>
      </c>
      <c r="J15" s="2" t="s">
        <v>32</v>
      </c>
    </row>
    <row r="16" spans="1:13" ht="25.5" x14ac:dyDescent="0.2">
      <c r="B16" s="2" t="s">
        <v>37</v>
      </c>
      <c r="C16" s="2" t="s">
        <v>31</v>
      </c>
      <c r="D16" s="3">
        <v>5.3479999999999999</v>
      </c>
      <c r="E16" s="3">
        <v>5.37</v>
      </c>
      <c r="F16" s="3">
        <v>5.359</v>
      </c>
      <c r="G16" s="3">
        <v>5.3479999999999999</v>
      </c>
      <c r="H16" s="3" t="s">
        <v>137</v>
      </c>
      <c r="I16" s="13">
        <v>30000</v>
      </c>
      <c r="J16" s="2" t="s">
        <v>32</v>
      </c>
    </row>
    <row r="17" spans="2:10" ht="25.5" x14ac:dyDescent="0.2">
      <c r="B17" s="2" t="s">
        <v>38</v>
      </c>
      <c r="C17" s="2" t="s">
        <v>31</v>
      </c>
      <c r="D17" s="3">
        <v>5.2750000000000004</v>
      </c>
      <c r="E17" s="3">
        <v>5.4</v>
      </c>
      <c r="F17" s="3">
        <v>5.3529999999999998</v>
      </c>
      <c r="G17" s="3">
        <v>5.2750000000000004</v>
      </c>
      <c r="H17" s="3" t="s">
        <v>138</v>
      </c>
      <c r="I17" s="13">
        <v>210000</v>
      </c>
      <c r="J17" s="2" t="s">
        <v>32</v>
      </c>
    </row>
    <row r="18" spans="2:10" ht="25.5" x14ac:dyDescent="0.2">
      <c r="B18" s="2" t="s">
        <v>39</v>
      </c>
      <c r="C18" s="2" t="s">
        <v>31</v>
      </c>
      <c r="D18" s="3">
        <v>5.05</v>
      </c>
      <c r="E18" s="3">
        <v>5.14</v>
      </c>
      <c r="F18" s="3">
        <v>5.0750000000000002</v>
      </c>
      <c r="G18" s="3">
        <v>5.14</v>
      </c>
      <c r="H18" s="3" t="s">
        <v>139</v>
      </c>
      <c r="I18" s="13">
        <v>270000</v>
      </c>
      <c r="J18" s="2" t="s">
        <v>32</v>
      </c>
    </row>
    <row r="19" spans="2:10" ht="25.5" x14ac:dyDescent="0.2">
      <c r="B19" s="2" t="s">
        <v>40</v>
      </c>
      <c r="C19" s="2" t="s">
        <v>31</v>
      </c>
      <c r="D19" s="3">
        <v>5.34</v>
      </c>
      <c r="E19" s="3">
        <v>5.38</v>
      </c>
      <c r="F19" s="3">
        <v>5.3630000000000004</v>
      </c>
      <c r="G19" s="3">
        <v>5.37</v>
      </c>
      <c r="H19" s="3" t="s">
        <v>140</v>
      </c>
      <c r="I19" s="13">
        <v>82500</v>
      </c>
      <c r="J19" s="2" t="s">
        <v>32</v>
      </c>
    </row>
    <row r="20" spans="2:10" ht="25.5" x14ac:dyDescent="0.2">
      <c r="B20" s="2" t="s">
        <v>71</v>
      </c>
      <c r="C20" s="2" t="s">
        <v>31</v>
      </c>
      <c r="D20" s="3">
        <v>5.0750000000000002</v>
      </c>
      <c r="E20" s="3">
        <v>5.0750000000000002</v>
      </c>
      <c r="F20" s="3">
        <v>5.0750000000000002</v>
      </c>
      <c r="G20" s="3">
        <v>5.0750000000000002</v>
      </c>
      <c r="H20" s="3" t="s">
        <v>141</v>
      </c>
      <c r="I20" s="13">
        <v>45000</v>
      </c>
      <c r="J20" s="2" t="s">
        <v>32</v>
      </c>
    </row>
    <row r="21" spans="2:10" ht="25.5" x14ac:dyDescent="0.2">
      <c r="B21" s="2" t="s">
        <v>41</v>
      </c>
      <c r="C21" s="2" t="s">
        <v>31</v>
      </c>
      <c r="D21" s="3">
        <v>5.03</v>
      </c>
      <c r="E21" s="3">
        <v>5.07</v>
      </c>
      <c r="F21" s="3">
        <v>5.0529999999999999</v>
      </c>
      <c r="G21" s="3">
        <v>5.04</v>
      </c>
      <c r="H21" s="3" t="s">
        <v>142</v>
      </c>
      <c r="I21" s="13">
        <v>180000</v>
      </c>
      <c r="J21" s="2" t="s">
        <v>32</v>
      </c>
    </row>
    <row r="22" spans="2:10" ht="25.5" x14ac:dyDescent="0.2">
      <c r="B22" s="2" t="s">
        <v>42</v>
      </c>
      <c r="C22" s="2" t="s">
        <v>31</v>
      </c>
      <c r="D22" s="3">
        <v>5.3049999999999997</v>
      </c>
      <c r="E22" s="3">
        <v>5.3579999999999997</v>
      </c>
      <c r="F22" s="3">
        <v>5.3220000000000001</v>
      </c>
      <c r="G22" s="3">
        <v>5.3579999999999997</v>
      </c>
      <c r="H22" s="3" t="s">
        <v>143</v>
      </c>
      <c r="I22" s="13">
        <v>82500</v>
      </c>
      <c r="J22" s="2" t="s">
        <v>32</v>
      </c>
    </row>
    <row r="23" spans="2:10" ht="25.5" x14ac:dyDescent="0.2">
      <c r="B23" s="2" t="s">
        <v>72</v>
      </c>
      <c r="C23" s="2" t="s">
        <v>31</v>
      </c>
      <c r="D23" s="3">
        <v>5.0599999999999996</v>
      </c>
      <c r="E23" s="3">
        <v>5.08</v>
      </c>
      <c r="F23" s="3">
        <v>5.0659999999999998</v>
      </c>
      <c r="G23" s="3">
        <v>5.08</v>
      </c>
      <c r="H23" s="3" t="s">
        <v>144</v>
      </c>
      <c r="I23" s="13">
        <v>52500</v>
      </c>
      <c r="J23" s="2" t="s">
        <v>32</v>
      </c>
    </row>
    <row r="24" spans="2:10" ht="25.5" x14ac:dyDescent="0.2">
      <c r="B24" s="2" t="s">
        <v>145</v>
      </c>
      <c r="C24" s="2" t="s">
        <v>31</v>
      </c>
      <c r="D24" s="3">
        <v>10.25</v>
      </c>
      <c r="E24" s="3">
        <v>10.25</v>
      </c>
      <c r="F24" s="3">
        <v>10.25</v>
      </c>
      <c r="G24" s="3">
        <v>10.25</v>
      </c>
      <c r="H24" s="3" t="s">
        <v>115</v>
      </c>
      <c r="I24" s="13">
        <v>15000</v>
      </c>
      <c r="J24" s="2" t="s">
        <v>32</v>
      </c>
    </row>
    <row r="25" spans="2:10" ht="25.5" x14ac:dyDescent="0.2">
      <c r="B25" s="2" t="s">
        <v>73</v>
      </c>
      <c r="C25" s="2" t="s">
        <v>31</v>
      </c>
      <c r="D25" s="3">
        <v>5.0750000000000002</v>
      </c>
      <c r="E25" s="3">
        <v>5.09</v>
      </c>
      <c r="F25" s="3">
        <v>5.0830000000000002</v>
      </c>
      <c r="G25" s="3">
        <v>5.0750000000000002</v>
      </c>
      <c r="H25" s="3" t="s">
        <v>146</v>
      </c>
      <c r="I25" s="13">
        <v>60000</v>
      </c>
      <c r="J25" s="2" t="s">
        <v>32</v>
      </c>
    </row>
    <row r="26" spans="2:10" ht="25.5" x14ac:dyDescent="0.2">
      <c r="B26" s="2" t="s">
        <v>74</v>
      </c>
      <c r="C26" s="2" t="s">
        <v>31</v>
      </c>
      <c r="D26" s="3">
        <v>30</v>
      </c>
      <c r="E26" s="3">
        <v>30</v>
      </c>
      <c r="F26" s="3">
        <v>30</v>
      </c>
      <c r="G26" s="3">
        <v>30</v>
      </c>
      <c r="H26" s="3" t="s">
        <v>147</v>
      </c>
      <c r="I26" s="13">
        <v>30000</v>
      </c>
      <c r="J26" s="2" t="s">
        <v>32</v>
      </c>
    </row>
    <row r="27" spans="2:10" ht="25.5" x14ac:dyDescent="0.2">
      <c r="B27" s="2" t="s">
        <v>148</v>
      </c>
      <c r="C27" s="2" t="s">
        <v>31</v>
      </c>
      <c r="D27" s="3">
        <v>5.08</v>
      </c>
      <c r="E27" s="3">
        <v>5.08</v>
      </c>
      <c r="F27" s="3">
        <v>5.08</v>
      </c>
      <c r="G27" s="3">
        <v>5.08</v>
      </c>
      <c r="H27" s="3" t="s">
        <v>149</v>
      </c>
      <c r="I27" s="13">
        <v>15000</v>
      </c>
      <c r="J27" s="2" t="s">
        <v>32</v>
      </c>
    </row>
    <row r="28" spans="2:10" ht="25.5" x14ac:dyDescent="0.2">
      <c r="B28" s="2" t="s">
        <v>75</v>
      </c>
      <c r="C28" s="2" t="s">
        <v>31</v>
      </c>
      <c r="D28" s="3">
        <v>4.9400000000000004</v>
      </c>
      <c r="E28" s="3">
        <v>4.9400000000000004</v>
      </c>
      <c r="F28" s="3">
        <v>4.9400000000000004</v>
      </c>
      <c r="G28" s="3">
        <v>4.9400000000000004</v>
      </c>
      <c r="H28" s="3" t="s">
        <v>150</v>
      </c>
      <c r="I28" s="13">
        <v>30000</v>
      </c>
      <c r="J28" s="2" t="s">
        <v>32</v>
      </c>
    </row>
    <row r="29" spans="2:10" ht="25.5" x14ac:dyDescent="0.2">
      <c r="B29" s="2" t="s">
        <v>76</v>
      </c>
      <c r="C29" s="2" t="s">
        <v>31</v>
      </c>
      <c r="D29" s="3">
        <v>5.0999999999999996</v>
      </c>
      <c r="E29" s="3">
        <v>5.0999999999999996</v>
      </c>
      <c r="F29" s="3">
        <v>5.0999999999999996</v>
      </c>
      <c r="G29" s="3">
        <v>5.0999999999999996</v>
      </c>
      <c r="H29" s="3" t="s">
        <v>149</v>
      </c>
      <c r="I29" s="13">
        <v>15000</v>
      </c>
      <c r="J29" s="2" t="s">
        <v>32</v>
      </c>
    </row>
    <row r="30" spans="2:10" ht="9.75" customHeight="1" x14ac:dyDescent="0.2">
      <c r="B30" s="2" t="s">
        <v>43</v>
      </c>
      <c r="C30" s="2" t="s">
        <v>31</v>
      </c>
      <c r="D30" s="3">
        <v>5.0750000000000002</v>
      </c>
      <c r="E30" s="3">
        <v>5.18</v>
      </c>
      <c r="F30" s="3">
        <v>5.109</v>
      </c>
      <c r="G30" s="3">
        <v>5.18</v>
      </c>
      <c r="H30" s="3" t="s">
        <v>139</v>
      </c>
      <c r="I30" s="13">
        <v>120000</v>
      </c>
      <c r="J30" s="2" t="s">
        <v>32</v>
      </c>
    </row>
    <row r="31" spans="2:10" ht="25.5" x14ac:dyDescent="0.2">
      <c r="B31" s="2" t="s">
        <v>77</v>
      </c>
      <c r="C31" s="2" t="s">
        <v>31</v>
      </c>
      <c r="D31" s="3">
        <v>5.03</v>
      </c>
      <c r="E31" s="3">
        <v>5.04</v>
      </c>
      <c r="F31" s="3">
        <v>5.0350000000000001</v>
      </c>
      <c r="G31" s="3">
        <v>5.04</v>
      </c>
      <c r="H31" s="3" t="s">
        <v>151</v>
      </c>
      <c r="I31" s="13">
        <v>60000</v>
      </c>
      <c r="J31" s="2" t="s">
        <v>32</v>
      </c>
    </row>
    <row r="32" spans="2:10" ht="25.5" x14ac:dyDescent="0.2">
      <c r="B32" s="2" t="s">
        <v>44</v>
      </c>
      <c r="C32" s="2" t="s">
        <v>31</v>
      </c>
      <c r="D32" s="3">
        <v>5.09</v>
      </c>
      <c r="E32" s="3">
        <v>5.0949999999999998</v>
      </c>
      <c r="F32" s="3">
        <v>5.093</v>
      </c>
      <c r="G32" s="3">
        <v>5.0949999999999998</v>
      </c>
      <c r="H32" s="3" t="s">
        <v>110</v>
      </c>
      <c r="I32" s="13">
        <v>60000</v>
      </c>
      <c r="J32" s="2" t="s">
        <v>32</v>
      </c>
    </row>
    <row r="33" spans="2:10" ht="25.5" x14ac:dyDescent="0.2">
      <c r="B33" s="2" t="s">
        <v>152</v>
      </c>
      <c r="C33" s="2" t="s">
        <v>31</v>
      </c>
      <c r="D33" s="3">
        <v>5.2</v>
      </c>
      <c r="E33" s="3">
        <v>5.2</v>
      </c>
      <c r="F33" s="3">
        <v>5.2</v>
      </c>
      <c r="G33" s="3">
        <v>5.2</v>
      </c>
      <c r="H33" s="3" t="s">
        <v>153</v>
      </c>
      <c r="I33" s="13">
        <v>15000</v>
      </c>
      <c r="J33" s="2" t="s">
        <v>32</v>
      </c>
    </row>
    <row r="34" spans="2:10" ht="9.75" customHeight="1" x14ac:dyDescent="0.2">
      <c r="B34" s="45" t="s">
        <v>45</v>
      </c>
      <c r="C34" s="46"/>
      <c r="D34" s="46"/>
      <c r="E34" s="46"/>
      <c r="F34" s="46"/>
      <c r="G34" s="46"/>
      <c r="H34" s="46"/>
      <c r="I34" s="46"/>
      <c r="J34" s="46"/>
    </row>
    <row r="35" spans="2:10" ht="25.5" x14ac:dyDescent="0.2">
      <c r="B35" s="2" t="s">
        <v>78</v>
      </c>
      <c r="C35" s="2" t="s">
        <v>31</v>
      </c>
      <c r="D35" s="3">
        <v>0</v>
      </c>
      <c r="E35" s="3">
        <v>0</v>
      </c>
      <c r="F35" s="3">
        <v>0</v>
      </c>
      <c r="G35" s="3">
        <v>0</v>
      </c>
      <c r="H35" s="3" t="s">
        <v>154</v>
      </c>
      <c r="I35" s="13">
        <v>30000</v>
      </c>
      <c r="J35" s="2" t="s">
        <v>32</v>
      </c>
    </row>
    <row r="36" spans="2:10" ht="25.5" x14ac:dyDescent="0.2">
      <c r="B36" s="2" t="s">
        <v>155</v>
      </c>
      <c r="C36" s="2" t="s">
        <v>31</v>
      </c>
      <c r="D36" s="3">
        <v>0</v>
      </c>
      <c r="E36" s="3">
        <v>0</v>
      </c>
      <c r="F36" s="3">
        <v>0</v>
      </c>
      <c r="G36" s="3">
        <v>0</v>
      </c>
      <c r="H36" s="3" t="s">
        <v>156</v>
      </c>
      <c r="I36" s="13">
        <v>30000</v>
      </c>
      <c r="J36" s="2" t="s">
        <v>32</v>
      </c>
    </row>
    <row r="37" spans="2:10" ht="25.5" x14ac:dyDescent="0.2">
      <c r="B37" s="2" t="s">
        <v>79</v>
      </c>
      <c r="C37" s="2" t="s">
        <v>31</v>
      </c>
      <c r="D37" s="3">
        <v>-3.0000000000000001E-3</v>
      </c>
      <c r="E37" s="3">
        <v>0</v>
      </c>
      <c r="F37" s="3">
        <v>-1E-3</v>
      </c>
      <c r="G37" s="3">
        <v>-3.0000000000000001E-3</v>
      </c>
      <c r="H37" s="3" t="s">
        <v>157</v>
      </c>
      <c r="I37" s="13">
        <v>45000</v>
      </c>
      <c r="J37" s="2" t="s">
        <v>32</v>
      </c>
    </row>
    <row r="38" spans="2:10" ht="25.5" x14ac:dyDescent="0.2">
      <c r="B38" s="2" t="s">
        <v>93</v>
      </c>
      <c r="C38" s="2" t="s">
        <v>31</v>
      </c>
      <c r="D38" s="3">
        <v>0</v>
      </c>
      <c r="E38" s="3">
        <v>0</v>
      </c>
      <c r="F38" s="3">
        <v>0</v>
      </c>
      <c r="G38" s="3">
        <v>0</v>
      </c>
      <c r="H38" s="3" t="s">
        <v>122</v>
      </c>
      <c r="I38" s="13">
        <v>15000</v>
      </c>
      <c r="J38" s="2" t="s">
        <v>32</v>
      </c>
    </row>
    <row r="39" spans="2:10" ht="9.75" customHeight="1" thickBot="1" x14ac:dyDescent="0.25">
      <c r="B39" s="5" t="s">
        <v>158</v>
      </c>
      <c r="C39" s="5" t="s">
        <v>31</v>
      </c>
      <c r="D39" s="6">
        <v>0</v>
      </c>
      <c r="E39" s="6">
        <v>0</v>
      </c>
      <c r="F39" s="6">
        <v>0</v>
      </c>
      <c r="G39" s="6">
        <v>0</v>
      </c>
      <c r="H39" s="6" t="s">
        <v>159</v>
      </c>
      <c r="I39" s="14">
        <v>30000</v>
      </c>
      <c r="J39" s="5" t="s">
        <v>32</v>
      </c>
    </row>
    <row r="40" spans="2:10" x14ac:dyDescent="0.2">
      <c r="B40" s="2"/>
      <c r="C40" s="2"/>
      <c r="D40" s="3"/>
      <c r="E40" s="3"/>
      <c r="F40" s="3"/>
      <c r="G40" s="3"/>
      <c r="H40" s="3"/>
      <c r="I40" s="13"/>
      <c r="J40" s="2"/>
    </row>
    <row r="41" spans="2:10" x14ac:dyDescent="0.2">
      <c r="B41" s="2"/>
      <c r="C41" s="2"/>
      <c r="D41" s="3"/>
      <c r="E41" s="3"/>
      <c r="F41" s="3"/>
      <c r="G41" s="3"/>
      <c r="H41" s="3"/>
      <c r="I41" s="13"/>
      <c r="J41" s="2"/>
    </row>
    <row r="42" spans="2:10" x14ac:dyDescent="0.2">
      <c r="B42" s="2"/>
      <c r="C42" s="2"/>
      <c r="D42" s="3"/>
      <c r="E42" s="3"/>
      <c r="F42" s="3"/>
      <c r="G42" s="3"/>
      <c r="H42" s="3"/>
      <c r="I42" s="13"/>
      <c r="J42" s="2"/>
    </row>
    <row r="43" spans="2:10" x14ac:dyDescent="0.2">
      <c r="B43" s="2"/>
      <c r="C43" s="2"/>
      <c r="D43" s="3"/>
      <c r="E43" s="3"/>
      <c r="F43" s="3"/>
      <c r="G43" s="3"/>
      <c r="H43" s="3"/>
      <c r="I43" s="13"/>
      <c r="J43" s="2"/>
    </row>
    <row r="44" spans="2:10" x14ac:dyDescent="0.2">
      <c r="B44" s="2"/>
      <c r="C44" s="2"/>
      <c r="D44" s="3"/>
      <c r="E44" s="3"/>
      <c r="F44" s="3"/>
      <c r="G44" s="3"/>
      <c r="H44" s="3"/>
      <c r="I44" s="13"/>
      <c r="J44" s="2"/>
    </row>
    <row r="45" spans="2:10" x14ac:dyDescent="0.2">
      <c r="B45" s="2"/>
      <c r="C45" s="2"/>
      <c r="D45" s="3"/>
      <c r="E45" s="3"/>
      <c r="F45" s="3"/>
      <c r="G45" s="3"/>
      <c r="H45" s="3"/>
      <c r="I45" s="13"/>
      <c r="J45" s="2"/>
    </row>
    <row r="46" spans="2:10" ht="9.75" customHeight="1" thickBot="1" x14ac:dyDescent="0.25">
      <c r="B46" s="5"/>
      <c r="C46" s="5"/>
      <c r="D46" s="6"/>
      <c r="E46" s="6"/>
      <c r="F46" s="6"/>
      <c r="G46" s="6"/>
      <c r="H46" s="6"/>
      <c r="I46" s="14"/>
      <c r="J46" s="5"/>
    </row>
    <row r="47" spans="2:10" x14ac:dyDescent="0.2">
      <c r="B47" s="2"/>
      <c r="C47" s="2"/>
      <c r="D47" s="3"/>
      <c r="E47" s="3"/>
      <c r="F47" s="3"/>
      <c r="G47" s="3"/>
      <c r="H47" s="3"/>
      <c r="I47" s="13"/>
      <c r="J47" s="2"/>
    </row>
    <row r="48" spans="2:10" x14ac:dyDescent="0.2">
      <c r="B48" s="2"/>
      <c r="C48" s="2"/>
      <c r="D48" s="3"/>
      <c r="E48" s="3"/>
      <c r="F48" s="3"/>
      <c r="G48" s="3"/>
      <c r="H48" s="3"/>
      <c r="I48" s="13"/>
      <c r="J48" s="2"/>
    </row>
    <row r="49" spans="2:12" ht="13.5" thickBot="1" x14ac:dyDescent="0.25">
      <c r="B49" s="5"/>
      <c r="C49" s="5"/>
      <c r="D49" s="6"/>
      <c r="E49" s="6"/>
      <c r="F49" s="6"/>
      <c r="G49" s="6"/>
      <c r="H49" s="6"/>
      <c r="I49" s="14"/>
      <c r="J49" s="5"/>
    </row>
    <row r="51" spans="2:12" x14ac:dyDescent="0.2">
      <c r="L51" s="10"/>
    </row>
    <row r="55" spans="2:12" x14ac:dyDescent="0.2">
      <c r="I55" s="11"/>
    </row>
  </sheetData>
  <mergeCells count="14">
    <mergeCell ref="C7:C8"/>
    <mergeCell ref="D7:D8"/>
    <mergeCell ref="E7:E8"/>
    <mergeCell ref="G7:G8"/>
    <mergeCell ref="A3:M3"/>
    <mergeCell ref="A4:M4"/>
    <mergeCell ref="A5:M5"/>
    <mergeCell ref="A6:M6"/>
    <mergeCell ref="B34:J34"/>
    <mergeCell ref="H7:H8"/>
    <mergeCell ref="B9:J9"/>
    <mergeCell ref="I7:I8"/>
    <mergeCell ref="J7:J8"/>
    <mergeCell ref="B7:B8"/>
  </mergeCells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"/>
  <sheetViews>
    <sheetView zoomScale="75" workbookViewId="0"/>
  </sheetViews>
  <sheetFormatPr defaultRowHeight="12.75" x14ac:dyDescent="0.2"/>
  <cols>
    <col min="2" max="2" width="44.5703125" bestFit="1" customWidth="1"/>
    <col min="3" max="3" width="6.85546875" bestFit="1" customWidth="1"/>
    <col min="4" max="4" width="11.140625" bestFit="1" customWidth="1"/>
    <col min="5" max="5" width="11.7109375" bestFit="1" customWidth="1"/>
    <col min="6" max="6" width="10.42578125" bestFit="1" customWidth="1"/>
    <col min="7" max="7" width="11.5703125" bestFit="1" customWidth="1"/>
    <col min="8" max="8" width="19" bestFit="1" customWidth="1"/>
    <col min="9" max="9" width="13.140625" bestFit="1" customWidth="1"/>
    <col min="10" max="10" width="8.5703125" bestFit="1" customWidth="1"/>
    <col min="12" max="12" width="12.85546875" bestFit="1" customWidth="1"/>
    <col min="13" max="13" width="13.42578125" bestFit="1" customWidth="1"/>
  </cols>
  <sheetData>
    <row r="1" spans="1:14" ht="13.5" thickBot="1" x14ac:dyDescent="0.25">
      <c r="A1" s="21"/>
      <c r="B1" s="20"/>
      <c r="G1" s="29"/>
      <c r="H1" s="28" t="s">
        <v>86</v>
      </c>
      <c r="I1" s="12">
        <f>SUM(I9:I1000)</f>
        <v>18380000</v>
      </c>
      <c r="J1" s="22">
        <f>COUNTIF(J9:J1000,"MMBtus")</f>
        <v>12</v>
      </c>
      <c r="K1" s="24" t="s">
        <v>84</v>
      </c>
      <c r="L1" s="25"/>
    </row>
    <row r="3" spans="1:14" ht="9.75" customHeight="1" x14ac:dyDescent="0.2">
      <c r="A3" s="47" t="s">
        <v>0</v>
      </c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</row>
    <row r="4" spans="1:14" ht="9.75" customHeight="1" x14ac:dyDescent="0.2">
      <c r="A4" s="49" t="s">
        <v>46</v>
      </c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</row>
    <row r="5" spans="1:14" ht="9.75" customHeight="1" x14ac:dyDescent="0.2">
      <c r="A5" s="49" t="s">
        <v>2</v>
      </c>
      <c r="B5" s="48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</row>
    <row r="6" spans="1:14" ht="9.75" customHeight="1" thickBot="1" x14ac:dyDescent="0.25">
      <c r="A6" s="49" t="s">
        <v>95</v>
      </c>
      <c r="B6" s="48"/>
      <c r="C6" s="48"/>
      <c r="D6" s="48"/>
      <c r="E6" s="48"/>
      <c r="F6" s="48"/>
      <c r="G6" s="48"/>
      <c r="H6" s="48"/>
      <c r="I6" s="48"/>
      <c r="J6" s="48"/>
      <c r="K6" s="48"/>
      <c r="L6" s="48"/>
      <c r="M6" s="48"/>
      <c r="N6" s="48"/>
    </row>
    <row r="7" spans="1:14" x14ac:dyDescent="0.2">
      <c r="B7" s="40" t="s">
        <v>3</v>
      </c>
      <c r="C7" s="40" t="s">
        <v>4</v>
      </c>
      <c r="D7" s="42" t="s">
        <v>5</v>
      </c>
      <c r="E7" s="42" t="s">
        <v>6</v>
      </c>
      <c r="F7" s="4" t="s">
        <v>7</v>
      </c>
      <c r="G7" s="42" t="s">
        <v>9</v>
      </c>
      <c r="H7" s="42" t="s">
        <v>10</v>
      </c>
      <c r="I7" s="42" t="s">
        <v>11</v>
      </c>
      <c r="J7" s="40" t="s">
        <v>12</v>
      </c>
    </row>
    <row r="8" spans="1:14" ht="25.5" x14ac:dyDescent="0.2">
      <c r="B8" s="41"/>
      <c r="C8" s="41"/>
      <c r="D8" s="43"/>
      <c r="E8" s="43"/>
      <c r="F8" s="1" t="s">
        <v>8</v>
      </c>
      <c r="G8" s="43"/>
      <c r="H8" s="43"/>
      <c r="I8" s="43"/>
      <c r="J8" s="41"/>
    </row>
    <row r="9" spans="1:14" ht="9.75" customHeight="1" x14ac:dyDescent="0.2">
      <c r="B9" s="45" t="s">
        <v>47</v>
      </c>
      <c r="C9" s="46"/>
      <c r="D9" s="46"/>
      <c r="E9" s="46"/>
      <c r="F9" s="46"/>
      <c r="G9" s="46"/>
      <c r="H9" s="46"/>
      <c r="I9" s="46"/>
      <c r="J9" s="46"/>
    </row>
    <row r="10" spans="1:14" ht="25.5" x14ac:dyDescent="0.2">
      <c r="B10" s="2" t="s">
        <v>160</v>
      </c>
      <c r="C10" s="2" t="s">
        <v>18</v>
      </c>
      <c r="D10" s="3">
        <v>0.23799999999999999</v>
      </c>
      <c r="E10" s="3">
        <v>0.23799999999999999</v>
      </c>
      <c r="F10" s="3">
        <v>0.23799999999999999</v>
      </c>
      <c r="G10" s="3">
        <v>0.23799999999999999</v>
      </c>
      <c r="H10" s="3" t="s">
        <v>161</v>
      </c>
      <c r="I10" s="13">
        <v>150000</v>
      </c>
      <c r="J10" s="2" t="s">
        <v>32</v>
      </c>
    </row>
    <row r="11" spans="1:14" ht="9.75" customHeight="1" x14ac:dyDescent="0.2">
      <c r="B11" s="2" t="s">
        <v>162</v>
      </c>
      <c r="C11" s="2" t="s">
        <v>18</v>
      </c>
      <c r="D11" s="3">
        <v>0.03</v>
      </c>
      <c r="E11" s="3">
        <v>0.03</v>
      </c>
      <c r="F11" s="3">
        <v>0.03</v>
      </c>
      <c r="G11" s="3">
        <v>0.03</v>
      </c>
      <c r="H11" s="3" t="s">
        <v>163</v>
      </c>
      <c r="I11" s="13">
        <v>300000</v>
      </c>
      <c r="J11" s="2" t="s">
        <v>32</v>
      </c>
    </row>
    <row r="12" spans="1:14" ht="25.5" x14ac:dyDescent="0.2">
      <c r="B12" s="2" t="s">
        <v>164</v>
      </c>
      <c r="C12" s="2" t="s">
        <v>54</v>
      </c>
      <c r="D12" s="3">
        <v>4.2999999999999997E-2</v>
      </c>
      <c r="E12" s="3">
        <v>4.2999999999999997E-2</v>
      </c>
      <c r="F12" s="3">
        <v>4.2999999999999997E-2</v>
      </c>
      <c r="G12" s="3">
        <v>4.2999999999999997E-2</v>
      </c>
      <c r="H12" s="3" t="s">
        <v>163</v>
      </c>
      <c r="I12" s="13">
        <v>2140000</v>
      </c>
      <c r="J12" s="2" t="s">
        <v>32</v>
      </c>
    </row>
    <row r="13" spans="1:14" ht="25.5" x14ac:dyDescent="0.2">
      <c r="B13" s="2" t="s">
        <v>165</v>
      </c>
      <c r="C13" s="2" t="s">
        <v>18</v>
      </c>
      <c r="D13" s="3">
        <v>-9.5000000000000001E-2</v>
      </c>
      <c r="E13" s="3">
        <v>-9.5000000000000001E-2</v>
      </c>
      <c r="F13" s="3">
        <v>-9.5000000000000001E-2</v>
      </c>
      <c r="G13" s="3">
        <v>-9.5000000000000001E-2</v>
      </c>
      <c r="H13" s="3" t="s">
        <v>166</v>
      </c>
      <c r="I13" s="13">
        <v>600000</v>
      </c>
      <c r="J13" s="2" t="s">
        <v>32</v>
      </c>
    </row>
    <row r="14" spans="1:14" ht="9.75" customHeight="1" x14ac:dyDescent="0.2">
      <c r="B14" s="45" t="s">
        <v>63</v>
      </c>
      <c r="C14" s="46"/>
      <c r="D14" s="46"/>
      <c r="E14" s="46"/>
      <c r="F14" s="46"/>
      <c r="G14" s="46"/>
      <c r="H14" s="46"/>
      <c r="I14" s="46"/>
      <c r="J14" s="46"/>
    </row>
    <row r="15" spans="1:14" ht="25.5" x14ac:dyDescent="0.2">
      <c r="B15" s="2" t="s">
        <v>167</v>
      </c>
      <c r="C15" s="2" t="s">
        <v>168</v>
      </c>
      <c r="D15" s="3">
        <v>0.255</v>
      </c>
      <c r="E15" s="3">
        <v>0.255</v>
      </c>
      <c r="F15" s="3">
        <v>0.255</v>
      </c>
      <c r="G15" s="3">
        <v>0.255</v>
      </c>
      <c r="H15" s="3" t="s">
        <v>169</v>
      </c>
      <c r="I15" s="13">
        <v>755000</v>
      </c>
      <c r="J15" s="2" t="s">
        <v>32</v>
      </c>
    </row>
    <row r="16" spans="1:14" ht="9.75" customHeight="1" x14ac:dyDescent="0.2">
      <c r="B16" s="2" t="s">
        <v>170</v>
      </c>
      <c r="C16" s="2" t="s">
        <v>25</v>
      </c>
      <c r="D16" s="3">
        <v>3.3</v>
      </c>
      <c r="E16" s="3">
        <v>3.3</v>
      </c>
      <c r="F16" s="3">
        <v>3.3</v>
      </c>
      <c r="G16" s="3">
        <v>3.3</v>
      </c>
      <c r="H16" s="3" t="s">
        <v>171</v>
      </c>
      <c r="I16" s="13">
        <v>155000</v>
      </c>
      <c r="J16" s="2" t="s">
        <v>32</v>
      </c>
    </row>
    <row r="17" spans="2:12" ht="25.5" x14ac:dyDescent="0.2">
      <c r="B17" s="2" t="s">
        <v>172</v>
      </c>
      <c r="C17" s="2" t="s">
        <v>91</v>
      </c>
      <c r="D17" s="3">
        <v>4</v>
      </c>
      <c r="E17" s="3">
        <v>4</v>
      </c>
      <c r="F17" s="3">
        <v>4</v>
      </c>
      <c r="G17" s="3">
        <v>4</v>
      </c>
      <c r="H17" s="3" t="s">
        <v>173</v>
      </c>
      <c r="I17" s="13">
        <v>460000</v>
      </c>
      <c r="J17" s="2" t="s">
        <v>32</v>
      </c>
    </row>
    <row r="18" spans="2:12" ht="9.75" customHeight="1" x14ac:dyDescent="0.2">
      <c r="B18" s="45" t="s">
        <v>50</v>
      </c>
      <c r="C18" s="46"/>
      <c r="D18" s="46"/>
      <c r="E18" s="46"/>
      <c r="F18" s="46"/>
      <c r="G18" s="46"/>
      <c r="H18" s="46"/>
      <c r="I18" s="46"/>
      <c r="J18" s="46"/>
    </row>
    <row r="19" spans="2:12" ht="38.25" x14ac:dyDescent="0.2">
      <c r="B19" s="2" t="s">
        <v>80</v>
      </c>
      <c r="C19" s="2" t="s">
        <v>81</v>
      </c>
      <c r="D19" s="3">
        <v>5.12</v>
      </c>
      <c r="E19" s="3">
        <v>5.1849999999999996</v>
      </c>
      <c r="F19" s="3">
        <v>5.1459999999999999</v>
      </c>
      <c r="G19" s="3">
        <v>5.1849999999999996</v>
      </c>
      <c r="H19" s="3" t="s">
        <v>174</v>
      </c>
      <c r="I19" s="13">
        <v>1000000</v>
      </c>
      <c r="J19" s="2" t="s">
        <v>32</v>
      </c>
    </row>
    <row r="20" spans="2:12" ht="9.75" customHeight="1" x14ac:dyDescent="0.2">
      <c r="B20" s="45" t="s">
        <v>55</v>
      </c>
      <c r="C20" s="46"/>
      <c r="D20" s="46"/>
      <c r="E20" s="46"/>
      <c r="F20" s="46"/>
      <c r="G20" s="46"/>
      <c r="H20" s="46"/>
      <c r="I20" s="46"/>
      <c r="J20" s="46"/>
    </row>
    <row r="21" spans="2:12" ht="25.5" x14ac:dyDescent="0.2">
      <c r="B21" s="2" t="s">
        <v>56</v>
      </c>
      <c r="C21" s="2" t="s">
        <v>18</v>
      </c>
      <c r="D21" s="3">
        <v>5.2050000000000001</v>
      </c>
      <c r="E21" s="3">
        <v>5.29</v>
      </c>
      <c r="F21" s="3">
        <v>5.24</v>
      </c>
      <c r="G21" s="3">
        <v>5.26</v>
      </c>
      <c r="H21" s="3" t="s">
        <v>175</v>
      </c>
      <c r="I21" s="13">
        <v>8700000</v>
      </c>
      <c r="J21" s="2" t="s">
        <v>32</v>
      </c>
    </row>
    <row r="22" spans="2:12" ht="25.5" x14ac:dyDescent="0.2">
      <c r="B22" s="2" t="s">
        <v>176</v>
      </c>
      <c r="C22" s="2" t="s">
        <v>25</v>
      </c>
      <c r="D22" s="3">
        <v>5.26</v>
      </c>
      <c r="E22" s="3">
        <v>5.26</v>
      </c>
      <c r="F22" s="3">
        <v>5.26</v>
      </c>
      <c r="G22" s="3">
        <v>5.26</v>
      </c>
      <c r="H22" s="3" t="s">
        <v>177</v>
      </c>
      <c r="I22" s="13">
        <v>155000</v>
      </c>
      <c r="J22" s="2" t="s">
        <v>32</v>
      </c>
    </row>
    <row r="23" spans="2:12" ht="9.75" customHeight="1" x14ac:dyDescent="0.2">
      <c r="B23" s="2" t="s">
        <v>94</v>
      </c>
      <c r="C23" s="2" t="s">
        <v>54</v>
      </c>
      <c r="D23" s="3">
        <v>5.35</v>
      </c>
      <c r="E23" s="3">
        <v>5.3550000000000004</v>
      </c>
      <c r="F23" s="3">
        <v>5.3529999999999998</v>
      </c>
      <c r="G23" s="3">
        <v>5.35</v>
      </c>
      <c r="H23" s="3" t="s">
        <v>178</v>
      </c>
      <c r="I23" s="13">
        <v>2140000</v>
      </c>
      <c r="J23" s="2" t="s">
        <v>32</v>
      </c>
    </row>
    <row r="24" spans="2:12" ht="26.25" thickBot="1" x14ac:dyDescent="0.25">
      <c r="B24" s="5" t="s">
        <v>82</v>
      </c>
      <c r="C24" s="5" t="s">
        <v>83</v>
      </c>
      <c r="D24" s="6">
        <v>4.8099999999999996</v>
      </c>
      <c r="E24" s="6">
        <v>4.8099999999999996</v>
      </c>
      <c r="F24" s="6">
        <v>4.8099999999999996</v>
      </c>
      <c r="G24" s="6">
        <v>4.8099999999999996</v>
      </c>
      <c r="H24" s="6" t="s">
        <v>179</v>
      </c>
      <c r="I24" s="14">
        <v>1825000</v>
      </c>
      <c r="J24" s="5" t="s">
        <v>32</v>
      </c>
    </row>
    <row r="25" spans="2:12" ht="9.75" customHeight="1" x14ac:dyDescent="0.2">
      <c r="B25" s="45"/>
      <c r="C25" s="46"/>
      <c r="D25" s="46"/>
      <c r="E25" s="46"/>
      <c r="F25" s="46"/>
      <c r="G25" s="46"/>
      <c r="H25" s="46"/>
      <c r="I25" s="46"/>
      <c r="J25" s="46"/>
    </row>
    <row r="26" spans="2:12" x14ac:dyDescent="0.2">
      <c r="B26" s="2"/>
      <c r="C26" s="2"/>
      <c r="D26" s="3"/>
      <c r="E26" s="3"/>
      <c r="F26" s="3"/>
      <c r="G26" s="3"/>
      <c r="H26" s="3"/>
      <c r="I26" s="13"/>
      <c r="J26" s="2"/>
    </row>
    <row r="27" spans="2:12" x14ac:dyDescent="0.2">
      <c r="B27" s="2"/>
      <c r="C27" s="2"/>
      <c r="D27" s="3"/>
      <c r="E27" s="3"/>
      <c r="F27" s="3"/>
      <c r="G27" s="3"/>
      <c r="H27" s="3"/>
      <c r="I27" s="13"/>
      <c r="J27" s="2"/>
    </row>
    <row r="28" spans="2:12" ht="13.5" thickBot="1" x14ac:dyDescent="0.25">
      <c r="B28" s="5"/>
      <c r="C28" s="5"/>
      <c r="D28" s="6"/>
      <c r="E28" s="6"/>
      <c r="F28" s="6"/>
      <c r="G28" s="6"/>
      <c r="H28" s="6"/>
      <c r="I28" s="14"/>
      <c r="J28" s="5"/>
    </row>
    <row r="30" spans="2:12" x14ac:dyDescent="0.2">
      <c r="I30" s="11"/>
      <c r="K30" s="8"/>
      <c r="L30" s="9"/>
    </row>
  </sheetData>
  <mergeCells count="17">
    <mergeCell ref="B20:J20"/>
    <mergeCell ref="B25:J25"/>
    <mergeCell ref="H7:H8"/>
    <mergeCell ref="A3:N3"/>
    <mergeCell ref="A4:N4"/>
    <mergeCell ref="A5:N5"/>
    <mergeCell ref="A6:N6"/>
    <mergeCell ref="B7:B8"/>
    <mergeCell ref="C7:C8"/>
    <mergeCell ref="D7:D8"/>
    <mergeCell ref="B14:J14"/>
    <mergeCell ref="B18:J18"/>
    <mergeCell ref="E7:E8"/>
    <mergeCell ref="I7:I8"/>
    <mergeCell ref="J7:J8"/>
    <mergeCell ref="B9:J9"/>
    <mergeCell ref="G7:G8"/>
  </mergeCells>
  <pageMargins left="0.75" right="0.75" top="1" bottom="1" header="0.5" footer="0.5"/>
  <pageSetup orientation="portrait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I17"/>
  <sheetViews>
    <sheetView workbookViewId="0"/>
  </sheetViews>
  <sheetFormatPr defaultRowHeight="12.75" x14ac:dyDescent="0.2"/>
  <cols>
    <col min="2" max="2" width="9.28515625" bestFit="1" customWidth="1"/>
    <col min="3" max="3" width="3.5703125" customWidth="1"/>
    <col min="4" max="4" width="9.85546875" bestFit="1" customWidth="1"/>
    <col min="7" max="7" width="14.42578125" bestFit="1" customWidth="1"/>
    <col min="8" max="8" width="5.85546875" bestFit="1" customWidth="1"/>
    <col min="9" max="9" width="9.5703125" bestFit="1" customWidth="1"/>
  </cols>
  <sheetData>
    <row r="4" spans="2:9" ht="17.25" customHeight="1" x14ac:dyDescent="0.2">
      <c r="B4" s="50">
        <v>36952</v>
      </c>
      <c r="C4" s="51"/>
      <c r="D4" s="52"/>
    </row>
    <row r="5" spans="2:9" ht="16.5" customHeight="1" x14ac:dyDescent="0.2">
      <c r="B5" s="55" t="s">
        <v>57</v>
      </c>
      <c r="C5" s="56"/>
      <c r="D5" s="15">
        <f>Power!I1</f>
        <v>1484400</v>
      </c>
    </row>
    <row r="6" spans="2:9" ht="16.5" customHeight="1" x14ac:dyDescent="0.2">
      <c r="B6" s="55" t="s">
        <v>58</v>
      </c>
      <c r="C6" s="56"/>
      <c r="D6" s="15">
        <f>'Physical Gas'!I1</f>
        <v>1972500</v>
      </c>
    </row>
    <row r="7" spans="2:9" ht="16.5" customHeight="1" x14ac:dyDescent="0.2">
      <c r="B7" s="55" t="s">
        <v>59</v>
      </c>
      <c r="C7" s="56"/>
      <c r="D7" s="15">
        <f>'Financial Gas'!I1</f>
        <v>18380000</v>
      </c>
    </row>
    <row r="8" spans="2:9" ht="16.5" customHeight="1" thickBot="1" x14ac:dyDescent="0.25">
      <c r="B8" s="17"/>
      <c r="C8" s="17"/>
      <c r="D8" s="18"/>
    </row>
    <row r="9" spans="2:9" ht="16.5" customHeight="1" thickBot="1" x14ac:dyDescent="0.25">
      <c r="B9" s="53" t="s">
        <v>64</v>
      </c>
      <c r="C9" s="54"/>
      <c r="D9" s="16">
        <f>'Physical Gas'!I1+'Financial Gas'!I1</f>
        <v>20352500</v>
      </c>
    </row>
    <row r="11" spans="2:9" ht="16.5" customHeight="1" x14ac:dyDescent="0.2">
      <c r="G11" s="31">
        <f>B4</f>
        <v>36952</v>
      </c>
      <c r="H11" s="32" t="s">
        <v>88</v>
      </c>
      <c r="I11" s="33" t="s">
        <v>87</v>
      </c>
    </row>
    <row r="12" spans="2:9" ht="16.5" customHeight="1" x14ac:dyDescent="0.2">
      <c r="G12" s="34" t="s">
        <v>57</v>
      </c>
      <c r="H12" s="35">
        <f>Power!J1</f>
        <v>27</v>
      </c>
      <c r="I12" s="36">
        <f>Power!I1</f>
        <v>1484400</v>
      </c>
    </row>
    <row r="13" spans="2:9" ht="16.5" customHeight="1" x14ac:dyDescent="0.2">
      <c r="G13" s="34" t="s">
        <v>58</v>
      </c>
      <c r="H13" s="35">
        <f>'Physical Gas'!J1</f>
        <v>29</v>
      </c>
      <c r="I13" s="36">
        <f>'Physical Gas'!I1</f>
        <v>1972500</v>
      </c>
    </row>
    <row r="14" spans="2:9" ht="16.5" customHeight="1" x14ac:dyDescent="0.2">
      <c r="G14" s="37" t="s">
        <v>59</v>
      </c>
      <c r="H14" s="38">
        <f>'Financial Gas'!J1</f>
        <v>12</v>
      </c>
      <c r="I14" s="39">
        <f>'Financial Gas'!I1</f>
        <v>18380000</v>
      </c>
    </row>
    <row r="15" spans="2:9" x14ac:dyDescent="0.2">
      <c r="G15" s="30"/>
      <c r="H15" s="30"/>
      <c r="I15" s="30"/>
    </row>
    <row r="16" spans="2:9" x14ac:dyDescent="0.2">
      <c r="G16" s="30"/>
      <c r="H16" s="30"/>
      <c r="I16" s="30"/>
    </row>
    <row r="17" spans="7:9" x14ac:dyDescent="0.2">
      <c r="G17" s="30"/>
      <c r="H17" s="30"/>
      <c r="I17" s="30"/>
    </row>
  </sheetData>
  <mergeCells count="5">
    <mergeCell ref="B4:D4"/>
    <mergeCell ref="B9:C9"/>
    <mergeCell ref="B5:C5"/>
    <mergeCell ref="B6:C6"/>
    <mergeCell ref="B7:C7"/>
  </mergeCells>
  <pageMargins left="0.75" right="0.75" top="1" bottom="1" header="0.5" footer="0.5"/>
  <pageSetup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25</vt:i4>
      </vt:variant>
    </vt:vector>
  </HeadingPairs>
  <TitlesOfParts>
    <vt:vector size="29" baseType="lpstr">
      <vt:lpstr>Power</vt:lpstr>
      <vt:lpstr>Physical Gas</vt:lpstr>
      <vt:lpstr>Financial Gas</vt:lpstr>
      <vt:lpstr>E-Mail</vt:lpstr>
      <vt:lpstr>'Financial Gas'!TABLE</vt:lpstr>
      <vt:lpstr>'Physical Gas'!TABLE</vt:lpstr>
      <vt:lpstr>Power!TABLE</vt:lpstr>
      <vt:lpstr>Power!TABLE_10</vt:lpstr>
      <vt:lpstr>'Financial Gas'!TABLE_2</vt:lpstr>
      <vt:lpstr>'Physical Gas'!TABLE_2</vt:lpstr>
      <vt:lpstr>Power!TABLE_2</vt:lpstr>
      <vt:lpstr>'Financial Gas'!TABLE_3</vt:lpstr>
      <vt:lpstr>'Physical Gas'!TABLE_3</vt:lpstr>
      <vt:lpstr>Power!TABLE_3</vt:lpstr>
      <vt:lpstr>'Financial Gas'!TABLE_4</vt:lpstr>
      <vt:lpstr>'Physical Gas'!TABLE_4</vt:lpstr>
      <vt:lpstr>Power!TABLE_4</vt:lpstr>
      <vt:lpstr>'Financial Gas'!TABLE_5</vt:lpstr>
      <vt:lpstr>'Physical Gas'!TABLE_5</vt:lpstr>
      <vt:lpstr>Power!TABLE_5</vt:lpstr>
      <vt:lpstr>'Financial Gas'!TABLE_6</vt:lpstr>
      <vt:lpstr>'Physical Gas'!TABLE_6</vt:lpstr>
      <vt:lpstr>Power!TABLE_6</vt:lpstr>
      <vt:lpstr>'Financial Gas'!TABLE_7</vt:lpstr>
      <vt:lpstr>'Physical Gas'!TABLE_7</vt:lpstr>
      <vt:lpstr>Power!TABLE_7</vt:lpstr>
      <vt:lpstr>'Physical Gas'!TABLE_8</vt:lpstr>
      <vt:lpstr>Power!TABLE_8</vt:lpstr>
      <vt:lpstr>Power!TABLE_9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Market Data</dc:title>
  <dc:creator>ajohnson</dc:creator>
  <dc:description>- Oracle 8i ODBC QueryFix Applied</dc:description>
  <cp:lastModifiedBy>Jan Havlíček</cp:lastModifiedBy>
  <dcterms:created xsi:type="dcterms:W3CDTF">2001-02-23T14:57:09Z</dcterms:created>
  <dcterms:modified xsi:type="dcterms:W3CDTF">2023-09-17T12:53:23Z</dcterms:modified>
</cp:coreProperties>
</file>