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BFE61C-EDCB-4CDE-9AA8-8733958AF0CE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<sst xmlns="http://schemas.openxmlformats.org/spreadsheetml/2006/main" count="387" uniqueCount="144">
  <si>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</si>
  <si>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</si>
  <si>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</si>
  <si>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</si>
  <si>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</si>
  <si>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</si>
  <si>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</si>
  <si>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</si>
  <si>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</si>
  <si>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</si>
  <si>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</si>
  <si>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</si>
  <si>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</si>
  <si>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</si>
  <si>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</si>
  <si>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</si>
  <si>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</si>
  <si>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</si>
  <si>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</si>
  <si>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</si>
  <si>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</si>
  <si>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</si>
  <si>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</si>
  <si>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</si>
  <si>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</si>
  <si>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</si>
  <si>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</si>
  <si>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</si>
  <si>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</si>
  <si>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</si>
  <si>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</si>
  <si>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</si>
  <si>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</si>
  <si>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</si>
  <si>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</si>
  <si>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</si>
  <si>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</si>
  <si>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</si>
  <si>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</si>
  <si>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</si>
  <si>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</si>
  <si>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</si>
  <si>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</si>
  <si>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</si>
  <si>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</si>
  <si>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</si>
  <si>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</si>
  <si>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</si>
  <si>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</si>
  <si>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</si>
  <si>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</si>
  <si>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</si>
  <si>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</si>
  <si>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</si>
  <si>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</si>
  <si>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</si>
  <si>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</si>
  <si>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</si>
  <si>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</si>
  <si>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</si>
  <si>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</si>
  <si>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</si>
  <si>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</si>
  <si>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</si>
  <si>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</si>
  <si>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</si>
  <si>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</si>
  <si>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</si>
  <si>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</si>
  <si>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</si>
  <si>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</si>
  <si>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</si>
  <si>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</si>
  <si>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</si>
  <si>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</si>
  <si>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</si>
  <si>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</si>
  <si>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</si>
  <si>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</si>
  <si>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</si>
  <si>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</si>
  <si>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</si>
  <si>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</si>
  <si>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</si>
  <si>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</si>
  <si>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</si>
  <si>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</si>
  <si>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</si>
  <si>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</si>
  <si>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</si>
  <si>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</si>
  <si>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</si>
  <si>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</si>
  <si>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</si>
  <si>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</si>
  <si>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</si>
  <si>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</si>
  <si>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</si>
  <si>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</si>
  <si>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</si>
  <si>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</si>
  <si>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</si>
  <si>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</si>
  <si>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</si>
  <si>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</si>
  <si>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</si>
  <si>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</si>
  <si>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</si>
  <si>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052200</t>
  </si>
  <si>
    <t>Olson</t>
  </si>
  <si>
    <t xml:space="preserve">Cindy </t>
  </si>
  <si>
    <t>Exec VP HR &amp; Comm Relations</t>
  </si>
  <si>
    <t>515-58-9086</t>
  </si>
  <si>
    <t>0011</t>
  </si>
  <si>
    <t>EB5016</t>
  </si>
  <si>
    <t>713-853-7460</t>
  </si>
  <si>
    <t>L</t>
  </si>
  <si>
    <t>C. Olson/Dan Leff/Kevin Hannon</t>
  </si>
  <si>
    <t>C. Olson/Mary Ann Long</t>
  </si>
  <si>
    <t>C. Olson/Tracy Ellison</t>
  </si>
  <si>
    <t>C. Olson/Sean Long</t>
  </si>
  <si>
    <t>C. Olson/Carrie Eichenrodt</t>
  </si>
  <si>
    <t>Capital Hilton/National Skills Summit</t>
  </si>
  <si>
    <t>P</t>
  </si>
  <si>
    <t>IAH Parking</t>
  </si>
  <si>
    <t>52004500</t>
  </si>
  <si>
    <t>100218</t>
  </si>
  <si>
    <t>52003500</t>
  </si>
  <si>
    <t>GTE Phone Bill</t>
  </si>
  <si>
    <t>Teala's Restaurant/Job Discussion</t>
  </si>
  <si>
    <t>Irma's Southwest Grill/Job Responsibility</t>
  </si>
  <si>
    <t>Irma's Southwest Grill/Diversity</t>
  </si>
  <si>
    <t>Vicent's Italian/Job Discussion</t>
  </si>
  <si>
    <t>C. Olson/Tod Lindholm</t>
  </si>
  <si>
    <t>Continental Airlines/Change Ticket Fee</t>
  </si>
  <si>
    <t>Carey Limousine (From Airport to Capital Hilton)</t>
  </si>
  <si>
    <t>C</t>
  </si>
  <si>
    <t>Carey Limousine (From Capital Hilton to Howard University)</t>
  </si>
  <si>
    <t>Carey Limousine (From Howard University to Airport)</t>
  </si>
  <si>
    <t>C.Olson/Ken Reeves/Janice Dupuy</t>
  </si>
  <si>
    <t>52503500</t>
  </si>
  <si>
    <t>La Griglia/HR Issues-PRC Process</t>
  </si>
  <si>
    <t>Irma's Southwest Grill/Sports Partnership</t>
  </si>
  <si>
    <t>Irma's Southwest Grill/Fundraising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</si>
</sst>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029DB227-7B99-06AF-7953-B08A9EE9D220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5AF3634A-3BBB-F388-9695-241F32B6D140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E8C16BB-613E-4427-6058-E844BFEF0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9476F683-61B3-50AC-BD04-54391A1701E6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348CDB3F-D7C0-0A58-2D9B-1F98912A3968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DDD60584-2DB4-EB66-50AA-94DF5DEF62BE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F6FBCEFF-F297-F944-3BB6-8E9B1B7AF176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69FBCE61-1FA0-2AE0-8A20-FDD56200B02F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DCD61A88-1BAC-11EE-DA98-6834443F2B78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8C7AE8A-3AD9-608D-147F-0CEA143EA034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729E07DB-E552-4281-CB50-5C10AB59BFA4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7BDEB811-10B2-E36F-424E-425EB5B83654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818F61ED-F15F-8F47-D9AE-4B66CB7E221B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68B70A5-DEE2-4BAC-8C1B-69737210CB0B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0B6FDCF2-467F-19B4-6699-9CF8F1F6269D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BAB4ED85-1449-6895-9D7D-A5378F0005C5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99874FD3-A888-6811-F4C7-5F952191EBAF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FD58E9E2-30EE-2C8D-AAE6-FDF9F02639C7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D22BDA91-02E2-FA6C-1A24-50132FD16CAE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0402F1F-EEDB-C893-2B11-4B44661AC319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A15300BE-90F4-C70E-473D-3383EDAF90B7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0F24C27-A9E6-7CBF-85F9-E5AB34A07AE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9593B9A3-2FC6-9DFA-8E6F-B951CCBAD441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5B57CEF0-FFA8-D769-6E3A-14AC14F22B7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07E1A87A-A2CB-77A2-9B8D-A7E7821E07D9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57868082-4E2D-F1B2-E124-9D201AEB3582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54190003-2A8C-97CF-9F49-5057DE24E855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BDF70EEB-45EF-4F14-0335-EA8ADFB9692C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714E05CD-D84D-BDC7-5442-3C0398E44D71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AB9F2129-E23D-81CF-23B2-7511C80D256C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476AD3B9-5988-327E-7390-98A411EC4D71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AF273B87-046C-A2CC-6F87-636A87053390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DEB6DDD9-F7A2-5D16-F6EB-7BC2FD4A379B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3A725405-0E8E-EC20-F1C0-D360FFDC9093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BD7CFA7A-CA0B-BD18-3167-0F98292C6233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314.87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100218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119.06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100218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666.74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100218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1100.67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F2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36679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36628</v>
      </c>
      <c r="B14" s="135" t="s">
        <v>116</v>
      </c>
      <c r="C14" s="126" t="s">
        <v>141</v>
      </c>
      <c r="D14" s="155"/>
      <c r="E14" s="155"/>
      <c r="F14" s="156"/>
      <c r="G14" s="157"/>
      <c r="H14" s="265" t="s">
        <v>117</v>
      </c>
      <c r="I14" s="262"/>
      <c r="J14" s="263"/>
      <c r="K14" s="263"/>
      <c r="L14" s="259">
        <v>76.3</v>
      </c>
      <c r="M14" s="196"/>
      <c r="N14" s="189">
        <f>IF(M14=" ",L14*1,L14*M14)</f>
        <v>76.3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36635</v>
      </c>
      <c r="B15" s="135" t="s">
        <v>116</v>
      </c>
      <c r="C15" s="126" t="s">
        <v>129</v>
      </c>
      <c r="D15" s="155"/>
      <c r="E15" s="155"/>
      <c r="F15" s="156"/>
      <c r="G15" s="157"/>
      <c r="H15" s="265" t="s">
        <v>118</v>
      </c>
      <c r="I15" s="262"/>
      <c r="J15" s="263"/>
      <c r="K15" s="263"/>
      <c r="L15" s="259">
        <v>22.29</v>
      </c>
      <c r="M15" s="196"/>
      <c r="N15" s="189">
        <f>IF(M15=" ",L15*1,L15*M15)</f>
        <v>22.29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36635</v>
      </c>
      <c r="B16" s="135" t="s">
        <v>116</v>
      </c>
      <c r="C16" s="126" t="s">
        <v>130</v>
      </c>
      <c r="D16" s="155"/>
      <c r="E16" s="155"/>
      <c r="F16" s="156"/>
      <c r="G16" s="157"/>
      <c r="H16" s="265" t="s">
        <v>139</v>
      </c>
      <c r="I16" s="262"/>
      <c r="J16" s="263"/>
      <c r="K16" s="263"/>
      <c r="L16" s="259">
        <v>55.95</v>
      </c>
      <c r="M16" s="196"/>
      <c r="N16" s="189">
        <f t="shared" ref="N16:N26" si="0">IF(M16=" ",L16*1,L16*M16)</f>
        <v>55.95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36620</v>
      </c>
      <c r="B17" s="135" t="s">
        <v>116</v>
      </c>
      <c r="C17" s="126" t="s">
        <v>142</v>
      </c>
      <c r="D17" s="155"/>
      <c r="E17" s="155"/>
      <c r="F17" s="156"/>
      <c r="G17" s="157"/>
      <c r="H17" s="265" t="s">
        <v>119</v>
      </c>
      <c r="I17" s="262"/>
      <c r="J17" s="263"/>
      <c r="K17" s="263"/>
      <c r="L17" s="259">
        <v>26.62</v>
      </c>
      <c r="M17" s="196"/>
      <c r="N17" s="189">
        <f>IF(M17=" ",L17*1,L17*M17)</f>
        <v>26.62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36630</v>
      </c>
      <c r="B18" s="135" t="s">
        <v>116</v>
      </c>
      <c r="C18" s="126" t="s">
        <v>131</v>
      </c>
      <c r="D18" s="155"/>
      <c r="E18" s="155"/>
      <c r="F18" s="156"/>
      <c r="G18" s="157"/>
      <c r="H18" s="265" t="s">
        <v>120</v>
      </c>
      <c r="I18" s="262"/>
      <c r="J18" s="263"/>
      <c r="K18" s="263"/>
      <c r="L18" s="259">
        <v>31.95</v>
      </c>
      <c r="M18" s="196"/>
      <c r="N18" s="189">
        <f>IF(M18=" ",L18*1,L18*M18)</f>
        <v>31.95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36636</v>
      </c>
      <c r="B19" s="135" t="s">
        <v>116</v>
      </c>
      <c r="C19" s="126" t="s">
        <v>143</v>
      </c>
      <c r="D19" s="155"/>
      <c r="E19" s="155"/>
      <c r="F19" s="156"/>
      <c r="G19" s="157"/>
      <c r="H19" s="265" t="s">
        <v>121</v>
      </c>
      <c r="I19" s="262"/>
      <c r="J19" s="263"/>
      <c r="K19" s="263"/>
      <c r="L19" s="259">
        <v>29.79</v>
      </c>
      <c r="M19" s="196"/>
      <c r="N19" s="189">
        <f>IF(M19=" ",L19*1,L19*M19)</f>
        <v>29.79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>
        <v>36616</v>
      </c>
      <c r="B20" s="135" t="s">
        <v>116</v>
      </c>
      <c r="C20" s="126" t="s">
        <v>132</v>
      </c>
      <c r="D20" s="155"/>
      <c r="E20" s="155"/>
      <c r="F20" s="156"/>
      <c r="G20" s="157"/>
      <c r="H20" s="265" t="s">
        <v>133</v>
      </c>
      <c r="I20" s="262"/>
      <c r="J20" s="263"/>
      <c r="K20" s="263"/>
      <c r="L20" s="259">
        <v>71.97</v>
      </c>
      <c r="M20" s="196"/>
      <c r="N20" s="189">
        <f t="shared" si="0"/>
        <v>71.97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314.87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127</v>
      </c>
      <c r="B29" s="299" t="s">
        <v>113</v>
      </c>
      <c r="C29" s="400" t="s">
        <v>126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314.87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36643</v>
      </c>
      <c r="B34" s="129" t="s">
        <v>128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119.06</v>
      </c>
      <c r="M34" s="196"/>
      <c r="N34" s="189">
        <f t="shared" ref="N34:N41" si="1">IF(M34=" ",L34*1,L34*M34)</f>
        <v>119.06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119.06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 t="s">
        <v>140</v>
      </c>
      <c r="B44" s="299" t="s">
        <v>113</v>
      </c>
      <c r="C44" s="395" t="s">
        <v>126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119.06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666.74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1100.67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1100.67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Olson</v>
      </c>
      <c r="B62" s="250" t="str">
        <f>IF(ISBLANK($E$6),TRIM(" "),$E$6)</f>
        <v xml:space="preserve">Cindy </v>
      </c>
      <c r="C62" s="295" t="str">
        <f>TEXT(IF(ISBLANK($N$2),"      ",$N$2),"000000")</f>
        <v>052200</v>
      </c>
      <c r="D62" s="110" t="str">
        <f>TEXT($K$6,"###-##-####")</f>
        <v>515-58-9086</v>
      </c>
      <c r="E62" s="251" t="str">
        <f>TEXT($N$52,"######0.00")</f>
        <v>1100.67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1" zoomScale="80" workbookViewId="0">
      <selection activeCell="G14" sqref="G14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36627</v>
      </c>
      <c r="C12" s="137" t="s">
        <v>122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333.14</v>
      </c>
      <c r="N12" s="258"/>
      <c r="O12" s="189">
        <f t="shared" ref="O12:O27" si="0">IF(N12=" ",M12*1,M12*N12)</f>
        <v>333.14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36621</v>
      </c>
      <c r="C13" s="124" t="s">
        <v>134</v>
      </c>
      <c r="D13" s="166"/>
      <c r="E13" s="166"/>
      <c r="F13" s="166"/>
      <c r="G13" s="167"/>
      <c r="H13" s="166"/>
      <c r="I13" s="166"/>
      <c r="J13" s="166"/>
      <c r="K13" s="166"/>
      <c r="L13" s="255" t="s">
        <v>123</v>
      </c>
      <c r="M13" s="260">
        <v>75</v>
      </c>
      <c r="N13" s="258"/>
      <c r="O13" s="189">
        <f t="shared" si="0"/>
        <v>75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36627</v>
      </c>
      <c r="C14" s="124" t="s">
        <v>124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12</v>
      </c>
      <c r="N14" s="258"/>
      <c r="O14" s="189">
        <f t="shared" si="0"/>
        <v>12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36626</v>
      </c>
      <c r="C15" s="124" t="s">
        <v>135</v>
      </c>
      <c r="D15" s="166"/>
      <c r="E15" s="166"/>
      <c r="F15" s="166"/>
      <c r="G15" s="167"/>
      <c r="H15" s="166"/>
      <c r="I15" s="166"/>
      <c r="J15" s="166"/>
      <c r="K15" s="166"/>
      <c r="L15" s="255" t="s">
        <v>136</v>
      </c>
      <c r="M15" s="260">
        <v>85.2</v>
      </c>
      <c r="N15" s="258"/>
      <c r="O15" s="189">
        <f t="shared" si="0"/>
        <v>85.2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36627</v>
      </c>
      <c r="C16" s="124" t="s">
        <v>137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85.2</v>
      </c>
      <c r="N16" s="258"/>
      <c r="O16" s="189">
        <f t="shared" si="0"/>
        <v>85.2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61</v>
      </c>
      <c r="B17" s="148">
        <v>36627</v>
      </c>
      <c r="C17" s="124" t="s">
        <v>138</v>
      </c>
      <c r="D17" s="166"/>
      <c r="E17" s="166"/>
      <c r="F17" s="166"/>
      <c r="G17" s="167"/>
      <c r="H17" s="166"/>
      <c r="I17" s="166"/>
      <c r="J17" s="166"/>
      <c r="K17" s="166"/>
      <c r="L17" s="255"/>
      <c r="M17" s="260">
        <v>76.2</v>
      </c>
      <c r="N17" s="258"/>
      <c r="O17" s="189">
        <f t="shared" si="0"/>
        <v>76.2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666.74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125</v>
      </c>
      <c r="C49" s="341" t="s">
        <v>113</v>
      </c>
      <c r="D49" s="405" t="s">
        <v>126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666.74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666.74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2000-06-01T14:22:03Z</cp:lastPrinted>
  <dcterms:created xsi:type="dcterms:W3CDTF">1997-11-03T17:34:07Z</dcterms:created>
  <dcterms:modified xsi:type="dcterms:W3CDTF">2023-09-17T13:02:00Z</dcterms:modified>
</cp:coreProperties>
</file>