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42EEB3-C9FA-4036-B78A-8F2B70595BEC}" xr6:coauthVersionLast="47" xr6:coauthVersionMax="47" xr10:uidLastSave="{00000000-0000-0000-0000-000000000000}"/>
  <bookViews>
    <workbookView xWindow="-120" yWindow="-120" windowWidth="38640" windowHeight="1572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<sst xmlns="http://schemas.openxmlformats.org/spreadsheetml/2006/main" count="393" uniqueCount="151">
  <si>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</si>
  <si>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</si>
  <si>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</si>
  <si>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</si>
  <si>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</si>
  <si>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</si>
  <si>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</si>
  <si>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</si>
  <si>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</si>
  <si>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</si>
  <si>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</si>
  <si>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</si>
  <si>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</si>
  <si>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</si>
  <si>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</si>
  <si>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</si>
  <si>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</si>
  <si>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</si>
  <si>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</si>
  <si>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</si>
  <si>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</si>
  <si>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</si>
  <si>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</si>
  <si>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</si>
  <si>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</si>
  <si>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</si>
  <si>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</si>
  <si>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</si>
  <si>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</si>
  <si>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</si>
  <si>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</si>
  <si>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</si>
  <si>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</si>
  <si>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</si>
  <si>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</si>
  <si>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</si>
  <si>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</si>
  <si>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</si>
  <si>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</si>
  <si>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</si>
  <si>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</si>
  <si>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</si>
  <si>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</si>
  <si>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</si>
  <si>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</si>
  <si>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</si>
  <si>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</si>
  <si>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</si>
  <si>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</si>
  <si>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</si>
  <si>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</si>
  <si>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</si>
  <si>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</si>
  <si>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</si>
  <si>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</si>
  <si>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</si>
  <si>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</si>
  <si>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</si>
  <si>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</si>
  <si>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</si>
  <si>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</si>
  <si>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</si>
  <si>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</si>
  <si>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</si>
  <si>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</si>
  <si>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</si>
  <si>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</si>
  <si>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</si>
  <si>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</si>
  <si>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</si>
  <si>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</si>
  <si>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</si>
  <si>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</si>
  <si>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</si>
  <si>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</si>
  <si>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</si>
  <si>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</si>
  <si>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</si>
  <si>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</si>
  <si>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</si>
  <si>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</si>
  <si>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</si>
  <si>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</si>
  <si>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</si>
  <si>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</si>
  <si>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</si>
  <si>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</si>
  <si>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</si>
  <si>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</si>
  <si>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</si>
  <si>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</si>
  <si>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</si>
  <si>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</si>
  <si>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</si>
  <si>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</si>
  <si>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</si>
  <si>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</si>
  <si>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</si>
  <si>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</si>
  <si>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</si>
  <si>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</si>
  <si>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</si>
  <si>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</si>
  <si>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</si>
  <si>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</si>
  <si>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</si>
  <si>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</si>
  <si>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</si>
  <si>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013000</t>
  </si>
  <si>
    <t>Fleming</t>
  </si>
  <si>
    <t>Rosalee T.</t>
  </si>
  <si>
    <t>Ex. Asst. to Ch./CEO</t>
  </si>
  <si>
    <t>456-60-6258</t>
  </si>
  <si>
    <t>0011</t>
  </si>
  <si>
    <t>EB5004A - Houston</t>
  </si>
  <si>
    <t>713/853-6088</t>
  </si>
  <si>
    <t>Bush Intercontinental Airport</t>
  </si>
  <si>
    <t>T</t>
  </si>
  <si>
    <t>Travel Status - self</t>
  </si>
  <si>
    <t>B</t>
  </si>
  <si>
    <t>Doubletree Hotel - Downtown Houston</t>
  </si>
  <si>
    <t>Wendy Millhouse, Assistant to Rocky Emery with</t>
  </si>
  <si>
    <t>Paine Webber</t>
  </si>
  <si>
    <t xml:space="preserve">  Discuss Wendy's new role at Paine Webber</t>
  </si>
  <si>
    <t>Houston Yellow Cab  to Bush Intercontinental - $30.00 plus $10.00 tip for 5 heavy bags</t>
  </si>
  <si>
    <t>C</t>
  </si>
  <si>
    <t>Continental Airlines - Houston to Phoenix for Executive Committee Retreat - Scottsdale, AZ</t>
  </si>
  <si>
    <t>P</t>
  </si>
  <si>
    <t>Continental Airlines -Tip to Skycab to include 5 bags on the plane-supplies and materials</t>
  </si>
  <si>
    <t xml:space="preserve">Tip to Bellman at Phoenician in Scottsdale </t>
  </si>
  <si>
    <t>52004500</t>
  </si>
  <si>
    <t>100044</t>
  </si>
  <si>
    <t>52003500</t>
  </si>
  <si>
    <t>Southwestern Bell - fax machine at Fleming home - December 1999</t>
  </si>
  <si>
    <t>Southwestern Bell - fax machine at Fleming home - January 2000</t>
  </si>
  <si>
    <t>52503500</t>
  </si>
  <si>
    <t>Roundtrip mileage to the Lay's home to deliver Mr. Lay's mail</t>
  </si>
  <si>
    <t>Roundtrip mileage to the office to send e-mail fax to Mr. Lay in Switzerland</t>
  </si>
  <si>
    <t>52002500</t>
  </si>
  <si>
    <t>L</t>
  </si>
  <si>
    <t>The 43rd Restaurant - Houston</t>
  </si>
  <si>
    <t>Vanessa Groscrand, Corp. Meeting Coordinator</t>
  </si>
  <si>
    <t>Dorothy Barnes, Ex. Asst, Office of Ch/CEO</t>
  </si>
  <si>
    <t>D</t>
  </si>
  <si>
    <t>Habanero Blues Restaurant - Houston</t>
  </si>
  <si>
    <t>Peggy Phillips, Florida Gas Legal</t>
  </si>
  <si>
    <t xml:space="preserve">  Site Visit for future entertainment/dinners</t>
  </si>
  <si>
    <t xml:space="preserve">  Discuss schedules for Off. Of the Ch.</t>
  </si>
  <si>
    <t>Southwestern Bell - fax machine at Fleming home - February 2000</t>
  </si>
  <si>
    <t>Roundtrip to the airport to take Mr. Lay's mail to Aviation</t>
  </si>
  <si>
    <t>Roundtrip to the office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</si>
</sst>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6F3E67B3-9E58-1AB2-2596-FD13560549A7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0377AFB-1EF3-A885-7756-1CE71F8C0AAA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6118903-6909-B04A-9615-AE147C221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8842639B-A332-9C21-4F5D-68E42C2F46D9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E24BB4B9-320B-3E34-DA6C-C027C042C5B6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36B502E-51D4-F707-BE6D-89AA59C33D9E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64A8D8B3-AE6C-8132-4D51-D002B7D78450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14E1710B-B499-6424-8FA2-C39C76BAC759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7804587-EC9C-4784-DC4D-E8B5FBC1D357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AC74E71E-4C24-DCCA-25A1-6ECCC3184860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70C337DE-39F6-F94E-E4EF-9D6C3CD2B0C8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1794EAAA-D228-F4DE-3648-14235D66BAED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96768DF0-E2D1-CD62-14E4-2D4FEE08BE1E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909F6022-8B04-7558-80AD-716DD2C02FC4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1F941BB3-0D27-4B47-AFDE-C0645CA85232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733F94F3-5BDD-608B-EA4A-000CCFCFCE9E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27C9BD19-C0F3-0DDC-3261-BFBA0F12ED1D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ABF6CBE3-92E4-E48A-5008-CD25833683B0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171DEE4C-7A18-3B43-56DB-C2587A1740FC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8992F880-0D17-96C8-895C-0CDC2081A5FA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6AE87DFC-1213-52CD-7976-14CB42CBBA0C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23FF6B06-B358-DAA9-6324-179AD580D376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DF6EA7F-D043-99C9-C401-DE824AE2058F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D3F0CBD3-7D8C-FDA5-55F8-78A41624FBA1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926A0106-05FE-CD34-600D-F77D3D7CC0D9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CEA7F648-7A72-8C16-9120-1C5A63507DE5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5BC26BC-DB56-C4EA-60D0-C54A2A41EF10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6027CD5C-7D4F-8179-FB66-7CC02C0DE84B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77F19EB7-F6C7-E3CD-5639-3BF11D4E478E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CA4AA671-2C99-E05C-462B-06FC12CC1F0A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6166DC23-F5DD-4709-D215-B1793470E4D4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7434FB01-6A2E-7C21-0896-F2D626F70AC8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A537A013-C83F-B00E-5BB7-D095E088AAA5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E11F4D24-8915-0F04-3AAE-258287F8FEB5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2F6BDEDB-E706-94CA-7DFE-4806AE6A8C12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149.66999999999999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128.41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297.75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100044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34.450000000000003</v>
      </c>
      <c r="B19" s="293" t="str">
        <f>'Misc. Exp. Sup'!B49</f>
        <v>52002500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610.28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A21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36586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36536</v>
      </c>
      <c r="B14" s="135" t="s">
        <v>117</v>
      </c>
      <c r="C14" s="126" t="s">
        <v>116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11</v>
      </c>
      <c r="M14" s="196"/>
      <c r="N14" s="189">
        <f>IF(M14=" ",L14*1,L14*M14)</f>
        <v>11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36553</v>
      </c>
      <c r="B15" s="135" t="s">
        <v>119</v>
      </c>
      <c r="C15" s="126" t="s">
        <v>120</v>
      </c>
      <c r="D15" s="155"/>
      <c r="E15" s="155"/>
      <c r="F15" s="156"/>
      <c r="G15" s="157"/>
      <c r="H15" s="265" t="s">
        <v>121</v>
      </c>
      <c r="I15" s="262"/>
      <c r="J15" s="263"/>
      <c r="K15" s="263"/>
      <c r="L15" s="259">
        <v>27.28</v>
      </c>
      <c r="M15" s="196"/>
      <c r="N15" s="189">
        <f>IF(M15=" ",L15*1,L15*M15)</f>
        <v>27.28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 t="s">
        <v>123</v>
      </c>
      <c r="D16" s="155"/>
      <c r="E16" s="155"/>
      <c r="F16" s="156"/>
      <c r="G16" s="157"/>
      <c r="H16" s="265" t="s">
        <v>122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36557</v>
      </c>
      <c r="B17" s="135" t="s">
        <v>139</v>
      </c>
      <c r="C17" s="126" t="s">
        <v>140</v>
      </c>
      <c r="D17" s="155"/>
      <c r="E17" s="155"/>
      <c r="F17" s="156"/>
      <c r="G17" s="157"/>
      <c r="H17" s="265" t="s">
        <v>142</v>
      </c>
      <c r="I17" s="262"/>
      <c r="J17" s="263"/>
      <c r="K17" s="263"/>
      <c r="L17" s="259">
        <v>65.989999999999995</v>
      </c>
      <c r="M17" s="196"/>
      <c r="N17" s="189">
        <f>IF(M17=" ",L17*1,L17*M17)</f>
        <v>65.989999999999995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 t="s">
        <v>147</v>
      </c>
      <c r="D18" s="155"/>
      <c r="E18" s="155"/>
      <c r="F18" s="156"/>
      <c r="G18" s="157"/>
      <c r="H18" s="265" t="s">
        <v>141</v>
      </c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36559</v>
      </c>
      <c r="B19" s="135" t="s">
        <v>143</v>
      </c>
      <c r="C19" s="126" t="s">
        <v>144</v>
      </c>
      <c r="D19" s="155"/>
      <c r="E19" s="155"/>
      <c r="F19" s="156"/>
      <c r="G19" s="157"/>
      <c r="H19" s="265" t="s">
        <v>145</v>
      </c>
      <c r="I19" s="262"/>
      <c r="J19" s="263"/>
      <c r="K19" s="263"/>
      <c r="L19" s="259">
        <v>45.4</v>
      </c>
      <c r="M19" s="196"/>
      <c r="N19" s="189">
        <f>IF(M19=" ",L19*1,L19*M19)</f>
        <v>45.4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 t="s">
        <v>146</v>
      </c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149.66999999999999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132</v>
      </c>
      <c r="B29" s="299" t="s">
        <v>113</v>
      </c>
      <c r="C29" s="400" t="s">
        <v>131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149.66999999999999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36511</v>
      </c>
      <c r="B34" s="129" t="s">
        <v>133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28.26</v>
      </c>
      <c r="M34" s="196"/>
      <c r="N34" s="189">
        <f t="shared" ref="N34:N41" si="1">IF(M34=" ",L34*1,L34*M34)</f>
        <v>28.26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36542</v>
      </c>
      <c r="B35" s="129" t="s">
        <v>134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71.81</v>
      </c>
      <c r="M35" s="196"/>
      <c r="N35" s="189">
        <f>IF(M35=" ",L35*1,L35*M35)</f>
        <v>71.81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36573</v>
      </c>
      <c r="B36" s="129" t="s">
        <v>148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28.34</v>
      </c>
      <c r="M36" s="196"/>
      <c r="N36" s="189">
        <f t="shared" si="1"/>
        <v>28.34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128.41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34.450000000000003</v>
      </c>
    </row>
    <row r="44" spans="1:64" ht="24" customHeight="1" x14ac:dyDescent="0.2">
      <c r="A44" s="299" t="s">
        <v>135</v>
      </c>
      <c r="B44" s="299" t="s">
        <v>113</v>
      </c>
      <c r="C44" s="395" t="s">
        <v>131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162.86000000000001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297.75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610.28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610.28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013000</v>
      </c>
      <c r="D62" s="110" t="str">
        <f>TEXT($K$6,"###-##-####")</f>
        <v>456-60-6258</v>
      </c>
      <c r="E62" s="251" t="str">
        <f>TEXT($N$52,"######0.00")</f>
        <v>610.28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6" zoomScale="80" workbookViewId="0">
      <selection activeCell="H28" sqref="H28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36536</v>
      </c>
      <c r="C12" s="137" t="s">
        <v>124</v>
      </c>
      <c r="D12" s="166"/>
      <c r="E12" s="166"/>
      <c r="F12" s="166"/>
      <c r="G12" s="167"/>
      <c r="H12" s="166"/>
      <c r="I12" s="168"/>
      <c r="J12" s="166"/>
      <c r="K12" s="166"/>
      <c r="L12" s="255" t="s">
        <v>125</v>
      </c>
      <c r="M12" s="260">
        <v>40</v>
      </c>
      <c r="N12" s="258"/>
      <c r="O12" s="189">
        <f t="shared" ref="O12:O27" si="0">IF(N12=" ",M12*1,M12*N12)</f>
        <v>40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36536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 t="s">
        <v>127</v>
      </c>
      <c r="M13" s="260">
        <v>235.75</v>
      </c>
      <c r="N13" s="258"/>
      <c r="O13" s="189">
        <f t="shared" si="0"/>
        <v>235.75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36536</v>
      </c>
      <c r="C14" s="124" t="s">
        <v>128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15</v>
      </c>
      <c r="N14" s="258"/>
      <c r="O14" s="189">
        <f t="shared" si="0"/>
        <v>15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36536</v>
      </c>
      <c r="C15" s="124" t="s">
        <v>129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7</v>
      </c>
      <c r="N15" s="258"/>
      <c r="O15" s="189">
        <f t="shared" si="0"/>
        <v>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297.75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130</v>
      </c>
      <c r="C49" s="341" t="s">
        <v>113</v>
      </c>
      <c r="D49" s="405" t="s">
        <v>131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297.75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297.75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Ch./CEO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abSelected="1" topLeftCell="A36" zoomScale="80" workbookViewId="0">
      <selection activeCell="A14" sqref="A14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36546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14</v>
      </c>
      <c r="N10" s="257">
        <v>0.32500000000000001</v>
      </c>
      <c r="O10" s="189">
        <f>IF(N10=" ",M10*1,M10*N10)</f>
        <v>4.55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 t="s">
        <v>61</v>
      </c>
      <c r="B11" s="148">
        <v>36555</v>
      </c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36</v>
      </c>
      <c r="N11" s="257">
        <v>0.32500000000000001</v>
      </c>
      <c r="O11" s="189">
        <f>IF(N11=" ",M11*1,M11*N11)</f>
        <v>11.7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61</v>
      </c>
      <c r="B12" s="148">
        <v>36570</v>
      </c>
      <c r="C12" s="124" t="s">
        <v>149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20</v>
      </c>
      <c r="N12" s="257">
        <v>0.32500000000000001</v>
      </c>
      <c r="O12" s="189">
        <f>IF(N12=" ",M12*1,M12*N12)</f>
        <v>6.5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 t="s">
        <v>61</v>
      </c>
      <c r="B13" s="148">
        <v>36583</v>
      </c>
      <c r="C13" s="124" t="s">
        <v>150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36</v>
      </c>
      <c r="N13" s="257">
        <v>0.32500000000000001</v>
      </c>
      <c r="O13" s="189">
        <f t="shared" ref="O13:O25" si="0">IF(N13=" ",M13*1,M13*N13)</f>
        <v>11.7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34.450000000000003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138</v>
      </c>
      <c r="C49" s="341" t="s">
        <v>113</v>
      </c>
      <c r="D49" s="405" t="s">
        <v>131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34.450000000000003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34.450000000000003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Ch./CEO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2000-03-02T00:06:40Z</cp:lastPrinted>
  <dcterms:created xsi:type="dcterms:W3CDTF">1997-11-03T17:34:07Z</dcterms:created>
  <dcterms:modified xsi:type="dcterms:W3CDTF">2023-09-17T13:10:17Z</dcterms:modified>
</cp:coreProperties>
</file>