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EA61449-6105-4061-BCF4-3D8C076820F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Sheet1!$A$1:$M$68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H2" i="1"/>
  <c r="I2" i="1"/>
  <c r="L2" i="1"/>
  <c r="M2" i="1"/>
  <c r="G3" i="1"/>
  <c r="H3" i="1"/>
  <c r="I3" i="1"/>
  <c r="L3" i="1"/>
  <c r="M3" i="1"/>
  <c r="G4" i="1"/>
  <c r="H4" i="1"/>
  <c r="I4" i="1"/>
  <c r="L4" i="1"/>
  <c r="M4" i="1"/>
  <c r="G5" i="1"/>
  <c r="H5" i="1"/>
  <c r="I5" i="1"/>
  <c r="L5" i="1"/>
  <c r="M5" i="1"/>
  <c r="G6" i="1"/>
  <c r="H6" i="1"/>
  <c r="I6" i="1"/>
  <c r="L6" i="1"/>
  <c r="M6" i="1"/>
  <c r="G7" i="1"/>
  <c r="H7" i="1"/>
  <c r="I7" i="1"/>
  <c r="L7" i="1"/>
  <c r="M7" i="1"/>
  <c r="G8" i="1"/>
  <c r="H8" i="1"/>
  <c r="I8" i="1"/>
  <c r="L8" i="1"/>
  <c r="M8" i="1"/>
  <c r="G9" i="1"/>
  <c r="H9" i="1"/>
  <c r="I9" i="1"/>
  <c r="L9" i="1"/>
  <c r="M9" i="1"/>
  <c r="I10" i="1"/>
  <c r="L10" i="1"/>
  <c r="M10" i="1"/>
  <c r="I11" i="1"/>
  <c r="L11" i="1"/>
  <c r="M11" i="1"/>
  <c r="I12" i="1"/>
  <c r="L12" i="1"/>
  <c r="M12" i="1"/>
  <c r="I13" i="1"/>
  <c r="L13" i="1"/>
  <c r="M13" i="1"/>
  <c r="I14" i="1"/>
  <c r="L14" i="1"/>
  <c r="M14" i="1"/>
  <c r="I15" i="1"/>
  <c r="L15" i="1"/>
  <c r="M15" i="1"/>
  <c r="I16" i="1"/>
  <c r="L16" i="1"/>
  <c r="M16" i="1"/>
  <c r="I17" i="1"/>
  <c r="L17" i="1"/>
  <c r="M17" i="1"/>
  <c r="I18" i="1"/>
  <c r="L18" i="1"/>
  <c r="M18" i="1"/>
  <c r="I19" i="1"/>
  <c r="L19" i="1"/>
  <c r="M19" i="1"/>
  <c r="I20" i="1"/>
  <c r="L20" i="1"/>
  <c r="M20" i="1"/>
  <c r="I21" i="1"/>
  <c r="L21" i="1"/>
  <c r="M21" i="1"/>
  <c r="I22" i="1"/>
  <c r="L22" i="1"/>
  <c r="M22" i="1"/>
  <c r="I23" i="1"/>
  <c r="L23" i="1"/>
  <c r="M23" i="1"/>
  <c r="I24" i="1"/>
  <c r="L24" i="1"/>
  <c r="M24" i="1"/>
  <c r="I25" i="1"/>
  <c r="L25" i="1"/>
  <c r="M25" i="1"/>
  <c r="I26" i="1"/>
  <c r="L26" i="1"/>
  <c r="M26" i="1"/>
  <c r="I27" i="1"/>
  <c r="L27" i="1"/>
  <c r="M27" i="1"/>
  <c r="I28" i="1"/>
  <c r="L28" i="1"/>
  <c r="M28" i="1"/>
  <c r="I29" i="1"/>
  <c r="L29" i="1"/>
  <c r="M29" i="1"/>
  <c r="I30" i="1"/>
  <c r="L30" i="1"/>
  <c r="M30" i="1"/>
  <c r="I31" i="1"/>
  <c r="L31" i="1"/>
  <c r="M31" i="1"/>
  <c r="I32" i="1"/>
  <c r="L32" i="1"/>
  <c r="M32" i="1"/>
  <c r="I33" i="1"/>
  <c r="L33" i="1"/>
  <c r="M33" i="1"/>
  <c r="I34" i="1"/>
  <c r="L34" i="1"/>
  <c r="M34" i="1"/>
  <c r="I35" i="1"/>
  <c r="L35" i="1"/>
  <c r="M35" i="1"/>
  <c r="I36" i="1"/>
  <c r="L36" i="1"/>
  <c r="M36" i="1"/>
  <c r="I37" i="1"/>
  <c r="L37" i="1"/>
  <c r="M37" i="1"/>
  <c r="I38" i="1"/>
  <c r="L38" i="1"/>
  <c r="M38" i="1"/>
  <c r="I39" i="1"/>
  <c r="L39" i="1"/>
  <c r="M39" i="1"/>
  <c r="I40" i="1"/>
  <c r="L40" i="1"/>
  <c r="M40" i="1"/>
  <c r="I41" i="1"/>
  <c r="L41" i="1"/>
  <c r="M41" i="1"/>
  <c r="I42" i="1"/>
  <c r="L42" i="1"/>
  <c r="M42" i="1"/>
  <c r="I43" i="1"/>
  <c r="L43" i="1"/>
  <c r="M43" i="1"/>
  <c r="I44" i="1"/>
  <c r="L44" i="1"/>
  <c r="M44" i="1"/>
  <c r="I45" i="1"/>
  <c r="L45" i="1"/>
  <c r="M45" i="1"/>
  <c r="I46" i="1"/>
  <c r="L46" i="1"/>
  <c r="M46" i="1"/>
  <c r="I47" i="1"/>
  <c r="L47" i="1"/>
  <c r="M47" i="1"/>
  <c r="I48" i="1"/>
  <c r="L48" i="1"/>
  <c r="M48" i="1"/>
  <c r="I49" i="1"/>
  <c r="L49" i="1"/>
  <c r="M49" i="1"/>
  <c r="I50" i="1"/>
  <c r="L50" i="1"/>
  <c r="M50" i="1"/>
  <c r="I51" i="1"/>
  <c r="L51" i="1"/>
  <c r="M51" i="1"/>
  <c r="I52" i="1"/>
  <c r="L52" i="1"/>
  <c r="M52" i="1"/>
  <c r="I53" i="1"/>
  <c r="L53" i="1"/>
  <c r="M53" i="1"/>
  <c r="I54" i="1"/>
  <c r="L54" i="1"/>
  <c r="M54" i="1"/>
  <c r="I55" i="1"/>
  <c r="L55" i="1"/>
  <c r="M55" i="1"/>
  <c r="I56" i="1"/>
  <c r="L56" i="1"/>
  <c r="M56" i="1"/>
  <c r="I57" i="1"/>
  <c r="L57" i="1"/>
  <c r="M57" i="1"/>
  <c r="G58" i="1"/>
  <c r="H58" i="1"/>
  <c r="I58" i="1"/>
  <c r="L58" i="1"/>
  <c r="M58" i="1"/>
  <c r="G59" i="1"/>
  <c r="H59" i="1"/>
  <c r="I59" i="1"/>
  <c r="L59" i="1"/>
  <c r="M59" i="1"/>
  <c r="G60" i="1"/>
  <c r="H60" i="1"/>
  <c r="I60" i="1"/>
  <c r="L60" i="1"/>
  <c r="M60" i="1"/>
  <c r="G61" i="1"/>
  <c r="H61" i="1"/>
  <c r="I61" i="1"/>
  <c r="L61" i="1"/>
  <c r="M61" i="1"/>
  <c r="G62" i="1"/>
  <c r="I62" i="1"/>
  <c r="L62" i="1"/>
  <c r="M62" i="1"/>
  <c r="J65" i="1"/>
  <c r="J66" i="1"/>
  <c r="J67" i="1"/>
  <c r="I1" i="2"/>
  <c r="J1" i="2"/>
  <c r="K1" i="2"/>
  <c r="L1" i="2"/>
  <c r="M1" i="2"/>
  <c r="I2" i="2"/>
  <c r="J2" i="2"/>
  <c r="K2" i="2"/>
  <c r="L2" i="2"/>
  <c r="M2" i="2"/>
  <c r="I3" i="2"/>
  <c r="J3" i="2"/>
  <c r="K3" i="2"/>
  <c r="L3" i="2"/>
  <c r="M3" i="2"/>
  <c r="I4" i="2"/>
  <c r="J4" i="2"/>
  <c r="K4" i="2"/>
  <c r="L4" i="2"/>
  <c r="M4" i="2"/>
  <c r="I5" i="2"/>
  <c r="J5" i="2"/>
  <c r="K5" i="2"/>
  <c r="L5" i="2"/>
  <c r="M5" i="2"/>
  <c r="I6" i="2"/>
  <c r="J6" i="2"/>
  <c r="K6" i="2"/>
  <c r="L6" i="2"/>
  <c r="M6" i="2"/>
  <c r="I7" i="2"/>
  <c r="J7" i="2"/>
  <c r="K7" i="2"/>
  <c r="L7" i="2"/>
  <c r="M7" i="2"/>
  <c r="I8" i="2"/>
  <c r="J8" i="2"/>
  <c r="K8" i="2"/>
  <c r="L8" i="2"/>
  <c r="M8" i="2"/>
  <c r="I9" i="2"/>
  <c r="J9" i="2"/>
  <c r="K9" i="2"/>
  <c r="L9" i="2"/>
  <c r="M9" i="2"/>
  <c r="I10" i="2"/>
  <c r="J10" i="2"/>
  <c r="K10" i="2"/>
  <c r="L10" i="2"/>
  <c r="M10" i="2"/>
  <c r="I11" i="2"/>
  <c r="J11" i="2"/>
  <c r="K11" i="2"/>
  <c r="L11" i="2"/>
  <c r="M11" i="2"/>
  <c r="I12" i="2"/>
  <c r="J12" i="2"/>
  <c r="K12" i="2"/>
  <c r="L12" i="2"/>
  <c r="M12" i="2"/>
</calcChain>
</file>

<file path=xl/sharedStrings.xml><?xml version="1.0" encoding="utf-8"?>
<sst xmlns="http://schemas.openxmlformats.org/spreadsheetml/2006/main" count="15" uniqueCount="14">
  <si>
    <t>Peak Days</t>
  </si>
  <si>
    <t>Days</t>
  </si>
  <si>
    <t>Sat</t>
  </si>
  <si>
    <t>Sun</t>
  </si>
  <si>
    <t>Holidays</t>
  </si>
  <si>
    <t>OP Hrs</t>
  </si>
  <si>
    <t>Total Hrs</t>
  </si>
  <si>
    <t>Month</t>
  </si>
  <si>
    <t>On Peak</t>
  </si>
  <si>
    <t>On Price</t>
  </si>
  <si>
    <t>Off Price</t>
  </si>
  <si>
    <t>ATC</t>
  </si>
  <si>
    <t>Off Peak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</si>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</sst>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8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2" fillId="0" borderId="0" xfId="0" applyFont="1"/>
    <xf numFmtId="44" fontId="2" fillId="0" borderId="0" xfId="2" applyFont="1"/>
    <xf numFmtId="44" fontId="0" fillId="0" borderId="0" xfId="2" applyFont="1"/>
    <xf numFmtId="168" fontId="0" fillId="0" borderId="0" xfId="1" applyNumberFormat="1" applyFont="1"/>
    <xf numFmtId="168" fontId="2" fillId="0" borderId="0" xfId="0" applyNumberFormat="1" applyFont="1"/>
    <xf numFmtId="0" fontId="2" fillId="0" borderId="1" xfId="0" applyFont="1" applyBorder="1"/>
    <xf numFmtId="43" fontId="2" fillId="0" borderId="2" xfId="1" applyFont="1" applyBorder="1"/>
    <xf numFmtId="0" fontId="2" fillId="0" borderId="3" xfId="0" applyFont="1" applyBorder="1"/>
    <xf numFmtId="43" fontId="2" fillId="0" borderId="4" xfId="1" applyFont="1" applyBorder="1"/>
    <xf numFmtId="0" fontId="2" fillId="0" borderId="5" xfId="0" applyFont="1" applyBorder="1"/>
    <xf numFmtId="43" fontId="2" fillId="0" borderId="6" xfId="1" applyFont="1" applyBorder="1"/>
    <xf numFmtId="4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ower2\Analyst\GKim\Presto%20P&amp;L\Daily%20Price%20Shee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mpt"/>
      <sheetName val="Forward"/>
      <sheetName val="Power_24hr"/>
      <sheetName val="Cals_peak"/>
      <sheetName val="Cals_offpeak"/>
      <sheetName val="Cals_24hr"/>
      <sheetName val="Heat_Rate"/>
      <sheetName val="NE_spread"/>
      <sheetName val="Gas"/>
      <sheetName val="Balmo"/>
    </sheetNames>
    <sheetDataSet>
      <sheetData sheetId="0"/>
      <sheetData sheetId="1">
        <row r="69">
          <cell r="C69">
            <v>37.5</v>
          </cell>
          <cell r="R69">
            <v>28.018313090006512</v>
          </cell>
        </row>
        <row r="70">
          <cell r="C70">
            <v>37.5</v>
          </cell>
          <cell r="R70">
            <v>28.260726928710938</v>
          </cell>
        </row>
        <row r="71">
          <cell r="C71">
            <v>33.25</v>
          </cell>
          <cell r="R71">
            <v>25.278680801391602</v>
          </cell>
        </row>
        <row r="72">
          <cell r="C72">
            <v>30.5</v>
          </cell>
          <cell r="R72">
            <v>24.348800277709962</v>
          </cell>
        </row>
        <row r="73">
          <cell r="C73">
            <v>34.75</v>
          </cell>
          <cell r="R73">
            <v>24.73069408961705</v>
          </cell>
        </row>
        <row r="74">
          <cell r="C74">
            <v>53.25</v>
          </cell>
          <cell r="R74">
            <v>28.00434925245202</v>
          </cell>
        </row>
        <row r="75">
          <cell r="C75">
            <v>78.5</v>
          </cell>
          <cell r="R75">
            <v>34.969434162355817</v>
          </cell>
        </row>
        <row r="76">
          <cell r="C76">
            <v>78.5</v>
          </cell>
          <cell r="R76">
            <v>33.387234424022921</v>
          </cell>
        </row>
        <row r="77">
          <cell r="C77">
            <v>31</v>
          </cell>
          <cell r="R77">
            <v>24.253200149536134</v>
          </cell>
        </row>
        <row r="78">
          <cell r="C78">
            <v>29</v>
          </cell>
          <cell r="R78">
            <v>23.484694072178431</v>
          </cell>
        </row>
        <row r="79">
          <cell r="C79">
            <v>29</v>
          </cell>
          <cell r="R79">
            <v>23.300000190734863</v>
          </cell>
        </row>
        <row r="80">
          <cell r="C80">
            <v>29</v>
          </cell>
          <cell r="R80">
            <v>23.240754793275077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74"/>
  <sheetViews>
    <sheetView tabSelected="1" workbookViewId="0">
      <pane xSplit="1" ySplit="1" topLeftCell="B45" activePane="bottomRight" state="frozen"/>
      <selection pane="topRight" activeCell="B1" sqref="B1"/>
      <selection pane="bottomLeft" activeCell="A2" sqref="A2"/>
      <selection pane="bottomRight" activeCell="K49" sqref="K49"/>
    </sheetView>
  </sheetViews>
  <sheetFormatPr defaultRowHeight="12.75" x14ac:dyDescent="0.2"/>
  <cols>
    <col min="1" max="1" width="12.5703125" bestFit="1" customWidth="1"/>
    <col min="2" max="2" width="10.42578125" customWidth="1"/>
    <col min="3" max="8" width="8.7109375" customWidth="1"/>
    <col min="12" max="12" width="12.28515625" bestFit="1" customWidth="1"/>
    <col min="13" max="13" width="8.7109375" bestFit="1" customWidth="1"/>
  </cols>
  <sheetData>
    <row r="1" spans="1:17" x14ac:dyDescent="0.2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8</v>
      </c>
      <c r="J1" s="3" t="s">
        <v>9</v>
      </c>
      <c r="K1" s="3" t="s">
        <v>10</v>
      </c>
    </row>
    <row r="2" spans="1:17" x14ac:dyDescent="0.2">
      <c r="A2" s="1">
        <v>37012</v>
      </c>
      <c r="B2">
        <v>22</v>
      </c>
      <c r="C2">
        <v>31</v>
      </c>
      <c r="D2">
        <v>4</v>
      </c>
      <c r="E2">
        <v>4</v>
      </c>
      <c r="F2">
        <v>1</v>
      </c>
      <c r="G2">
        <f t="shared" ref="G2:G9" si="0">(C2*8)+(D2*16)+(E2*16)+(F2*16)</f>
        <v>392</v>
      </c>
      <c r="H2">
        <f t="shared" ref="H2:H9" si="1">C2*24</f>
        <v>744</v>
      </c>
      <c r="I2">
        <f t="shared" ref="I2:I9" si="2">+H2-G2</f>
        <v>352</v>
      </c>
      <c r="J2" s="3">
        <v>48.5</v>
      </c>
      <c r="K2" s="3">
        <v>24</v>
      </c>
      <c r="L2" s="5">
        <f t="shared" ref="L2:L9" si="3">+J2*I2</f>
        <v>17072</v>
      </c>
      <c r="M2" s="5">
        <f t="shared" ref="M2:M9" si="4">+K2*G2</f>
        <v>9408</v>
      </c>
    </row>
    <row r="3" spans="1:17" x14ac:dyDescent="0.2">
      <c r="A3" s="1">
        <v>37043</v>
      </c>
      <c r="B3">
        <v>21</v>
      </c>
      <c r="C3">
        <v>30</v>
      </c>
      <c r="D3">
        <v>5</v>
      </c>
      <c r="E3">
        <v>4</v>
      </c>
      <c r="F3">
        <v>0</v>
      </c>
      <c r="G3">
        <f t="shared" si="0"/>
        <v>384</v>
      </c>
      <c r="H3">
        <f t="shared" si="1"/>
        <v>720</v>
      </c>
      <c r="I3">
        <f t="shared" si="2"/>
        <v>336</v>
      </c>
      <c r="J3" s="3">
        <v>75</v>
      </c>
      <c r="K3" s="3">
        <v>25</v>
      </c>
      <c r="L3" s="5">
        <f t="shared" si="3"/>
        <v>25200</v>
      </c>
      <c r="M3" s="5">
        <f t="shared" si="4"/>
        <v>9600</v>
      </c>
    </row>
    <row r="4" spans="1:17" x14ac:dyDescent="0.2">
      <c r="A4" s="1">
        <v>37073</v>
      </c>
      <c r="B4">
        <v>21</v>
      </c>
      <c r="C4">
        <v>31</v>
      </c>
      <c r="D4">
        <v>4</v>
      </c>
      <c r="E4">
        <v>5</v>
      </c>
      <c r="F4">
        <v>1</v>
      </c>
      <c r="G4">
        <f t="shared" si="0"/>
        <v>408</v>
      </c>
      <c r="H4">
        <f t="shared" si="1"/>
        <v>744</v>
      </c>
      <c r="I4">
        <f t="shared" si="2"/>
        <v>336</v>
      </c>
      <c r="J4" s="3">
        <v>112</v>
      </c>
      <c r="K4" s="3">
        <v>30</v>
      </c>
      <c r="L4" s="5">
        <f t="shared" si="3"/>
        <v>37632</v>
      </c>
      <c r="M4" s="5">
        <f t="shared" si="4"/>
        <v>12240</v>
      </c>
    </row>
    <row r="5" spans="1:17" x14ac:dyDescent="0.2">
      <c r="A5" s="1">
        <v>37104</v>
      </c>
      <c r="B5">
        <v>23</v>
      </c>
      <c r="C5">
        <v>31</v>
      </c>
      <c r="D5">
        <v>4</v>
      </c>
      <c r="E5">
        <v>4</v>
      </c>
      <c r="F5">
        <v>0</v>
      </c>
      <c r="G5">
        <f t="shared" si="0"/>
        <v>376</v>
      </c>
      <c r="H5">
        <f t="shared" si="1"/>
        <v>744</v>
      </c>
      <c r="I5">
        <f t="shared" si="2"/>
        <v>368</v>
      </c>
      <c r="J5" s="3">
        <v>112</v>
      </c>
      <c r="K5" s="3">
        <v>30</v>
      </c>
      <c r="L5" s="5">
        <f t="shared" si="3"/>
        <v>41216</v>
      </c>
      <c r="M5" s="5">
        <f t="shared" si="4"/>
        <v>11280</v>
      </c>
    </row>
    <row r="6" spans="1:17" x14ac:dyDescent="0.2">
      <c r="A6" s="1">
        <v>37135</v>
      </c>
      <c r="B6">
        <v>19</v>
      </c>
      <c r="C6">
        <v>30</v>
      </c>
      <c r="D6">
        <v>5</v>
      </c>
      <c r="E6">
        <v>5</v>
      </c>
      <c r="F6">
        <v>1</v>
      </c>
      <c r="G6">
        <f t="shared" si="0"/>
        <v>416</v>
      </c>
      <c r="H6">
        <f t="shared" si="1"/>
        <v>720</v>
      </c>
      <c r="I6">
        <f t="shared" si="2"/>
        <v>304</v>
      </c>
      <c r="J6" s="3">
        <v>46</v>
      </c>
      <c r="K6" s="3">
        <v>23</v>
      </c>
      <c r="L6" s="5">
        <f t="shared" si="3"/>
        <v>13984</v>
      </c>
      <c r="M6" s="5">
        <f t="shared" si="4"/>
        <v>9568</v>
      </c>
    </row>
    <row r="7" spans="1:17" x14ac:dyDescent="0.2">
      <c r="A7" s="1">
        <v>37165</v>
      </c>
      <c r="B7">
        <v>23</v>
      </c>
      <c r="C7">
        <v>31</v>
      </c>
      <c r="D7">
        <v>4</v>
      </c>
      <c r="E7">
        <v>4</v>
      </c>
      <c r="F7">
        <v>0</v>
      </c>
      <c r="G7">
        <f t="shared" si="0"/>
        <v>376</v>
      </c>
      <c r="H7">
        <f t="shared" si="1"/>
        <v>744</v>
      </c>
      <c r="I7">
        <f t="shared" si="2"/>
        <v>368</v>
      </c>
      <c r="J7" s="3">
        <v>42.5</v>
      </c>
      <c r="K7" s="3">
        <v>23</v>
      </c>
      <c r="L7" s="5">
        <f t="shared" si="3"/>
        <v>15640</v>
      </c>
      <c r="M7" s="5">
        <f t="shared" si="4"/>
        <v>8648</v>
      </c>
    </row>
    <row r="8" spans="1:17" x14ac:dyDescent="0.2">
      <c r="A8" s="1">
        <v>37196</v>
      </c>
      <c r="B8">
        <v>21</v>
      </c>
      <c r="C8">
        <v>30</v>
      </c>
      <c r="D8">
        <v>4</v>
      </c>
      <c r="E8">
        <v>4</v>
      </c>
      <c r="F8">
        <v>1</v>
      </c>
      <c r="G8">
        <f t="shared" si="0"/>
        <v>384</v>
      </c>
      <c r="H8">
        <f t="shared" si="1"/>
        <v>720</v>
      </c>
      <c r="I8">
        <f t="shared" si="2"/>
        <v>336</v>
      </c>
      <c r="J8" s="3">
        <v>42</v>
      </c>
      <c r="K8" s="3">
        <v>22.99958348274231</v>
      </c>
      <c r="L8" s="5">
        <f t="shared" si="3"/>
        <v>14112</v>
      </c>
      <c r="M8" s="5">
        <f t="shared" si="4"/>
        <v>8831.8400573730469</v>
      </c>
    </row>
    <row r="9" spans="1:17" x14ac:dyDescent="0.2">
      <c r="A9" s="1">
        <v>37226</v>
      </c>
      <c r="B9">
        <v>20</v>
      </c>
      <c r="C9">
        <v>31</v>
      </c>
      <c r="D9">
        <v>5</v>
      </c>
      <c r="E9">
        <v>5</v>
      </c>
      <c r="F9">
        <v>1</v>
      </c>
      <c r="G9">
        <f t="shared" si="0"/>
        <v>424</v>
      </c>
      <c r="H9">
        <f t="shared" si="1"/>
        <v>744</v>
      </c>
      <c r="I9">
        <f t="shared" si="2"/>
        <v>320</v>
      </c>
      <c r="J9" s="3">
        <v>42</v>
      </c>
      <c r="K9" s="3">
        <v>23.736745222559517</v>
      </c>
      <c r="L9" s="5">
        <f t="shared" si="3"/>
        <v>13440</v>
      </c>
      <c r="M9" s="5">
        <f t="shared" si="4"/>
        <v>10064.379974365234</v>
      </c>
    </row>
    <row r="10" spans="1:17" x14ac:dyDescent="0.2">
      <c r="A10" s="1">
        <v>37257</v>
      </c>
      <c r="B10">
        <v>22</v>
      </c>
      <c r="C10">
        <v>31</v>
      </c>
      <c r="D10">
        <v>4</v>
      </c>
      <c r="E10">
        <v>4</v>
      </c>
      <c r="F10">
        <v>1</v>
      </c>
      <c r="G10">
        <v>392</v>
      </c>
      <c r="H10">
        <v>744</v>
      </c>
      <c r="I10">
        <f t="shared" ref="I10:I61" si="5">+H10-G10</f>
        <v>352</v>
      </c>
      <c r="J10" s="3">
        <v>48</v>
      </c>
      <c r="K10" s="3">
        <v>29.877550436525929</v>
      </c>
      <c r="L10" s="5">
        <f t="shared" ref="L10:L57" si="6">+J10*I10</f>
        <v>16896</v>
      </c>
      <c r="M10" s="5">
        <f t="shared" ref="M10:M57" si="7">+K10*G10</f>
        <v>11711.999771118164</v>
      </c>
      <c r="N10" s="13"/>
      <c r="P10" s="3"/>
      <c r="Q10" s="3"/>
    </row>
    <row r="11" spans="1:17" x14ac:dyDescent="0.2">
      <c r="A11" s="1">
        <v>37288</v>
      </c>
      <c r="B11">
        <v>20</v>
      </c>
      <c r="C11">
        <v>28</v>
      </c>
      <c r="D11">
        <v>4</v>
      </c>
      <c r="E11">
        <v>4</v>
      </c>
      <c r="F11">
        <v>0</v>
      </c>
      <c r="G11">
        <v>352</v>
      </c>
      <c r="H11">
        <v>672</v>
      </c>
      <c r="I11">
        <f t="shared" si="5"/>
        <v>320</v>
      </c>
      <c r="J11" s="3">
        <v>48</v>
      </c>
      <c r="K11" s="3">
        <v>29.818180604414508</v>
      </c>
      <c r="L11" s="5">
        <f t="shared" si="6"/>
        <v>15360</v>
      </c>
      <c r="M11" s="5">
        <f t="shared" si="7"/>
        <v>10495.999572753906</v>
      </c>
      <c r="N11" s="13"/>
      <c r="P11" s="3"/>
      <c r="Q11" s="3"/>
    </row>
    <row r="12" spans="1:17" x14ac:dyDescent="0.2">
      <c r="A12" s="1">
        <v>37316</v>
      </c>
      <c r="B12">
        <v>21</v>
      </c>
      <c r="C12">
        <v>31</v>
      </c>
      <c r="D12">
        <v>5</v>
      </c>
      <c r="E12">
        <v>5</v>
      </c>
      <c r="F12">
        <v>0</v>
      </c>
      <c r="G12">
        <v>408</v>
      </c>
      <c r="H12">
        <v>744</v>
      </c>
      <c r="I12">
        <f t="shared" si="5"/>
        <v>336</v>
      </c>
      <c r="J12" s="3">
        <v>39</v>
      </c>
      <c r="K12" s="3">
        <v>26.353333491905062</v>
      </c>
      <c r="L12" s="5">
        <f t="shared" si="6"/>
        <v>13104</v>
      </c>
      <c r="M12" s="5">
        <f t="shared" si="7"/>
        <v>10752.160064697266</v>
      </c>
      <c r="N12" s="13"/>
      <c r="P12" s="3"/>
      <c r="Q12" s="3"/>
    </row>
    <row r="13" spans="1:17" x14ac:dyDescent="0.2">
      <c r="A13" s="1">
        <v>37347</v>
      </c>
      <c r="B13">
        <v>22</v>
      </c>
      <c r="C13">
        <v>30</v>
      </c>
      <c r="D13">
        <v>4</v>
      </c>
      <c r="E13">
        <v>4</v>
      </c>
      <c r="F13">
        <v>0</v>
      </c>
      <c r="G13">
        <v>368</v>
      </c>
      <c r="H13">
        <v>720</v>
      </c>
      <c r="I13">
        <f t="shared" si="5"/>
        <v>352</v>
      </c>
      <c r="J13" s="3">
        <v>37</v>
      </c>
      <c r="K13" s="3">
        <v>24.08660888671875</v>
      </c>
      <c r="L13" s="5">
        <f t="shared" si="6"/>
        <v>13024</v>
      </c>
      <c r="M13" s="5">
        <f t="shared" si="7"/>
        <v>8863.8720703125</v>
      </c>
      <c r="N13" s="13"/>
      <c r="P13" s="3"/>
      <c r="Q13" s="3"/>
    </row>
    <row r="14" spans="1:17" x14ac:dyDescent="0.2">
      <c r="A14" s="1">
        <v>37377</v>
      </c>
      <c r="B14">
        <v>22</v>
      </c>
      <c r="C14">
        <v>31</v>
      </c>
      <c r="D14">
        <v>4</v>
      </c>
      <c r="E14">
        <v>4</v>
      </c>
      <c r="F14">
        <v>1</v>
      </c>
      <c r="G14">
        <v>392</v>
      </c>
      <c r="H14">
        <v>744</v>
      </c>
      <c r="I14">
        <f t="shared" si="5"/>
        <v>352</v>
      </c>
      <c r="J14" s="3">
        <v>42</v>
      </c>
      <c r="K14" s="3">
        <v>24.571428571428573</v>
      </c>
      <c r="L14" s="5">
        <f t="shared" si="6"/>
        <v>14784</v>
      </c>
      <c r="M14" s="5">
        <f t="shared" si="7"/>
        <v>9632</v>
      </c>
      <c r="N14" s="13"/>
      <c r="P14" s="3"/>
      <c r="Q14" s="3"/>
    </row>
    <row r="15" spans="1:17" x14ac:dyDescent="0.2">
      <c r="A15" s="1">
        <v>37408</v>
      </c>
      <c r="B15">
        <v>20</v>
      </c>
      <c r="C15">
        <v>30</v>
      </c>
      <c r="D15">
        <v>5</v>
      </c>
      <c r="E15">
        <v>5</v>
      </c>
      <c r="F15">
        <v>0</v>
      </c>
      <c r="G15">
        <v>400</v>
      </c>
      <c r="H15">
        <v>720</v>
      </c>
      <c r="I15">
        <f t="shared" si="5"/>
        <v>320</v>
      </c>
      <c r="J15" s="3">
        <v>63</v>
      </c>
      <c r="K15" s="3">
        <v>26.000000762939454</v>
      </c>
      <c r="L15" s="5">
        <f t="shared" si="6"/>
        <v>20160</v>
      </c>
      <c r="M15" s="5">
        <f t="shared" si="7"/>
        <v>10400.000305175781</v>
      </c>
      <c r="N15" s="13"/>
      <c r="P15" s="3"/>
      <c r="Q15" s="3"/>
    </row>
    <row r="16" spans="1:17" x14ac:dyDescent="0.2">
      <c r="A16" s="1">
        <v>37438</v>
      </c>
      <c r="B16">
        <v>22</v>
      </c>
      <c r="C16">
        <v>31</v>
      </c>
      <c r="D16">
        <v>4</v>
      </c>
      <c r="E16">
        <v>4</v>
      </c>
      <c r="F16">
        <v>1</v>
      </c>
      <c r="G16">
        <v>392</v>
      </c>
      <c r="H16">
        <v>744</v>
      </c>
      <c r="I16">
        <f t="shared" si="5"/>
        <v>352</v>
      </c>
      <c r="J16" s="3">
        <v>90.5</v>
      </c>
      <c r="K16" s="3">
        <v>29.714285091477997</v>
      </c>
      <c r="L16" s="5">
        <f t="shared" si="6"/>
        <v>31856</v>
      </c>
      <c r="M16" s="5">
        <f t="shared" si="7"/>
        <v>11647.999755859375</v>
      </c>
      <c r="N16" s="13"/>
      <c r="P16" s="3"/>
      <c r="Q16" s="3"/>
    </row>
    <row r="17" spans="1:17" x14ac:dyDescent="0.2">
      <c r="A17" s="1">
        <v>37469</v>
      </c>
      <c r="B17">
        <v>22</v>
      </c>
      <c r="C17">
        <v>31</v>
      </c>
      <c r="D17">
        <v>5</v>
      </c>
      <c r="E17">
        <v>4</v>
      </c>
      <c r="F17">
        <v>0</v>
      </c>
      <c r="G17">
        <v>392</v>
      </c>
      <c r="H17">
        <v>744</v>
      </c>
      <c r="I17">
        <f t="shared" si="5"/>
        <v>352</v>
      </c>
      <c r="J17" s="3">
        <v>90.5</v>
      </c>
      <c r="K17" s="3">
        <v>29.714285091477997</v>
      </c>
      <c r="L17" s="5">
        <f t="shared" si="6"/>
        <v>31856</v>
      </c>
      <c r="M17" s="5">
        <f t="shared" si="7"/>
        <v>11647.999755859375</v>
      </c>
      <c r="N17" s="13"/>
      <c r="P17" s="3"/>
      <c r="Q17" s="3"/>
    </row>
    <row r="18" spans="1:17" x14ac:dyDescent="0.2">
      <c r="A18" s="1">
        <v>37500</v>
      </c>
      <c r="B18">
        <v>20</v>
      </c>
      <c r="C18">
        <v>30</v>
      </c>
      <c r="D18">
        <v>4</v>
      </c>
      <c r="E18">
        <v>5</v>
      </c>
      <c r="F18">
        <v>1</v>
      </c>
      <c r="G18">
        <v>400</v>
      </c>
      <c r="H18">
        <v>720</v>
      </c>
      <c r="I18">
        <f t="shared" si="5"/>
        <v>320</v>
      </c>
      <c r="J18" s="3">
        <v>38.5</v>
      </c>
      <c r="K18" s="3">
        <v>23.999479827880858</v>
      </c>
      <c r="L18" s="5">
        <f t="shared" si="6"/>
        <v>12320</v>
      </c>
      <c r="M18" s="5">
        <f t="shared" si="7"/>
        <v>9599.7919311523438</v>
      </c>
      <c r="N18" s="13"/>
      <c r="P18" s="3"/>
      <c r="Q18" s="3"/>
    </row>
    <row r="19" spans="1:17" x14ac:dyDescent="0.2">
      <c r="A19" s="1">
        <v>37530</v>
      </c>
      <c r="B19">
        <v>23</v>
      </c>
      <c r="C19">
        <v>31</v>
      </c>
      <c r="D19">
        <v>4</v>
      </c>
      <c r="E19">
        <v>4</v>
      </c>
      <c r="F19">
        <v>0</v>
      </c>
      <c r="G19">
        <v>376</v>
      </c>
      <c r="H19">
        <v>744</v>
      </c>
      <c r="I19">
        <f t="shared" si="5"/>
        <v>368</v>
      </c>
      <c r="J19" s="3">
        <v>37.25</v>
      </c>
      <c r="K19" s="3">
        <v>24.041702270507813</v>
      </c>
      <c r="L19" s="5">
        <f t="shared" si="6"/>
        <v>13708</v>
      </c>
      <c r="M19" s="5">
        <f t="shared" si="7"/>
        <v>9039.6800537109375</v>
      </c>
      <c r="N19" s="13"/>
      <c r="P19" s="3"/>
      <c r="Q19" s="3"/>
    </row>
    <row r="20" spans="1:17" x14ac:dyDescent="0.2">
      <c r="A20" s="1">
        <v>37561</v>
      </c>
      <c r="B20">
        <v>20</v>
      </c>
      <c r="C20">
        <v>30</v>
      </c>
      <c r="D20">
        <v>5</v>
      </c>
      <c r="E20">
        <v>4</v>
      </c>
      <c r="F20">
        <v>1</v>
      </c>
      <c r="G20">
        <v>400</v>
      </c>
      <c r="H20">
        <v>720</v>
      </c>
      <c r="I20">
        <f t="shared" si="5"/>
        <v>320</v>
      </c>
      <c r="J20" s="3">
        <v>37.25</v>
      </c>
      <c r="K20" s="3">
        <v>24.39900016784668</v>
      </c>
      <c r="L20" s="5">
        <f t="shared" si="6"/>
        <v>11920</v>
      </c>
      <c r="M20" s="5">
        <f t="shared" si="7"/>
        <v>9759.6000671386719</v>
      </c>
      <c r="N20" s="13"/>
      <c r="P20" s="3"/>
      <c r="Q20" s="3"/>
    </row>
    <row r="21" spans="1:17" x14ac:dyDescent="0.2">
      <c r="A21" s="1">
        <v>37591</v>
      </c>
      <c r="B21">
        <v>21</v>
      </c>
      <c r="C21">
        <v>31</v>
      </c>
      <c r="D21">
        <v>4</v>
      </c>
      <c r="E21">
        <v>5</v>
      </c>
      <c r="F21">
        <v>1</v>
      </c>
      <c r="G21">
        <v>408</v>
      </c>
      <c r="H21">
        <v>744</v>
      </c>
      <c r="I21">
        <f t="shared" si="5"/>
        <v>336</v>
      </c>
      <c r="J21" s="3">
        <v>37.25</v>
      </c>
      <c r="K21" s="3">
        <v>24.745882221296721</v>
      </c>
      <c r="L21" s="5">
        <f t="shared" si="6"/>
        <v>12516</v>
      </c>
      <c r="M21" s="5">
        <f t="shared" si="7"/>
        <v>10096.319946289063</v>
      </c>
      <c r="N21" s="13"/>
      <c r="P21" s="3"/>
      <c r="Q21" s="3"/>
    </row>
    <row r="22" spans="1:17" x14ac:dyDescent="0.2">
      <c r="A22" s="1">
        <v>37622</v>
      </c>
      <c r="B22">
        <v>22</v>
      </c>
      <c r="C22">
        <v>31</v>
      </c>
      <c r="D22">
        <v>4</v>
      </c>
      <c r="E22">
        <v>4</v>
      </c>
      <c r="F22">
        <v>1</v>
      </c>
      <c r="G22">
        <v>392</v>
      </c>
      <c r="H22">
        <v>744</v>
      </c>
      <c r="I22">
        <f t="shared" si="5"/>
        <v>352</v>
      </c>
      <c r="J22" s="3">
        <v>40.5</v>
      </c>
      <c r="K22" s="3">
        <v>27.376978699041871</v>
      </c>
      <c r="L22" s="5">
        <f t="shared" si="6"/>
        <v>14256</v>
      </c>
      <c r="M22" s="5">
        <f t="shared" si="7"/>
        <v>10731.775650024414</v>
      </c>
      <c r="N22" s="13"/>
      <c r="P22" s="3"/>
      <c r="Q22" s="3"/>
    </row>
    <row r="23" spans="1:17" x14ac:dyDescent="0.2">
      <c r="A23" s="1">
        <v>37653</v>
      </c>
      <c r="B23">
        <v>20</v>
      </c>
      <c r="C23">
        <v>28</v>
      </c>
      <c r="D23">
        <v>4</v>
      </c>
      <c r="E23">
        <v>4</v>
      </c>
      <c r="F23">
        <v>0</v>
      </c>
      <c r="G23">
        <v>352</v>
      </c>
      <c r="H23">
        <v>672</v>
      </c>
      <c r="I23">
        <f t="shared" si="5"/>
        <v>320</v>
      </c>
      <c r="J23" s="3">
        <v>40.5</v>
      </c>
      <c r="K23" s="3">
        <v>27.908907977017488</v>
      </c>
      <c r="L23" s="5">
        <f t="shared" si="6"/>
        <v>12960</v>
      </c>
      <c r="M23" s="5">
        <f t="shared" si="7"/>
        <v>9823.9356079101563</v>
      </c>
      <c r="N23" s="13"/>
      <c r="P23" s="3"/>
      <c r="Q23" s="3"/>
    </row>
    <row r="24" spans="1:17" x14ac:dyDescent="0.2">
      <c r="A24" s="1">
        <v>37681</v>
      </c>
      <c r="B24">
        <v>21</v>
      </c>
      <c r="C24">
        <v>31</v>
      </c>
      <c r="D24">
        <v>5</v>
      </c>
      <c r="E24">
        <v>5</v>
      </c>
      <c r="F24">
        <v>0</v>
      </c>
      <c r="G24">
        <v>408</v>
      </c>
      <c r="H24">
        <v>744</v>
      </c>
      <c r="I24">
        <f t="shared" si="5"/>
        <v>336</v>
      </c>
      <c r="J24" s="3">
        <v>40.5</v>
      </c>
      <c r="K24" s="3">
        <v>24.954706229415596</v>
      </c>
      <c r="L24" s="5">
        <f t="shared" si="6"/>
        <v>13608</v>
      </c>
      <c r="M24" s="5">
        <f t="shared" si="7"/>
        <v>10181.520141601563</v>
      </c>
      <c r="N24" s="13"/>
      <c r="P24" s="3"/>
      <c r="Q24" s="3"/>
    </row>
    <row r="25" spans="1:17" x14ac:dyDescent="0.2">
      <c r="A25" s="1">
        <v>37712</v>
      </c>
      <c r="B25">
        <v>22</v>
      </c>
      <c r="C25">
        <v>30</v>
      </c>
      <c r="D25">
        <v>4</v>
      </c>
      <c r="E25">
        <v>4</v>
      </c>
      <c r="F25">
        <v>0</v>
      </c>
      <c r="G25">
        <v>368</v>
      </c>
      <c r="H25">
        <v>720</v>
      </c>
      <c r="I25">
        <f t="shared" si="5"/>
        <v>352</v>
      </c>
      <c r="J25" s="3">
        <v>40.5</v>
      </c>
      <c r="K25" s="3">
        <v>23.854087166164231</v>
      </c>
      <c r="L25" s="5">
        <f t="shared" si="6"/>
        <v>14256</v>
      </c>
      <c r="M25" s="5">
        <f t="shared" si="7"/>
        <v>8778.3040771484375</v>
      </c>
      <c r="N25" s="13"/>
      <c r="P25" s="3"/>
      <c r="Q25" s="3"/>
    </row>
    <row r="26" spans="1:17" x14ac:dyDescent="0.2">
      <c r="A26" s="1">
        <v>37742</v>
      </c>
      <c r="B26">
        <v>21</v>
      </c>
      <c r="C26">
        <v>31</v>
      </c>
      <c r="D26">
        <v>5</v>
      </c>
      <c r="E26">
        <v>4</v>
      </c>
      <c r="F26">
        <v>1</v>
      </c>
      <c r="G26">
        <v>408</v>
      </c>
      <c r="H26">
        <v>744</v>
      </c>
      <c r="I26">
        <f t="shared" si="5"/>
        <v>336</v>
      </c>
      <c r="J26" s="3">
        <v>40.5</v>
      </c>
      <c r="K26" s="3">
        <v>24.488431593951056</v>
      </c>
      <c r="L26" s="5">
        <f t="shared" si="6"/>
        <v>13608</v>
      </c>
      <c r="M26" s="5">
        <f t="shared" si="7"/>
        <v>9991.2800903320313</v>
      </c>
      <c r="N26" s="13"/>
      <c r="P26" s="3"/>
      <c r="Q26" s="3"/>
    </row>
    <row r="27" spans="1:17" x14ac:dyDescent="0.2">
      <c r="A27" s="1">
        <v>37773</v>
      </c>
      <c r="B27">
        <v>21</v>
      </c>
      <c r="C27">
        <v>30</v>
      </c>
      <c r="D27">
        <v>4</v>
      </c>
      <c r="E27">
        <v>5</v>
      </c>
      <c r="F27">
        <v>0</v>
      </c>
      <c r="G27">
        <v>384</v>
      </c>
      <c r="H27">
        <v>720</v>
      </c>
      <c r="I27">
        <f t="shared" si="5"/>
        <v>336</v>
      </c>
      <c r="J27" s="3">
        <v>40.5</v>
      </c>
      <c r="K27" s="3">
        <v>28.112501541773479</v>
      </c>
      <c r="L27" s="5">
        <f t="shared" si="6"/>
        <v>13608</v>
      </c>
      <c r="M27" s="5">
        <f t="shared" si="7"/>
        <v>10795.200592041016</v>
      </c>
      <c r="N27" s="13"/>
      <c r="P27" s="3"/>
      <c r="Q27" s="3"/>
    </row>
    <row r="28" spans="1:17" x14ac:dyDescent="0.2">
      <c r="A28" s="1">
        <v>37803</v>
      </c>
      <c r="B28">
        <v>22</v>
      </c>
      <c r="C28">
        <v>31</v>
      </c>
      <c r="D28">
        <v>4</v>
      </c>
      <c r="E28">
        <v>4</v>
      </c>
      <c r="F28">
        <v>1</v>
      </c>
      <c r="G28">
        <v>392</v>
      </c>
      <c r="H28">
        <v>744</v>
      </c>
      <c r="I28">
        <f t="shared" si="5"/>
        <v>352</v>
      </c>
      <c r="J28" s="3">
        <v>40.5</v>
      </c>
      <c r="K28" s="3">
        <v>33.599183374521687</v>
      </c>
      <c r="L28" s="5">
        <f t="shared" si="6"/>
        <v>14256</v>
      </c>
      <c r="M28" s="5">
        <f t="shared" si="7"/>
        <v>13170.879882812502</v>
      </c>
      <c r="N28" s="13"/>
      <c r="P28" s="3"/>
      <c r="Q28" s="3"/>
    </row>
    <row r="29" spans="1:17" x14ac:dyDescent="0.2">
      <c r="A29" s="1">
        <v>37834</v>
      </c>
      <c r="B29">
        <v>21</v>
      </c>
      <c r="C29">
        <v>31</v>
      </c>
      <c r="D29">
        <v>5</v>
      </c>
      <c r="E29">
        <v>5</v>
      </c>
      <c r="F29">
        <v>0</v>
      </c>
      <c r="G29">
        <v>408</v>
      </c>
      <c r="H29">
        <v>744</v>
      </c>
      <c r="I29">
        <f t="shared" si="5"/>
        <v>336</v>
      </c>
      <c r="J29" s="3">
        <v>40.5</v>
      </c>
      <c r="K29" s="3">
        <v>34.892156713149127</v>
      </c>
      <c r="L29" s="5">
        <f t="shared" si="6"/>
        <v>13608</v>
      </c>
      <c r="M29" s="5">
        <f t="shared" si="7"/>
        <v>14235.999938964844</v>
      </c>
      <c r="N29" s="13"/>
      <c r="P29" s="3"/>
      <c r="Q29" s="3"/>
    </row>
    <row r="30" spans="1:17" x14ac:dyDescent="0.2">
      <c r="A30" s="1">
        <v>37865</v>
      </c>
      <c r="B30">
        <v>21</v>
      </c>
      <c r="C30">
        <v>30</v>
      </c>
      <c r="D30">
        <v>4</v>
      </c>
      <c r="E30">
        <v>4</v>
      </c>
      <c r="F30">
        <v>1</v>
      </c>
      <c r="G30">
        <v>384</v>
      </c>
      <c r="H30">
        <v>720</v>
      </c>
      <c r="I30">
        <f t="shared" si="5"/>
        <v>336</v>
      </c>
      <c r="J30" s="3">
        <v>40.5</v>
      </c>
      <c r="K30" s="3">
        <v>24.039146105448406</v>
      </c>
      <c r="L30" s="5">
        <f t="shared" si="6"/>
        <v>13608</v>
      </c>
      <c r="M30" s="5">
        <f t="shared" si="7"/>
        <v>9231.0321044921875</v>
      </c>
      <c r="N30" s="13"/>
      <c r="P30" s="3"/>
      <c r="Q30" s="3"/>
    </row>
    <row r="31" spans="1:17" x14ac:dyDescent="0.2">
      <c r="A31" s="1">
        <v>37895</v>
      </c>
      <c r="B31">
        <v>23</v>
      </c>
      <c r="C31">
        <v>31</v>
      </c>
      <c r="D31">
        <v>4</v>
      </c>
      <c r="E31">
        <v>4</v>
      </c>
      <c r="F31">
        <v>0</v>
      </c>
      <c r="G31">
        <v>376</v>
      </c>
      <c r="H31">
        <v>744</v>
      </c>
      <c r="I31">
        <f t="shared" si="5"/>
        <v>368</v>
      </c>
      <c r="J31" s="3">
        <v>40.5</v>
      </c>
      <c r="K31" s="3">
        <v>23.198936300074802</v>
      </c>
      <c r="L31" s="5">
        <f t="shared" si="6"/>
        <v>14904</v>
      </c>
      <c r="M31" s="5">
        <f t="shared" si="7"/>
        <v>8722.800048828125</v>
      </c>
      <c r="N31" s="13"/>
      <c r="P31" s="3"/>
      <c r="Q31" s="3"/>
    </row>
    <row r="32" spans="1:17" x14ac:dyDescent="0.2">
      <c r="A32" s="1">
        <v>37926</v>
      </c>
      <c r="B32">
        <v>19</v>
      </c>
      <c r="C32">
        <v>30</v>
      </c>
      <c r="D32">
        <v>5</v>
      </c>
      <c r="E32">
        <v>5</v>
      </c>
      <c r="F32">
        <v>1</v>
      </c>
      <c r="G32">
        <v>416</v>
      </c>
      <c r="H32">
        <v>720</v>
      </c>
      <c r="I32">
        <f t="shared" si="5"/>
        <v>304</v>
      </c>
      <c r="J32" s="3">
        <v>40.5</v>
      </c>
      <c r="K32" s="3">
        <v>23.187500146719124</v>
      </c>
      <c r="L32" s="5">
        <f t="shared" si="6"/>
        <v>12312</v>
      </c>
      <c r="M32" s="5">
        <f t="shared" si="7"/>
        <v>9646.0000610351563</v>
      </c>
      <c r="N32" s="13"/>
      <c r="P32" s="3"/>
      <c r="Q32" s="3"/>
    </row>
    <row r="33" spans="1:17" x14ac:dyDescent="0.2">
      <c r="A33" s="1">
        <v>37956</v>
      </c>
      <c r="B33">
        <v>22</v>
      </c>
      <c r="C33">
        <v>31</v>
      </c>
      <c r="D33">
        <v>4</v>
      </c>
      <c r="E33">
        <v>4</v>
      </c>
      <c r="F33">
        <v>1</v>
      </c>
      <c r="G33">
        <v>392</v>
      </c>
      <c r="H33">
        <v>744</v>
      </c>
      <c r="I33">
        <f t="shared" si="5"/>
        <v>352</v>
      </c>
      <c r="J33" s="3">
        <v>40.5</v>
      </c>
      <c r="K33" s="3">
        <v>23.094081645109217</v>
      </c>
      <c r="L33" s="5">
        <f t="shared" si="6"/>
        <v>14256</v>
      </c>
      <c r="M33" s="5">
        <f t="shared" si="7"/>
        <v>9052.8800048828125</v>
      </c>
      <c r="N33" s="13"/>
      <c r="P33" s="3"/>
      <c r="Q33" s="3"/>
    </row>
    <row r="34" spans="1:17" x14ac:dyDescent="0.2">
      <c r="A34" s="1">
        <v>37987</v>
      </c>
      <c r="B34">
        <v>21</v>
      </c>
      <c r="C34">
        <v>31</v>
      </c>
      <c r="D34">
        <v>5</v>
      </c>
      <c r="E34">
        <v>4</v>
      </c>
      <c r="F34">
        <v>1</v>
      </c>
      <c r="G34">
        <v>408</v>
      </c>
      <c r="H34">
        <v>744</v>
      </c>
      <c r="I34">
        <f t="shared" si="5"/>
        <v>336</v>
      </c>
      <c r="J34" s="3">
        <v>39.25</v>
      </c>
      <c r="K34" s="3">
        <v>28.216175565532609</v>
      </c>
      <c r="L34" s="5">
        <f t="shared" si="6"/>
        <v>13188</v>
      </c>
      <c r="M34" s="5">
        <f t="shared" si="7"/>
        <v>11512.199630737305</v>
      </c>
      <c r="N34" s="13"/>
      <c r="P34" s="3"/>
      <c r="Q34" s="3"/>
    </row>
    <row r="35" spans="1:17" x14ac:dyDescent="0.2">
      <c r="A35" s="1">
        <v>38018</v>
      </c>
      <c r="B35">
        <v>20</v>
      </c>
      <c r="C35">
        <v>29</v>
      </c>
      <c r="D35">
        <v>4</v>
      </c>
      <c r="E35">
        <v>5</v>
      </c>
      <c r="F35">
        <v>0</v>
      </c>
      <c r="G35">
        <v>376</v>
      </c>
      <c r="H35">
        <v>696</v>
      </c>
      <c r="I35">
        <f t="shared" si="5"/>
        <v>320</v>
      </c>
      <c r="J35" s="3">
        <v>39.25</v>
      </c>
      <c r="K35" s="3">
        <v>28.263934642710584</v>
      </c>
      <c r="L35" s="5">
        <f t="shared" si="6"/>
        <v>12560</v>
      </c>
      <c r="M35" s="5">
        <f t="shared" si="7"/>
        <v>10627.23942565918</v>
      </c>
      <c r="N35" s="13"/>
      <c r="P35" s="3"/>
      <c r="Q35" s="3"/>
    </row>
    <row r="36" spans="1:17" x14ac:dyDescent="0.2">
      <c r="A36" s="1">
        <v>38047</v>
      </c>
      <c r="B36">
        <v>23</v>
      </c>
      <c r="C36">
        <v>31</v>
      </c>
      <c r="D36">
        <v>4</v>
      </c>
      <c r="E36">
        <v>4</v>
      </c>
      <c r="F36">
        <v>0</v>
      </c>
      <c r="G36">
        <v>376</v>
      </c>
      <c r="H36">
        <v>744</v>
      </c>
      <c r="I36">
        <f t="shared" si="5"/>
        <v>368</v>
      </c>
      <c r="J36" s="3">
        <v>34.5</v>
      </c>
      <c r="K36" s="3">
        <v>25.150383482588097</v>
      </c>
      <c r="L36" s="5">
        <f t="shared" si="6"/>
        <v>12696</v>
      </c>
      <c r="M36" s="5">
        <f t="shared" si="7"/>
        <v>9456.544189453125</v>
      </c>
      <c r="N36" s="13"/>
      <c r="P36" s="3"/>
      <c r="Q36" s="3"/>
    </row>
    <row r="37" spans="1:17" x14ac:dyDescent="0.2">
      <c r="A37" s="1">
        <v>38078</v>
      </c>
      <c r="B37">
        <v>22</v>
      </c>
      <c r="C37">
        <v>30</v>
      </c>
      <c r="D37">
        <v>4</v>
      </c>
      <c r="E37">
        <v>4</v>
      </c>
      <c r="F37">
        <v>0</v>
      </c>
      <c r="G37">
        <v>368</v>
      </c>
      <c r="H37">
        <v>720</v>
      </c>
      <c r="I37">
        <f t="shared" si="5"/>
        <v>352</v>
      </c>
      <c r="J37" s="3">
        <v>31.75</v>
      </c>
      <c r="K37" s="3">
        <v>24.12460891060207</v>
      </c>
      <c r="L37" s="5">
        <f t="shared" si="6"/>
        <v>11176</v>
      </c>
      <c r="M37" s="5">
        <f t="shared" si="7"/>
        <v>8877.8560791015625</v>
      </c>
      <c r="N37" s="13"/>
      <c r="P37" s="3"/>
      <c r="Q37" s="3"/>
    </row>
    <row r="38" spans="1:17" x14ac:dyDescent="0.2">
      <c r="A38" s="1">
        <v>38108</v>
      </c>
      <c r="B38">
        <v>20</v>
      </c>
      <c r="C38">
        <v>31</v>
      </c>
      <c r="D38">
        <v>5</v>
      </c>
      <c r="E38">
        <v>5</v>
      </c>
      <c r="F38">
        <v>1</v>
      </c>
      <c r="G38">
        <v>424</v>
      </c>
      <c r="H38">
        <v>744</v>
      </c>
      <c r="I38">
        <f t="shared" si="5"/>
        <v>320</v>
      </c>
      <c r="J38" s="3">
        <v>36.25</v>
      </c>
      <c r="K38" s="3">
        <v>24.820529074039101</v>
      </c>
      <c r="L38" s="5">
        <f t="shared" si="6"/>
        <v>11600</v>
      </c>
      <c r="M38" s="5">
        <f t="shared" si="7"/>
        <v>10523.904327392578</v>
      </c>
      <c r="N38" s="13"/>
      <c r="P38" s="3"/>
      <c r="Q38" s="3"/>
    </row>
    <row r="39" spans="1:17" x14ac:dyDescent="0.2">
      <c r="A39" s="1">
        <v>38139</v>
      </c>
      <c r="B39">
        <v>22</v>
      </c>
      <c r="C39">
        <v>30</v>
      </c>
      <c r="D39">
        <v>4</v>
      </c>
      <c r="E39">
        <v>4</v>
      </c>
      <c r="F39">
        <v>0</v>
      </c>
      <c r="G39">
        <v>368</v>
      </c>
      <c r="H39">
        <v>720</v>
      </c>
      <c r="I39">
        <f t="shared" si="5"/>
        <v>352</v>
      </c>
      <c r="J39" s="3">
        <v>55</v>
      </c>
      <c r="K39" s="3">
        <v>27.665219099625297</v>
      </c>
      <c r="L39" s="5">
        <f t="shared" si="6"/>
        <v>19360</v>
      </c>
      <c r="M39" s="5">
        <f t="shared" si="7"/>
        <v>10180.800628662109</v>
      </c>
      <c r="N39" s="13"/>
      <c r="P39" s="3"/>
      <c r="Q39" s="3"/>
    </row>
    <row r="40" spans="1:17" x14ac:dyDescent="0.2">
      <c r="A40" s="1">
        <v>38169</v>
      </c>
      <c r="B40">
        <v>21</v>
      </c>
      <c r="C40">
        <v>31</v>
      </c>
      <c r="D40">
        <v>5</v>
      </c>
      <c r="E40">
        <v>4</v>
      </c>
      <c r="F40">
        <v>1</v>
      </c>
      <c r="G40">
        <v>408</v>
      </c>
      <c r="H40">
        <v>744</v>
      </c>
      <c r="I40">
        <f t="shared" si="5"/>
        <v>336</v>
      </c>
      <c r="J40" s="3">
        <v>79</v>
      </c>
      <c r="K40" s="3">
        <v>33.306862027037376</v>
      </c>
      <c r="L40" s="5">
        <f t="shared" si="6"/>
        <v>26544</v>
      </c>
      <c r="M40" s="5">
        <f t="shared" si="7"/>
        <v>13589.19970703125</v>
      </c>
      <c r="N40" s="13"/>
      <c r="P40" s="3"/>
      <c r="Q40" s="3"/>
    </row>
    <row r="41" spans="1:17" x14ac:dyDescent="0.2">
      <c r="A41" s="1">
        <v>38200</v>
      </c>
      <c r="B41">
        <v>22</v>
      </c>
      <c r="C41">
        <v>31</v>
      </c>
      <c r="D41">
        <v>4</v>
      </c>
      <c r="E41">
        <v>5</v>
      </c>
      <c r="F41">
        <v>0</v>
      </c>
      <c r="G41">
        <v>392</v>
      </c>
      <c r="H41">
        <v>744</v>
      </c>
      <c r="I41">
        <f t="shared" si="5"/>
        <v>352</v>
      </c>
      <c r="J41" s="3">
        <v>79</v>
      </c>
      <c r="K41" s="3">
        <v>33.645101586166696</v>
      </c>
      <c r="L41" s="5">
        <f t="shared" si="6"/>
        <v>27808</v>
      </c>
      <c r="M41" s="5">
        <f t="shared" si="7"/>
        <v>13188.879821777346</v>
      </c>
      <c r="N41" s="13"/>
      <c r="P41" s="3"/>
      <c r="Q41" s="3"/>
    </row>
    <row r="42" spans="1:17" x14ac:dyDescent="0.2">
      <c r="A42" s="1">
        <v>38231</v>
      </c>
      <c r="B42">
        <v>21</v>
      </c>
      <c r="C42">
        <v>30</v>
      </c>
      <c r="D42">
        <v>4</v>
      </c>
      <c r="E42">
        <v>4</v>
      </c>
      <c r="F42">
        <v>1</v>
      </c>
      <c r="G42">
        <v>384</v>
      </c>
      <c r="H42">
        <v>720</v>
      </c>
      <c r="I42">
        <f t="shared" si="5"/>
        <v>336</v>
      </c>
      <c r="J42" s="3">
        <v>32.75</v>
      </c>
      <c r="K42" s="3">
        <v>24.229021390279133</v>
      </c>
      <c r="L42" s="5">
        <f t="shared" si="6"/>
        <v>11004</v>
      </c>
      <c r="M42" s="5">
        <f t="shared" si="7"/>
        <v>9303.9442138671875</v>
      </c>
      <c r="N42" s="13"/>
      <c r="P42" s="3"/>
      <c r="Q42" s="3"/>
    </row>
    <row r="43" spans="1:17" x14ac:dyDescent="0.2">
      <c r="A43" s="1">
        <v>38261</v>
      </c>
      <c r="B43">
        <v>21</v>
      </c>
      <c r="C43">
        <v>31</v>
      </c>
      <c r="D43">
        <v>5</v>
      </c>
      <c r="E43">
        <v>5</v>
      </c>
      <c r="F43">
        <v>0</v>
      </c>
      <c r="G43">
        <v>408</v>
      </c>
      <c r="H43">
        <v>744</v>
      </c>
      <c r="I43">
        <f t="shared" si="5"/>
        <v>336</v>
      </c>
      <c r="J43" s="3">
        <v>29.75</v>
      </c>
      <c r="K43" s="3">
        <v>23.482353659237134</v>
      </c>
      <c r="L43" s="5">
        <f t="shared" si="6"/>
        <v>9996</v>
      </c>
      <c r="M43" s="5">
        <f t="shared" si="7"/>
        <v>9580.80029296875</v>
      </c>
      <c r="N43" s="13"/>
      <c r="P43" s="3"/>
      <c r="Q43" s="3"/>
    </row>
    <row r="44" spans="1:17" x14ac:dyDescent="0.2">
      <c r="A44" s="1">
        <v>38292</v>
      </c>
      <c r="B44">
        <v>21</v>
      </c>
      <c r="C44">
        <v>30</v>
      </c>
      <c r="D44">
        <v>4</v>
      </c>
      <c r="E44">
        <v>4</v>
      </c>
      <c r="F44">
        <v>1</v>
      </c>
      <c r="G44">
        <v>384</v>
      </c>
      <c r="H44">
        <v>720</v>
      </c>
      <c r="I44">
        <f t="shared" si="5"/>
        <v>336</v>
      </c>
      <c r="J44" s="3">
        <v>29.75</v>
      </c>
      <c r="K44" s="3">
        <v>23.262500683466595</v>
      </c>
      <c r="L44" s="5">
        <f t="shared" si="6"/>
        <v>9996</v>
      </c>
      <c r="M44" s="5">
        <f t="shared" si="7"/>
        <v>8932.8002624511719</v>
      </c>
      <c r="N44" s="13"/>
      <c r="P44" s="3"/>
      <c r="Q44" s="3"/>
    </row>
    <row r="45" spans="1:17" x14ac:dyDescent="0.2">
      <c r="A45" s="1">
        <v>38322</v>
      </c>
      <c r="B45">
        <v>23</v>
      </c>
      <c r="C45">
        <v>31</v>
      </c>
      <c r="D45">
        <v>3</v>
      </c>
      <c r="E45">
        <v>4</v>
      </c>
      <c r="F45">
        <v>1</v>
      </c>
      <c r="G45">
        <v>376</v>
      </c>
      <c r="H45">
        <v>744</v>
      </c>
      <c r="I45">
        <f t="shared" si="5"/>
        <v>368</v>
      </c>
      <c r="J45" s="3">
        <v>29.75</v>
      </c>
      <c r="K45" s="3">
        <v>23.27540474749626</v>
      </c>
      <c r="L45" s="5">
        <f t="shared" si="6"/>
        <v>10948</v>
      </c>
      <c r="M45" s="5">
        <f t="shared" si="7"/>
        <v>8751.5521850585938</v>
      </c>
      <c r="N45" s="13"/>
      <c r="P45" s="3"/>
      <c r="Q45" s="3"/>
    </row>
    <row r="46" spans="1:17" x14ac:dyDescent="0.2">
      <c r="A46" s="1">
        <v>38353</v>
      </c>
      <c r="B46">
        <v>21</v>
      </c>
      <c r="C46">
        <v>31</v>
      </c>
      <c r="D46">
        <v>4</v>
      </c>
      <c r="E46">
        <v>5</v>
      </c>
      <c r="F46">
        <v>1</v>
      </c>
      <c r="G46">
        <v>408</v>
      </c>
      <c r="H46">
        <v>744</v>
      </c>
      <c r="I46">
        <f t="shared" si="5"/>
        <v>336</v>
      </c>
      <c r="J46" s="3">
        <v>38.5</v>
      </c>
      <c r="K46" s="3">
        <v>28.111057274014346</v>
      </c>
      <c r="L46" s="5">
        <f t="shared" si="6"/>
        <v>12936</v>
      </c>
      <c r="M46" s="5">
        <f t="shared" si="7"/>
        <v>11469.311367797853</v>
      </c>
      <c r="N46" s="13"/>
      <c r="P46" s="3"/>
      <c r="Q46" s="3"/>
    </row>
    <row r="47" spans="1:17" x14ac:dyDescent="0.2">
      <c r="A47" s="1">
        <v>38384</v>
      </c>
      <c r="B47">
        <v>20</v>
      </c>
      <c r="C47">
        <v>28</v>
      </c>
      <c r="D47">
        <v>4</v>
      </c>
      <c r="E47">
        <v>4</v>
      </c>
      <c r="F47">
        <v>0</v>
      </c>
      <c r="G47">
        <v>352</v>
      </c>
      <c r="H47">
        <v>672</v>
      </c>
      <c r="I47">
        <f t="shared" si="5"/>
        <v>320</v>
      </c>
      <c r="J47" s="3">
        <v>38.5</v>
      </c>
      <c r="K47" s="3">
        <v>28.307089684226298</v>
      </c>
      <c r="L47" s="5">
        <f t="shared" si="6"/>
        <v>12320</v>
      </c>
      <c r="M47" s="5">
        <f t="shared" si="7"/>
        <v>9964.095568847657</v>
      </c>
      <c r="N47" s="13"/>
      <c r="P47" s="3"/>
      <c r="Q47" s="3"/>
    </row>
    <row r="48" spans="1:17" x14ac:dyDescent="0.2">
      <c r="A48" s="1">
        <v>38412</v>
      </c>
      <c r="B48">
        <v>23</v>
      </c>
      <c r="C48">
        <v>31</v>
      </c>
      <c r="D48">
        <v>4</v>
      </c>
      <c r="E48">
        <v>4</v>
      </c>
      <c r="F48">
        <v>0</v>
      </c>
      <c r="G48">
        <v>376</v>
      </c>
      <c r="H48">
        <v>744</v>
      </c>
      <c r="I48">
        <f t="shared" si="5"/>
        <v>368</v>
      </c>
      <c r="J48" s="3">
        <v>34.25</v>
      </c>
      <c r="K48" s="3">
        <v>25.292723375685672</v>
      </c>
      <c r="L48" s="5">
        <f t="shared" si="6"/>
        <v>12604</v>
      </c>
      <c r="M48" s="5">
        <f t="shared" si="7"/>
        <v>9510.0639892578129</v>
      </c>
      <c r="N48" s="13"/>
      <c r="P48" s="3"/>
      <c r="Q48" s="3"/>
    </row>
    <row r="49" spans="1:17" x14ac:dyDescent="0.2">
      <c r="A49" s="1">
        <v>38443</v>
      </c>
      <c r="B49">
        <v>21</v>
      </c>
      <c r="C49">
        <v>30</v>
      </c>
      <c r="D49">
        <v>5</v>
      </c>
      <c r="E49">
        <v>4</v>
      </c>
      <c r="F49">
        <v>0</v>
      </c>
      <c r="G49">
        <v>384</v>
      </c>
      <c r="H49">
        <v>720</v>
      </c>
      <c r="I49">
        <f t="shared" si="5"/>
        <v>336</v>
      </c>
      <c r="J49" s="3">
        <v>31.25</v>
      </c>
      <c r="K49" s="3">
        <v>24.322666501998899</v>
      </c>
      <c r="L49" s="5">
        <f t="shared" si="6"/>
        <v>10500</v>
      </c>
      <c r="M49" s="5">
        <f t="shared" si="7"/>
        <v>9339.9039367675778</v>
      </c>
      <c r="N49" s="13"/>
      <c r="P49" s="3"/>
      <c r="Q49" s="3"/>
    </row>
    <row r="50" spans="1:17" x14ac:dyDescent="0.2">
      <c r="A50" s="1">
        <v>38473</v>
      </c>
      <c r="B50">
        <v>21</v>
      </c>
      <c r="C50">
        <v>31</v>
      </c>
      <c r="D50">
        <v>4</v>
      </c>
      <c r="E50">
        <v>5</v>
      </c>
      <c r="F50">
        <v>1</v>
      </c>
      <c r="G50">
        <v>408</v>
      </c>
      <c r="H50">
        <v>744</v>
      </c>
      <c r="I50">
        <f t="shared" si="5"/>
        <v>336</v>
      </c>
      <c r="J50" s="3">
        <v>35.75</v>
      </c>
      <c r="K50" s="3">
        <v>24.905333156211707</v>
      </c>
      <c r="L50" s="5">
        <f t="shared" si="6"/>
        <v>12012</v>
      </c>
      <c r="M50" s="5">
        <f t="shared" si="7"/>
        <v>10161.375927734376</v>
      </c>
      <c r="N50" s="13"/>
      <c r="P50" s="3"/>
      <c r="Q50" s="3"/>
    </row>
    <row r="51" spans="1:17" x14ac:dyDescent="0.2">
      <c r="A51" s="1">
        <v>38504</v>
      </c>
      <c r="B51">
        <v>22</v>
      </c>
      <c r="C51">
        <v>30</v>
      </c>
      <c r="D51">
        <v>4</v>
      </c>
      <c r="E51">
        <v>4</v>
      </c>
      <c r="F51">
        <v>0</v>
      </c>
      <c r="G51">
        <v>368</v>
      </c>
      <c r="H51">
        <v>720</v>
      </c>
      <c r="I51">
        <f t="shared" si="5"/>
        <v>352</v>
      </c>
      <c r="J51" s="3">
        <v>54.75</v>
      </c>
      <c r="K51" s="3">
        <v>27.880435893846592</v>
      </c>
      <c r="L51" s="5">
        <f t="shared" si="6"/>
        <v>19272</v>
      </c>
      <c r="M51" s="5">
        <f t="shared" si="7"/>
        <v>10260.000408935546</v>
      </c>
      <c r="N51" s="13"/>
      <c r="P51" s="3"/>
      <c r="Q51" s="3"/>
    </row>
    <row r="52" spans="1:17" x14ac:dyDescent="0.2">
      <c r="A52" s="1">
        <v>38534</v>
      </c>
      <c r="B52">
        <v>20</v>
      </c>
      <c r="C52">
        <v>31</v>
      </c>
      <c r="D52">
        <v>5</v>
      </c>
      <c r="E52">
        <v>5</v>
      </c>
      <c r="F52">
        <v>1</v>
      </c>
      <c r="G52">
        <v>424</v>
      </c>
      <c r="H52">
        <v>744</v>
      </c>
      <c r="I52">
        <f t="shared" si="5"/>
        <v>320</v>
      </c>
      <c r="J52" s="3">
        <v>79.75</v>
      </c>
      <c r="K52" s="3">
        <v>34.544151392522849</v>
      </c>
      <c r="L52" s="5">
        <f t="shared" si="6"/>
        <v>25520</v>
      </c>
      <c r="M52" s="5">
        <f t="shared" si="7"/>
        <v>14646.720190429689</v>
      </c>
      <c r="N52" s="13"/>
      <c r="P52" s="3"/>
      <c r="Q52" s="3"/>
    </row>
    <row r="53" spans="1:17" x14ac:dyDescent="0.2">
      <c r="A53" s="1">
        <v>38565</v>
      </c>
      <c r="B53">
        <v>23</v>
      </c>
      <c r="C53">
        <v>31</v>
      </c>
      <c r="D53">
        <v>4</v>
      </c>
      <c r="E53">
        <v>4</v>
      </c>
      <c r="F53">
        <v>0</v>
      </c>
      <c r="G53">
        <v>376</v>
      </c>
      <c r="H53">
        <v>744</v>
      </c>
      <c r="I53">
        <f t="shared" si="5"/>
        <v>368</v>
      </c>
      <c r="J53" s="3">
        <v>79.75</v>
      </c>
      <c r="K53" s="3">
        <v>32.921276725606717</v>
      </c>
      <c r="L53" s="5">
        <f t="shared" si="6"/>
        <v>29348</v>
      </c>
      <c r="M53" s="5">
        <f t="shared" si="7"/>
        <v>12378.400048828125</v>
      </c>
      <c r="N53" s="13"/>
      <c r="P53" s="3"/>
      <c r="Q53" s="3"/>
    </row>
    <row r="54" spans="1:17" x14ac:dyDescent="0.2">
      <c r="A54" s="1">
        <v>38596</v>
      </c>
      <c r="B54">
        <v>21</v>
      </c>
      <c r="C54">
        <v>30</v>
      </c>
      <c r="D54">
        <v>4</v>
      </c>
      <c r="E54">
        <v>4</v>
      </c>
      <c r="F54">
        <v>1</v>
      </c>
      <c r="G54">
        <v>384</v>
      </c>
      <c r="H54">
        <v>720</v>
      </c>
      <c r="I54">
        <f t="shared" si="5"/>
        <v>336</v>
      </c>
      <c r="J54" s="3">
        <v>31.75</v>
      </c>
      <c r="K54" s="3">
        <v>24.347458219528196</v>
      </c>
      <c r="L54" s="5">
        <f t="shared" si="6"/>
        <v>10668</v>
      </c>
      <c r="M54" s="5">
        <f t="shared" si="7"/>
        <v>9349.4239562988278</v>
      </c>
      <c r="N54" s="13"/>
      <c r="P54" s="3"/>
      <c r="Q54" s="3"/>
    </row>
    <row r="55" spans="1:17" x14ac:dyDescent="0.2">
      <c r="A55" s="1">
        <v>38626</v>
      </c>
      <c r="B55">
        <v>21</v>
      </c>
      <c r="C55">
        <v>31</v>
      </c>
      <c r="D55">
        <v>5</v>
      </c>
      <c r="E55">
        <v>5</v>
      </c>
      <c r="F55">
        <v>0</v>
      </c>
      <c r="G55">
        <v>408</v>
      </c>
      <c r="H55">
        <v>744</v>
      </c>
      <c r="I55">
        <f t="shared" si="5"/>
        <v>336</v>
      </c>
      <c r="J55" s="3">
        <v>30</v>
      </c>
      <c r="K55" s="3">
        <v>23.584804116043387</v>
      </c>
      <c r="L55" s="5">
        <f t="shared" si="6"/>
        <v>10080</v>
      </c>
      <c r="M55" s="5">
        <f t="shared" si="7"/>
        <v>9622.6000793457024</v>
      </c>
      <c r="N55" s="13"/>
      <c r="P55" s="3"/>
      <c r="Q55" s="3"/>
    </row>
    <row r="56" spans="1:17" x14ac:dyDescent="0.2">
      <c r="A56" s="1">
        <v>38657</v>
      </c>
      <c r="B56">
        <v>21</v>
      </c>
      <c r="C56">
        <v>30</v>
      </c>
      <c r="D56">
        <v>4</v>
      </c>
      <c r="E56">
        <v>4</v>
      </c>
      <c r="F56">
        <v>1</v>
      </c>
      <c r="G56">
        <v>384</v>
      </c>
      <c r="H56">
        <v>720</v>
      </c>
      <c r="I56">
        <f t="shared" si="5"/>
        <v>336</v>
      </c>
      <c r="J56" s="3">
        <v>30</v>
      </c>
      <c r="K56" s="3">
        <v>23.375000174840292</v>
      </c>
      <c r="L56" s="5">
        <f t="shared" si="6"/>
        <v>10080</v>
      </c>
      <c r="M56" s="5">
        <f t="shared" si="7"/>
        <v>8976.0000671386715</v>
      </c>
      <c r="N56" s="13"/>
      <c r="P56" s="3"/>
      <c r="Q56" s="3"/>
    </row>
    <row r="57" spans="1:17" x14ac:dyDescent="0.2">
      <c r="A57" s="1">
        <v>38687</v>
      </c>
      <c r="B57">
        <v>21</v>
      </c>
      <c r="C57">
        <v>31</v>
      </c>
      <c r="D57">
        <v>5</v>
      </c>
      <c r="E57">
        <v>4</v>
      </c>
      <c r="F57">
        <v>1</v>
      </c>
      <c r="G57">
        <v>408</v>
      </c>
      <c r="H57">
        <v>744</v>
      </c>
      <c r="I57">
        <f t="shared" si="5"/>
        <v>336</v>
      </c>
      <c r="J57" s="3">
        <v>30</v>
      </c>
      <c r="K57" s="3">
        <v>23.003235192392388</v>
      </c>
      <c r="L57" s="5">
        <f t="shared" si="6"/>
        <v>10080</v>
      </c>
      <c r="M57" s="5">
        <f t="shared" si="7"/>
        <v>9385.3199584960948</v>
      </c>
      <c r="N57" s="13"/>
      <c r="P57" s="3"/>
      <c r="Q57" s="3"/>
    </row>
    <row r="58" spans="1:17" x14ac:dyDescent="0.2">
      <c r="A58" s="1">
        <v>38718</v>
      </c>
      <c r="B58">
        <v>21</v>
      </c>
      <c r="C58">
        <v>31</v>
      </c>
      <c r="D58">
        <v>4</v>
      </c>
      <c r="E58">
        <v>5</v>
      </c>
      <c r="F58">
        <v>1</v>
      </c>
      <c r="G58">
        <f>(C58*8)+(D58*16)+(E58*16)+(F58*16)</f>
        <v>408</v>
      </c>
      <c r="H58">
        <f>C58*24</f>
        <v>744</v>
      </c>
      <c r="I58">
        <f t="shared" si="5"/>
        <v>336</v>
      </c>
      <c r="J58" s="3">
        <v>38.5</v>
      </c>
      <c r="K58" s="3">
        <v>28.268313090006512</v>
      </c>
      <c r="L58" s="5">
        <f>+J58*I58</f>
        <v>12936</v>
      </c>
      <c r="M58" s="5">
        <f>+K58*G58</f>
        <v>11533.471740722656</v>
      </c>
      <c r="N58" s="13"/>
    </row>
    <row r="59" spans="1:17" x14ac:dyDescent="0.2">
      <c r="A59" s="1">
        <v>38749</v>
      </c>
      <c r="B59">
        <v>20</v>
      </c>
      <c r="C59">
        <v>28</v>
      </c>
      <c r="D59">
        <v>4</v>
      </c>
      <c r="E59">
        <v>4</v>
      </c>
      <c r="F59">
        <v>0</v>
      </c>
      <c r="G59">
        <f>(C59*8)+(D59*16)+(E59*16)+(F59*16)</f>
        <v>352</v>
      </c>
      <c r="H59">
        <f>C59*24</f>
        <v>672</v>
      </c>
      <c r="I59">
        <f t="shared" si="5"/>
        <v>320</v>
      </c>
      <c r="J59" s="3">
        <v>38.5</v>
      </c>
      <c r="K59" s="3">
        <v>28.510726928710938</v>
      </c>
      <c r="L59" s="5">
        <f>+J59*I59</f>
        <v>12320</v>
      </c>
      <c r="M59" s="5">
        <f>+K59*G59</f>
        <v>10035.77587890625</v>
      </c>
      <c r="N59" s="13"/>
    </row>
    <row r="60" spans="1:17" ht="11.25" customHeight="1" x14ac:dyDescent="0.2">
      <c r="A60" s="1">
        <v>38777</v>
      </c>
      <c r="B60">
        <v>23</v>
      </c>
      <c r="C60">
        <v>31</v>
      </c>
      <c r="D60">
        <v>4</v>
      </c>
      <c r="E60">
        <v>4</v>
      </c>
      <c r="F60">
        <v>0</v>
      </c>
      <c r="G60">
        <f>(C60*8)+(D60*16)+(E60*16)+(F60*16)</f>
        <v>376</v>
      </c>
      <c r="H60">
        <f>C60*24</f>
        <v>744</v>
      </c>
      <c r="I60">
        <f t="shared" si="5"/>
        <v>368</v>
      </c>
      <c r="J60" s="3">
        <v>34.25</v>
      </c>
      <c r="K60" s="3">
        <v>25.528680801391602</v>
      </c>
      <c r="L60" s="5">
        <f>+J60*I60</f>
        <v>12604</v>
      </c>
      <c r="M60" s="5">
        <f>+K60*G60</f>
        <v>9598.7839813232422</v>
      </c>
      <c r="N60" s="13"/>
    </row>
    <row r="61" spans="1:17" x14ac:dyDescent="0.2">
      <c r="A61" s="1">
        <v>38808</v>
      </c>
      <c r="B61">
        <v>20</v>
      </c>
      <c r="C61">
        <v>30</v>
      </c>
      <c r="D61">
        <v>5</v>
      </c>
      <c r="E61">
        <v>5</v>
      </c>
      <c r="F61">
        <v>0</v>
      </c>
      <c r="G61">
        <f>(C61*8)+(D61*16)+(E61*16)+(F61*16)</f>
        <v>400</v>
      </c>
      <c r="H61">
        <f>C61*24</f>
        <v>720</v>
      </c>
      <c r="I61">
        <f t="shared" si="5"/>
        <v>320</v>
      </c>
      <c r="J61" s="3">
        <v>31.5</v>
      </c>
      <c r="K61" s="3">
        <v>24.598800277709962</v>
      </c>
      <c r="L61" s="5">
        <f>+J61*I61</f>
        <v>10080</v>
      </c>
      <c r="M61" s="5">
        <f>+K61*G61</f>
        <v>9839.5201110839844</v>
      </c>
      <c r="N61" s="13"/>
    </row>
    <row r="62" spans="1:17" x14ac:dyDescent="0.2">
      <c r="G62">
        <f>+SUM(G2:G61)</f>
        <v>23408</v>
      </c>
      <c r="I62">
        <f>+SUM(I2:I61)</f>
        <v>20416</v>
      </c>
      <c r="L62" s="6">
        <f>+SUM(L2:L61)</f>
        <v>951276</v>
      </c>
      <c r="M62" s="6">
        <f>+SUM(M2:M61)</f>
        <v>618245.73950195324</v>
      </c>
      <c r="N62" s="13"/>
    </row>
    <row r="64" spans="1:17" ht="13.5" thickBot="1" x14ac:dyDescent="0.25">
      <c r="I64" s="2" t="s">
        <v>13</v>
      </c>
    </row>
    <row r="65" spans="9:10" x14ac:dyDescent="0.2">
      <c r="I65" s="7" t="s">
        <v>8</v>
      </c>
      <c r="J65" s="8">
        <f>+L62/I62</f>
        <v>46.594631661442008</v>
      </c>
    </row>
    <row r="66" spans="9:10" x14ac:dyDescent="0.2">
      <c r="I66" s="9" t="s">
        <v>12</v>
      </c>
      <c r="J66" s="10">
        <f>+M62/G62</f>
        <v>26.411728447622746</v>
      </c>
    </row>
    <row r="67" spans="9:10" ht="13.5" thickBot="1" x14ac:dyDescent="0.25">
      <c r="I67" s="11" t="s">
        <v>11</v>
      </c>
      <c r="J67" s="12">
        <f>+SUM(L62:M62)/SUM(H2:H61)</f>
        <v>35.814205446831714</v>
      </c>
    </row>
    <row r="73" spans="9:10" hidden="1" x14ac:dyDescent="0.2"/>
    <row r="74" spans="9:10" hidden="1" x14ac:dyDescent="0.2"/>
  </sheetData>
  <phoneticPr fontId="0" type="noConversion"/>
  <pageMargins left="0.75" right="0.75" top="1" bottom="1" header="0.5" footer="0.5"/>
  <pageSetup scale="72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2"/>
  <sheetViews>
    <sheetView workbookViewId="0">
      <selection sqref="A1:IV12"/>
    </sheetView>
  </sheetViews>
  <sheetFormatPr defaultRowHeight="12.75" x14ac:dyDescent="0.2"/>
  <sheetData>
    <row r="1" spans="1:19" x14ac:dyDescent="0.2">
      <c r="A1" s="1">
        <v>38718</v>
      </c>
      <c r="B1">
        <v>21</v>
      </c>
      <c r="C1">
        <v>31</v>
      </c>
      <c r="D1">
        <v>4</v>
      </c>
      <c r="E1">
        <v>5</v>
      </c>
      <c r="F1">
        <v>1</v>
      </c>
      <c r="G1">
        <v>408</v>
      </c>
      <c r="H1">
        <v>744</v>
      </c>
      <c r="I1">
        <f t="shared" ref="I1:I12" si="0">+H1-G1</f>
        <v>336</v>
      </c>
      <c r="J1" s="4">
        <f>+[1]Forward!$C69</f>
        <v>37.5</v>
      </c>
      <c r="K1" s="4">
        <f>+[1]Forward!$R69</f>
        <v>28.018313090006512</v>
      </c>
      <c r="L1" s="5">
        <f t="shared" ref="L1:L12" si="1">+J1*I1</f>
        <v>12600</v>
      </c>
      <c r="M1" s="5">
        <f t="shared" ref="M1:M12" si="2">+K1*G1</f>
        <v>11431.471740722656</v>
      </c>
      <c r="R1">
        <v>42.25</v>
      </c>
      <c r="S1">
        <v>27</v>
      </c>
    </row>
    <row r="2" spans="1:19" x14ac:dyDescent="0.2">
      <c r="A2" s="1">
        <v>38749</v>
      </c>
      <c r="B2">
        <v>20</v>
      </c>
      <c r="C2">
        <v>28</v>
      </c>
      <c r="D2">
        <v>4</v>
      </c>
      <c r="E2">
        <v>4</v>
      </c>
      <c r="F2">
        <v>0</v>
      </c>
      <c r="G2">
        <v>352</v>
      </c>
      <c r="H2">
        <v>672</v>
      </c>
      <c r="I2">
        <f t="shared" si="0"/>
        <v>320</v>
      </c>
      <c r="J2" s="4">
        <f>+[1]Forward!$C70</f>
        <v>37.5</v>
      </c>
      <c r="K2" s="4">
        <f>+[1]Forward!$R70</f>
        <v>28.260726928710938</v>
      </c>
      <c r="L2" s="5">
        <f t="shared" si="1"/>
        <v>12000</v>
      </c>
      <c r="M2" s="5">
        <f t="shared" si="2"/>
        <v>9947.77587890625</v>
      </c>
      <c r="R2">
        <v>42.25</v>
      </c>
      <c r="S2">
        <v>27</v>
      </c>
    </row>
    <row r="3" spans="1:19" x14ac:dyDescent="0.2">
      <c r="A3" s="1">
        <v>38777</v>
      </c>
      <c r="B3">
        <v>23</v>
      </c>
      <c r="C3">
        <v>31</v>
      </c>
      <c r="D3">
        <v>4</v>
      </c>
      <c r="E3">
        <v>4</v>
      </c>
      <c r="F3">
        <v>0</v>
      </c>
      <c r="G3">
        <v>376</v>
      </c>
      <c r="H3">
        <v>744</v>
      </c>
      <c r="I3">
        <f t="shared" si="0"/>
        <v>368</v>
      </c>
      <c r="J3" s="4">
        <f>+[1]Forward!$C71</f>
        <v>33.25</v>
      </c>
      <c r="K3" s="4">
        <f>+[1]Forward!$R71</f>
        <v>25.278680801391602</v>
      </c>
      <c r="L3" s="5">
        <f t="shared" si="1"/>
        <v>12236</v>
      </c>
      <c r="M3" s="5">
        <f t="shared" si="2"/>
        <v>9504.7839813232422</v>
      </c>
      <c r="R3">
        <v>42.25</v>
      </c>
      <c r="S3">
        <v>27</v>
      </c>
    </row>
    <row r="4" spans="1:19" x14ac:dyDescent="0.2">
      <c r="A4" s="1">
        <v>38808</v>
      </c>
      <c r="B4">
        <v>20</v>
      </c>
      <c r="C4">
        <v>30</v>
      </c>
      <c r="D4">
        <v>5</v>
      </c>
      <c r="E4">
        <v>5</v>
      </c>
      <c r="F4">
        <v>0</v>
      </c>
      <c r="G4">
        <v>400</v>
      </c>
      <c r="H4">
        <v>720</v>
      </c>
      <c r="I4">
        <f t="shared" si="0"/>
        <v>320</v>
      </c>
      <c r="J4" s="4">
        <f>+[1]Forward!$C72</f>
        <v>30.5</v>
      </c>
      <c r="K4" s="4">
        <f>+[1]Forward!$R72</f>
        <v>24.348800277709962</v>
      </c>
      <c r="L4" s="5">
        <f t="shared" si="1"/>
        <v>9760</v>
      </c>
      <c r="M4" s="5">
        <f t="shared" si="2"/>
        <v>9739.5201110839844</v>
      </c>
      <c r="R4">
        <v>42.25</v>
      </c>
      <c r="S4">
        <v>27</v>
      </c>
    </row>
    <row r="5" spans="1:19" x14ac:dyDescent="0.2">
      <c r="A5" s="1">
        <v>38838</v>
      </c>
      <c r="B5">
        <v>22</v>
      </c>
      <c r="C5">
        <v>31</v>
      </c>
      <c r="D5">
        <v>4</v>
      </c>
      <c r="E5">
        <v>4</v>
      </c>
      <c r="F5">
        <v>1</v>
      </c>
      <c r="G5">
        <v>392</v>
      </c>
      <c r="H5">
        <v>744</v>
      </c>
      <c r="I5">
        <f t="shared" si="0"/>
        <v>352</v>
      </c>
      <c r="J5" s="4">
        <f>+[1]Forward!$C73</f>
        <v>34.75</v>
      </c>
      <c r="K5" s="4">
        <f>+[1]Forward!$R73</f>
        <v>24.73069408961705</v>
      </c>
      <c r="L5" s="5">
        <f t="shared" si="1"/>
        <v>12232</v>
      </c>
      <c r="M5" s="5">
        <f t="shared" si="2"/>
        <v>9694.4320831298828</v>
      </c>
      <c r="R5">
        <v>42.25</v>
      </c>
      <c r="S5">
        <v>27</v>
      </c>
    </row>
    <row r="6" spans="1:19" x14ac:dyDescent="0.2">
      <c r="A6" s="1">
        <v>38869</v>
      </c>
      <c r="B6">
        <v>22</v>
      </c>
      <c r="C6">
        <v>30</v>
      </c>
      <c r="D6">
        <v>4</v>
      </c>
      <c r="E6">
        <v>4</v>
      </c>
      <c r="F6">
        <v>0</v>
      </c>
      <c r="G6">
        <v>368</v>
      </c>
      <c r="H6">
        <v>720</v>
      </c>
      <c r="I6">
        <f t="shared" si="0"/>
        <v>352</v>
      </c>
      <c r="J6" s="4">
        <f>+[1]Forward!$C74</f>
        <v>53.25</v>
      </c>
      <c r="K6" s="4">
        <f>+[1]Forward!$R74</f>
        <v>28.00434925245202</v>
      </c>
      <c r="L6" s="5">
        <f t="shared" si="1"/>
        <v>18744</v>
      </c>
      <c r="M6" s="5">
        <f t="shared" si="2"/>
        <v>10305.600524902344</v>
      </c>
      <c r="R6">
        <v>42.25</v>
      </c>
      <c r="S6">
        <v>27</v>
      </c>
    </row>
    <row r="7" spans="1:19" x14ac:dyDescent="0.2">
      <c r="A7" s="1">
        <v>38899</v>
      </c>
      <c r="B7">
        <v>20</v>
      </c>
      <c r="C7">
        <v>31</v>
      </c>
      <c r="D7">
        <v>5</v>
      </c>
      <c r="E7">
        <v>5</v>
      </c>
      <c r="F7">
        <v>1</v>
      </c>
      <c r="G7">
        <v>424</v>
      </c>
      <c r="H7">
        <v>744</v>
      </c>
      <c r="I7">
        <f t="shared" si="0"/>
        <v>320</v>
      </c>
      <c r="J7" s="4">
        <f>+[1]Forward!$C75</f>
        <v>78.5</v>
      </c>
      <c r="K7" s="4">
        <f>+[1]Forward!$R75</f>
        <v>34.969434162355817</v>
      </c>
      <c r="L7" s="5">
        <f t="shared" si="1"/>
        <v>25120</v>
      </c>
      <c r="M7" s="5">
        <f t="shared" si="2"/>
        <v>14827.040084838867</v>
      </c>
      <c r="R7">
        <v>42.25</v>
      </c>
      <c r="S7">
        <v>27</v>
      </c>
    </row>
    <row r="8" spans="1:19" x14ac:dyDescent="0.2">
      <c r="A8" s="1">
        <v>38930</v>
      </c>
      <c r="B8">
        <v>23</v>
      </c>
      <c r="C8">
        <v>31</v>
      </c>
      <c r="D8">
        <v>4</v>
      </c>
      <c r="E8">
        <v>4</v>
      </c>
      <c r="F8">
        <v>0</v>
      </c>
      <c r="G8">
        <v>376</v>
      </c>
      <c r="H8">
        <v>744</v>
      </c>
      <c r="I8">
        <f t="shared" si="0"/>
        <v>368</v>
      </c>
      <c r="J8" s="4">
        <f>+[1]Forward!$C76</f>
        <v>78.5</v>
      </c>
      <c r="K8" s="4">
        <f>+[1]Forward!$R76</f>
        <v>33.387234424022921</v>
      </c>
      <c r="L8" s="5">
        <f t="shared" si="1"/>
        <v>28888</v>
      </c>
      <c r="M8" s="5">
        <f t="shared" si="2"/>
        <v>12553.600143432619</v>
      </c>
      <c r="R8">
        <v>42.25</v>
      </c>
      <c r="S8">
        <v>27</v>
      </c>
    </row>
    <row r="9" spans="1:19" x14ac:dyDescent="0.2">
      <c r="A9" s="1">
        <v>38961</v>
      </c>
      <c r="B9">
        <v>20</v>
      </c>
      <c r="C9">
        <v>30</v>
      </c>
      <c r="D9">
        <v>5</v>
      </c>
      <c r="E9">
        <v>4</v>
      </c>
      <c r="F9">
        <v>1</v>
      </c>
      <c r="G9">
        <v>400</v>
      </c>
      <c r="H9">
        <v>720</v>
      </c>
      <c r="I9">
        <f t="shared" si="0"/>
        <v>320</v>
      </c>
      <c r="J9" s="4">
        <f>+[1]Forward!$C77</f>
        <v>31</v>
      </c>
      <c r="K9" s="4">
        <f>+[1]Forward!$R77</f>
        <v>24.253200149536134</v>
      </c>
      <c r="L9" s="5">
        <f t="shared" si="1"/>
        <v>9920</v>
      </c>
      <c r="M9" s="5">
        <f t="shared" si="2"/>
        <v>9701.2800598144531</v>
      </c>
      <c r="R9">
        <v>42.25</v>
      </c>
      <c r="S9">
        <v>27</v>
      </c>
    </row>
    <row r="10" spans="1:19" x14ac:dyDescent="0.2">
      <c r="A10" s="1">
        <v>38991</v>
      </c>
      <c r="B10">
        <v>22</v>
      </c>
      <c r="C10">
        <v>31</v>
      </c>
      <c r="D10">
        <v>4</v>
      </c>
      <c r="E10">
        <v>5</v>
      </c>
      <c r="F10">
        <v>0</v>
      </c>
      <c r="G10">
        <v>392</v>
      </c>
      <c r="H10">
        <v>744</v>
      </c>
      <c r="I10">
        <f t="shared" si="0"/>
        <v>352</v>
      </c>
      <c r="J10" s="4">
        <f>+[1]Forward!$C78</f>
        <v>29</v>
      </c>
      <c r="K10" s="4">
        <f>+[1]Forward!$R78</f>
        <v>23.484694072178431</v>
      </c>
      <c r="L10" s="5">
        <f t="shared" si="1"/>
        <v>10208</v>
      </c>
      <c r="M10" s="5">
        <f t="shared" si="2"/>
        <v>9206.0000762939453</v>
      </c>
      <c r="R10">
        <v>42.25</v>
      </c>
      <c r="S10">
        <v>27</v>
      </c>
    </row>
    <row r="11" spans="1:19" x14ac:dyDescent="0.2">
      <c r="A11" s="1">
        <v>39022</v>
      </c>
      <c r="B11">
        <v>21</v>
      </c>
      <c r="C11">
        <v>30</v>
      </c>
      <c r="D11">
        <v>4</v>
      </c>
      <c r="E11">
        <v>4</v>
      </c>
      <c r="F11">
        <v>1</v>
      </c>
      <c r="G11">
        <v>384</v>
      </c>
      <c r="H11">
        <v>720</v>
      </c>
      <c r="I11">
        <f t="shared" si="0"/>
        <v>336</v>
      </c>
      <c r="J11" s="4">
        <f>+[1]Forward!$C79</f>
        <v>29</v>
      </c>
      <c r="K11" s="4">
        <f>+[1]Forward!$R79</f>
        <v>23.300000190734863</v>
      </c>
      <c r="L11" s="5">
        <f t="shared" si="1"/>
        <v>9744</v>
      </c>
      <c r="M11" s="5">
        <f t="shared" si="2"/>
        <v>8947.2000732421875</v>
      </c>
      <c r="R11">
        <v>42.25</v>
      </c>
      <c r="S11">
        <v>27</v>
      </c>
    </row>
    <row r="12" spans="1:19" x14ac:dyDescent="0.2">
      <c r="A12" s="1">
        <v>39052</v>
      </c>
      <c r="B12">
        <v>20</v>
      </c>
      <c r="C12">
        <v>31</v>
      </c>
      <c r="D12">
        <v>5</v>
      </c>
      <c r="E12">
        <v>5</v>
      </c>
      <c r="F12">
        <v>1</v>
      </c>
      <c r="G12">
        <v>424</v>
      </c>
      <c r="H12">
        <v>744</v>
      </c>
      <c r="I12">
        <f t="shared" si="0"/>
        <v>320</v>
      </c>
      <c r="J12" s="4">
        <f>+[1]Forward!$C80</f>
        <v>29</v>
      </c>
      <c r="K12" s="4">
        <f>+[1]Forward!$R80</f>
        <v>23.240754793275077</v>
      </c>
      <c r="L12" s="5">
        <f t="shared" si="1"/>
        <v>9280</v>
      </c>
      <c r="M12" s="5">
        <f t="shared" si="2"/>
        <v>9854.0800323486328</v>
      </c>
      <c r="R12">
        <v>42.25</v>
      </c>
      <c r="S12">
        <v>27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Thomas</dc:creator>
  <cp:lastModifiedBy>Jan Havlíček</cp:lastModifiedBy>
  <cp:lastPrinted>2001-03-15T21:38:13Z</cp:lastPrinted>
  <dcterms:created xsi:type="dcterms:W3CDTF">2001-03-14T16:53:42Z</dcterms:created>
  <dcterms:modified xsi:type="dcterms:W3CDTF">2023-09-17T13:21:09Z</dcterms:modified>
</cp:coreProperties>
</file>