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E6D573-2C1D-416A-9CD0-D5A3D1474065}" xr6:coauthVersionLast="47" xr6:coauthVersionMax="47" xr10:uidLastSave="{00000000-0000-0000-0000-000000000000}"/>
  <bookViews>
    <workbookView xWindow="-120" yWindow="-120" windowWidth="38640" windowHeight="15720"/>
  </bookViews>
  <sheets>
    <sheet name="Schwieger Summary 1" sheetId="1" r:id="rId1"/>
    <sheet name="Schwieger Summary 2" sheetId="4" r:id="rId2"/>
    <sheet name="Sheet2" sheetId="2" r:id="rId3"/>
    <sheet name="Sheet3" sheetId="3" r:id="rId4"/>
  </sheets>
  <calcPr calcId="0"/>
</workbook>
</file>

<file path=xl/calcChain.xml><?xml version="1.0" encoding="utf-8"?>
<calcChain xmlns="http://schemas.openxmlformats.org/spreadsheetml/2006/main">
  <c r="D3" i="1" l="1"/>
  <c r="D8" i="1"/>
  <c r="E8" i="1"/>
  <c r="F8" i="1"/>
  <c r="G8" i="1"/>
  <c r="H8" i="1"/>
  <c r="D9" i="1"/>
  <c r="E9" i="1"/>
  <c r="F9" i="1"/>
  <c r="G9" i="1"/>
  <c r="H9" i="1"/>
  <c r="C10" i="1"/>
  <c r="D10" i="1"/>
  <c r="E10" i="1"/>
  <c r="F10" i="1"/>
  <c r="G10" i="1"/>
  <c r="H10" i="1"/>
  <c r="F20" i="1"/>
  <c r="G20" i="1"/>
  <c r="H20" i="1"/>
  <c r="F21" i="1"/>
  <c r="G21" i="1"/>
  <c r="H21" i="1"/>
  <c r="F22" i="1"/>
  <c r="G22" i="1"/>
  <c r="H22" i="1"/>
  <c r="E32" i="1"/>
  <c r="F32" i="1"/>
  <c r="G32" i="1"/>
  <c r="H32" i="1"/>
  <c r="E33" i="1"/>
  <c r="F33" i="1"/>
  <c r="G33" i="1"/>
  <c r="H33" i="1"/>
  <c r="E34" i="1"/>
  <c r="F34" i="1"/>
  <c r="G34" i="1"/>
  <c r="H34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D3" i="4"/>
  <c r="D8" i="4"/>
  <c r="E8" i="4"/>
  <c r="F8" i="4"/>
  <c r="G8" i="4"/>
  <c r="H8" i="4"/>
  <c r="D9" i="4"/>
  <c r="E9" i="4"/>
  <c r="F9" i="4"/>
  <c r="G9" i="4"/>
  <c r="H9" i="4"/>
  <c r="C10" i="4"/>
  <c r="D10" i="4"/>
  <c r="E10" i="4"/>
  <c r="F10" i="4"/>
  <c r="G10" i="4"/>
  <c r="H10" i="4"/>
  <c r="F20" i="4"/>
  <c r="G20" i="4"/>
  <c r="H20" i="4"/>
  <c r="F21" i="4"/>
  <c r="G21" i="4"/>
  <c r="H21" i="4"/>
  <c r="F22" i="4"/>
  <c r="G22" i="4"/>
  <c r="H22" i="4"/>
  <c r="E32" i="4"/>
  <c r="F32" i="4"/>
  <c r="G32" i="4"/>
  <c r="H32" i="4"/>
  <c r="E33" i="4"/>
  <c r="F33" i="4"/>
  <c r="G33" i="4"/>
  <c r="H33" i="4"/>
  <c r="E34" i="4"/>
  <c r="F34" i="4"/>
  <c r="G34" i="4"/>
  <c r="H34" i="4"/>
  <c r="C44" i="4"/>
  <c r="D44" i="4"/>
  <c r="E44" i="4"/>
  <c r="F44" i="4"/>
  <c r="G44" i="4"/>
  <c r="H44" i="4"/>
  <c r="C45" i="4"/>
  <c r="D45" i="4"/>
  <c r="E45" i="4"/>
  <c r="F45" i="4"/>
  <c r="G45" i="4"/>
  <c r="H45" i="4"/>
  <c r="C46" i="4"/>
  <c r="D46" i="4"/>
  <c r="E46" i="4"/>
  <c r="F46" i="4"/>
  <c r="G46" i="4"/>
  <c r="H46" i="4"/>
</calcChain>
</file>

<file path=xl/sharedStrings.xml><?xml version="1.0" encoding="utf-8"?>
<sst xmlns="http://schemas.openxmlformats.org/spreadsheetml/2006/main" count="130" uniqueCount="24">
  <si>
    <t>Account #</t>
  </si>
  <si>
    <t>Category</t>
  </si>
  <si>
    <t>Beginning Balance</t>
  </si>
  <si>
    <t>Deposits, Transfers In, Rollovers</t>
  </si>
  <si>
    <t>Withdrawals, Transfers Out</t>
  </si>
  <si>
    <t>Ending Balance</t>
  </si>
  <si>
    <t>Total Investment</t>
  </si>
  <si>
    <t>Earnings</t>
  </si>
  <si>
    <t>Return</t>
  </si>
  <si>
    <t>HS-66400-ES</t>
  </si>
  <si>
    <t>HM-00803-ES</t>
  </si>
  <si>
    <t>HS-71708-ES</t>
  </si>
  <si>
    <t>HM-01185-ES</t>
  </si>
  <si>
    <t>N/A</t>
  </si>
  <si>
    <t>HS-65130-ES</t>
  </si>
  <si>
    <t>HM-00737-ES</t>
  </si>
  <si>
    <t>HS-69167-ES</t>
  </si>
  <si>
    <t>HM-00963-ES</t>
  </si>
  <si>
    <t>Index (Historical)</t>
  </si>
  <si>
    <t>S &amp; P 500</t>
  </si>
  <si>
    <t>2000 ytd</t>
  </si>
  <si>
    <t>DJIA 30</t>
  </si>
  <si>
    <t>NASDAQ Comp</t>
  </si>
  <si>
    <t>* Please note year 2000 figures are based on ytd ending Aug 31.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</si>
</sst>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A2" sqref="A2"/>
    </sheetView>
  </sheetViews>
  <sheetFormatPr defaultRowHeight="12.75" x14ac:dyDescent="0.2"/>
  <cols>
    <col min="1" max="1" width="15.5703125" style="3" customWidth="1"/>
    <col min="2" max="2" width="28.5703125" customWidth="1"/>
    <col min="3" max="8" width="15.28515625" customWidth="1"/>
  </cols>
  <sheetData>
    <row r="1" spans="1:8" s="1" customFormat="1" ht="21.75" customHeight="1" x14ac:dyDescent="0.2">
      <c r="A1" s="1" t="s">
        <v>0</v>
      </c>
      <c r="B1" s="1" t="s">
        <v>1</v>
      </c>
      <c r="C1" s="1">
        <v>1995</v>
      </c>
      <c r="D1" s="1">
        <v>1996</v>
      </c>
      <c r="E1" s="1">
        <v>1997</v>
      </c>
      <c r="F1" s="1">
        <v>1998</v>
      </c>
      <c r="G1" s="1">
        <v>1999</v>
      </c>
      <c r="H1" s="1">
        <v>2000</v>
      </c>
    </row>
    <row r="3" spans="1:8" ht="15" customHeight="1" x14ac:dyDescent="0.2">
      <c r="A3" s="6" t="s">
        <v>9</v>
      </c>
      <c r="B3" t="s">
        <v>2</v>
      </c>
      <c r="C3" s="2">
        <v>0</v>
      </c>
      <c r="D3" s="2">
        <f>C8</f>
        <v>178460.65</v>
      </c>
      <c r="E3" s="2">
        <v>197350.79</v>
      </c>
      <c r="F3" s="2">
        <v>234548.92</v>
      </c>
      <c r="G3" s="2">
        <v>247578.93</v>
      </c>
      <c r="H3" s="2">
        <v>383977.24</v>
      </c>
    </row>
    <row r="4" spans="1:8" ht="15" customHeight="1" x14ac:dyDescent="0.2">
      <c r="A4" s="6" t="s">
        <v>10</v>
      </c>
      <c r="B4" t="s">
        <v>3</v>
      </c>
      <c r="C4" s="2">
        <v>178460.65</v>
      </c>
      <c r="D4" s="2">
        <v>0</v>
      </c>
      <c r="E4" s="2">
        <v>0</v>
      </c>
      <c r="F4" s="2">
        <v>31084.55</v>
      </c>
      <c r="G4" s="2">
        <v>85105.43</v>
      </c>
      <c r="H4" s="2">
        <v>0</v>
      </c>
    </row>
    <row r="5" spans="1:8" ht="15" customHeight="1" x14ac:dyDescent="0.2">
      <c r="B5" t="s">
        <v>4</v>
      </c>
      <c r="C5" s="2">
        <v>-11328.02</v>
      </c>
      <c r="D5" s="2">
        <v>-2856.77</v>
      </c>
      <c r="E5" s="2">
        <v>-4654.13</v>
      </c>
      <c r="F5" s="2">
        <v>-1956.44</v>
      </c>
      <c r="G5" s="2">
        <v>0</v>
      </c>
      <c r="H5" s="2">
        <v>0</v>
      </c>
    </row>
    <row r="6" spans="1:8" ht="15" customHeight="1" x14ac:dyDescent="0.2">
      <c r="B6" t="s">
        <v>5</v>
      </c>
      <c r="C6" s="2">
        <v>170138.78</v>
      </c>
      <c r="D6" s="2">
        <v>197350.79</v>
      </c>
      <c r="E6" s="2">
        <v>234548.92</v>
      </c>
      <c r="F6" s="2">
        <v>247578.93</v>
      </c>
      <c r="G6" s="2">
        <v>383977.24</v>
      </c>
      <c r="H6" s="2">
        <v>546364.80000000005</v>
      </c>
    </row>
    <row r="7" spans="1:8" x14ac:dyDescent="0.2">
      <c r="C7" s="2"/>
    </row>
    <row r="8" spans="1:8" ht="15" customHeight="1" x14ac:dyDescent="0.2">
      <c r="B8" t="s">
        <v>6</v>
      </c>
      <c r="C8" s="2">
        <v>178460.65</v>
      </c>
      <c r="D8" s="2">
        <f>D3+(D4+D5)</f>
        <v>175603.88</v>
      </c>
      <c r="E8" s="2">
        <f>E3+(E4+E5)</f>
        <v>192696.66</v>
      </c>
      <c r="F8" s="2">
        <f>F3+(F4+F5)</f>
        <v>263677.03000000003</v>
      </c>
      <c r="G8" s="2">
        <f>G3+(G4+G5)</f>
        <v>332684.36</v>
      </c>
      <c r="H8" s="2">
        <f>H3+(H4+H5)</f>
        <v>383977.24</v>
      </c>
    </row>
    <row r="9" spans="1:8" ht="15" customHeight="1" x14ac:dyDescent="0.2">
      <c r="B9" t="s">
        <v>7</v>
      </c>
      <c r="C9" s="2"/>
      <c r="D9" s="2">
        <f>D6-D8</f>
        <v>21746.910000000003</v>
      </c>
      <c r="E9" s="2">
        <f>E6-E8</f>
        <v>41852.260000000009</v>
      </c>
      <c r="F9" s="2">
        <f>F6-F8</f>
        <v>-16098.100000000035</v>
      </c>
      <c r="G9" s="2">
        <f>G6-G8</f>
        <v>51292.880000000005</v>
      </c>
      <c r="H9" s="2">
        <f>H6-H8</f>
        <v>162387.56000000006</v>
      </c>
    </row>
    <row r="10" spans="1:8" ht="15" customHeight="1" x14ac:dyDescent="0.2">
      <c r="B10" t="s">
        <v>8</v>
      </c>
      <c r="C10" s="5" t="e">
        <f t="shared" ref="C10:H10" si="0">(C6-C3)/C3</f>
        <v>#DIV/0!</v>
      </c>
      <c r="D10" s="5">
        <f t="shared" si="0"/>
        <v>0.10585044938478043</v>
      </c>
      <c r="E10" s="5">
        <f t="shared" si="0"/>
        <v>0.18848736303513153</v>
      </c>
      <c r="F10" s="5">
        <f t="shared" si="0"/>
        <v>5.5553485388037512E-2</v>
      </c>
      <c r="G10" s="5">
        <f t="shared" si="0"/>
        <v>0.55092858669354461</v>
      </c>
      <c r="H10" s="5">
        <f t="shared" si="0"/>
        <v>0.42290933702216327</v>
      </c>
    </row>
    <row r="11" spans="1:8" ht="15" customHeight="1" x14ac:dyDescent="0.2"/>
    <row r="13" spans="1:8" s="1" customFormat="1" ht="21.75" customHeight="1" x14ac:dyDescent="0.2">
      <c r="A13" s="1" t="s">
        <v>0</v>
      </c>
      <c r="B13" s="1" t="s">
        <v>1</v>
      </c>
      <c r="C13" s="1">
        <v>1995</v>
      </c>
      <c r="D13" s="1">
        <v>1996</v>
      </c>
      <c r="E13" s="1">
        <v>1997</v>
      </c>
      <c r="F13" s="1">
        <v>1998</v>
      </c>
      <c r="G13" s="1">
        <v>1999</v>
      </c>
      <c r="H13" s="1">
        <v>2000</v>
      </c>
    </row>
    <row r="15" spans="1:8" ht="15" customHeight="1" x14ac:dyDescent="0.2">
      <c r="A15" s="6" t="s">
        <v>11</v>
      </c>
      <c r="B15" t="s">
        <v>2</v>
      </c>
      <c r="C15" s="3" t="s">
        <v>13</v>
      </c>
      <c r="D15" s="3" t="s">
        <v>13</v>
      </c>
      <c r="E15" s="3" t="s">
        <v>13</v>
      </c>
      <c r="F15" s="8">
        <v>0</v>
      </c>
      <c r="G15" s="8">
        <v>40889.46</v>
      </c>
      <c r="H15" s="8">
        <v>47915.31</v>
      </c>
    </row>
    <row r="16" spans="1:8" ht="15" customHeight="1" x14ac:dyDescent="0.2">
      <c r="A16" s="6" t="s">
        <v>12</v>
      </c>
      <c r="B16" t="s">
        <v>3</v>
      </c>
      <c r="C16" s="3"/>
      <c r="D16" s="3"/>
      <c r="E16" s="3"/>
      <c r="F16" s="8">
        <v>40000</v>
      </c>
      <c r="G16" s="8">
        <v>0</v>
      </c>
      <c r="H16" s="8">
        <v>0</v>
      </c>
    </row>
    <row r="17" spans="1:8" ht="15" customHeight="1" x14ac:dyDescent="0.2">
      <c r="B17" t="s">
        <v>4</v>
      </c>
      <c r="C17" s="3"/>
      <c r="D17" s="3"/>
      <c r="E17" s="3"/>
      <c r="F17" s="8">
        <v>0</v>
      </c>
      <c r="G17" s="8">
        <v>0</v>
      </c>
      <c r="H17" s="8">
        <v>0</v>
      </c>
    </row>
    <row r="18" spans="1:8" ht="15" customHeight="1" x14ac:dyDescent="0.2">
      <c r="B18" t="s">
        <v>5</v>
      </c>
      <c r="C18" s="3" t="s">
        <v>13</v>
      </c>
      <c r="D18" s="3" t="s">
        <v>13</v>
      </c>
      <c r="E18" s="3" t="s">
        <v>13</v>
      </c>
      <c r="F18" s="8">
        <v>40889.46</v>
      </c>
      <c r="G18" s="8">
        <v>47915.31</v>
      </c>
      <c r="H18" s="8">
        <v>47441.47</v>
      </c>
    </row>
    <row r="19" spans="1:8" x14ac:dyDescent="0.2">
      <c r="C19" s="7"/>
      <c r="D19" s="7"/>
      <c r="E19" s="7"/>
      <c r="F19" s="7"/>
      <c r="G19" s="7"/>
      <c r="H19" s="7"/>
    </row>
    <row r="20" spans="1:8" ht="15" customHeight="1" x14ac:dyDescent="0.2">
      <c r="B20" t="s">
        <v>6</v>
      </c>
      <c r="C20" s="7"/>
      <c r="D20" s="7"/>
      <c r="E20" s="7"/>
      <c r="F20" s="8">
        <f>F15+(F16+F17)</f>
        <v>40000</v>
      </c>
      <c r="G20" s="8">
        <f>G15+(G16+G17)</f>
        <v>40889.46</v>
      </c>
      <c r="H20" s="8">
        <f>H15+(H16+H17)</f>
        <v>47915.31</v>
      </c>
    </row>
    <row r="21" spans="1:8" ht="15" customHeight="1" x14ac:dyDescent="0.2">
      <c r="B21" t="s">
        <v>7</v>
      </c>
      <c r="C21" s="7"/>
      <c r="D21" s="7"/>
      <c r="E21" s="7"/>
      <c r="F21" s="8">
        <f>F18-F20</f>
        <v>889.45999999999913</v>
      </c>
      <c r="G21" s="8">
        <f>G18-G20</f>
        <v>7025.8499999999985</v>
      </c>
      <c r="H21" s="8">
        <f>H18-H20</f>
        <v>-473.83999999999651</v>
      </c>
    </row>
    <row r="22" spans="1:8" ht="15" customHeight="1" x14ac:dyDescent="0.2">
      <c r="B22" t="s">
        <v>8</v>
      </c>
      <c r="C22" s="3" t="s">
        <v>13</v>
      </c>
      <c r="D22" s="3" t="s">
        <v>13</v>
      </c>
      <c r="E22" s="3" t="s">
        <v>13</v>
      </c>
      <c r="F22" s="5" t="e">
        <f>(F18-F15)/F15</f>
        <v>#DIV/0!</v>
      </c>
      <c r="G22" s="5">
        <f>(G18-G15)/G15</f>
        <v>0.17182545330752713</v>
      </c>
      <c r="H22" s="5">
        <f>(H18-H15)/H15</f>
        <v>-9.8891147735451681E-3</v>
      </c>
    </row>
    <row r="23" spans="1:8" ht="15" customHeight="1" x14ac:dyDescent="0.2"/>
    <row r="25" spans="1:8" s="1" customFormat="1" ht="21.75" customHeight="1" x14ac:dyDescent="0.2">
      <c r="A25" s="1" t="s">
        <v>0</v>
      </c>
      <c r="B25" s="1" t="s">
        <v>1</v>
      </c>
      <c r="C25" s="1">
        <v>1995</v>
      </c>
      <c r="D25" s="1">
        <v>1996</v>
      </c>
      <c r="E25" s="1">
        <v>1997</v>
      </c>
      <c r="F25" s="1">
        <v>1998</v>
      </c>
      <c r="G25" s="1">
        <v>1999</v>
      </c>
      <c r="H25" s="1">
        <v>2000</v>
      </c>
    </row>
    <row r="27" spans="1:8" ht="15" customHeight="1" x14ac:dyDescent="0.2">
      <c r="A27" s="6" t="s">
        <v>16</v>
      </c>
      <c r="B27" t="s">
        <v>2</v>
      </c>
      <c r="C27" s="4" t="s">
        <v>13</v>
      </c>
      <c r="D27" s="4" t="s">
        <v>13</v>
      </c>
      <c r="E27" s="8">
        <v>0</v>
      </c>
      <c r="F27" s="8">
        <v>6203.37</v>
      </c>
      <c r="G27" s="8">
        <v>74955.03</v>
      </c>
      <c r="H27" s="8">
        <v>98951.8</v>
      </c>
    </row>
    <row r="28" spans="1:8" ht="15" customHeight="1" x14ac:dyDescent="0.2">
      <c r="A28" s="6" t="s">
        <v>17</v>
      </c>
      <c r="B28" t="s">
        <v>3</v>
      </c>
      <c r="C28" s="4"/>
      <c r="D28" s="4"/>
      <c r="E28" s="8">
        <v>7000</v>
      </c>
      <c r="F28" s="8">
        <v>68350</v>
      </c>
      <c r="G28" s="8">
        <v>21000</v>
      </c>
      <c r="H28" s="8">
        <v>21500</v>
      </c>
    </row>
    <row r="29" spans="1:8" ht="15" customHeight="1" x14ac:dyDescent="0.2">
      <c r="B29" t="s">
        <v>4</v>
      </c>
      <c r="C29" s="4"/>
      <c r="D29" s="4"/>
      <c r="E29" s="8">
        <v>-1400</v>
      </c>
      <c r="F29" s="8">
        <v>0</v>
      </c>
      <c r="G29" s="8">
        <v>0</v>
      </c>
      <c r="H29" s="8">
        <v>0</v>
      </c>
    </row>
    <row r="30" spans="1:8" ht="15" customHeight="1" x14ac:dyDescent="0.2">
      <c r="B30" t="s">
        <v>5</v>
      </c>
      <c r="C30" s="4" t="s">
        <v>13</v>
      </c>
      <c r="D30" s="4" t="s">
        <v>13</v>
      </c>
      <c r="E30" s="8">
        <v>6203.37</v>
      </c>
      <c r="F30" s="8">
        <v>74955.03</v>
      </c>
      <c r="G30" s="8">
        <v>98951.8</v>
      </c>
      <c r="H30" s="8">
        <v>121080.46</v>
      </c>
    </row>
    <row r="31" spans="1:8" x14ac:dyDescent="0.2">
      <c r="C31" s="4"/>
      <c r="D31" s="4"/>
      <c r="E31" s="8"/>
      <c r="F31" s="8"/>
      <c r="G31" s="8"/>
      <c r="H31" s="8"/>
    </row>
    <row r="32" spans="1:8" ht="15" customHeight="1" x14ac:dyDescent="0.2">
      <c r="B32" t="s">
        <v>6</v>
      </c>
      <c r="C32" s="4"/>
      <c r="D32" s="4"/>
      <c r="E32" s="8">
        <f>E27+(E28+E29)</f>
        <v>5600</v>
      </c>
      <c r="F32" s="8">
        <f>F27+(F28+F29)</f>
        <v>74553.37</v>
      </c>
      <c r="G32" s="8">
        <f>G27+(G28+G29)</f>
        <v>95955.03</v>
      </c>
      <c r="H32" s="8">
        <f>H27+(H28+H29)</f>
        <v>120451.8</v>
      </c>
    </row>
    <row r="33" spans="1:8" ht="15" customHeight="1" x14ac:dyDescent="0.2">
      <c r="B33" t="s">
        <v>7</v>
      </c>
      <c r="C33" s="4"/>
      <c r="D33" s="4"/>
      <c r="E33" s="8">
        <f>E30-E32</f>
        <v>603.36999999999989</v>
      </c>
      <c r="F33" s="8">
        <f>F30-F32</f>
        <v>401.66000000000349</v>
      </c>
      <c r="G33" s="8">
        <f>G30-G32</f>
        <v>2996.7700000000041</v>
      </c>
      <c r="H33" s="8">
        <f>H30-H32</f>
        <v>628.66000000000349</v>
      </c>
    </row>
    <row r="34" spans="1:8" ht="15" customHeight="1" x14ac:dyDescent="0.2">
      <c r="B34" t="s">
        <v>8</v>
      </c>
      <c r="C34" s="5" t="s">
        <v>13</v>
      </c>
      <c r="D34" s="5" t="s">
        <v>13</v>
      </c>
      <c r="E34" s="5" t="e">
        <f>(E30-E27)/E27</f>
        <v>#DIV/0!</v>
      </c>
      <c r="F34" s="5">
        <f>(F30-F27)/F27</f>
        <v>11.082953297965462</v>
      </c>
      <c r="G34" s="5">
        <f>(G30-G27)/G27</f>
        <v>0.32014889461054186</v>
      </c>
      <c r="H34" s="5">
        <f>(H30-H27)/H27</f>
        <v>0.22363069696559337</v>
      </c>
    </row>
    <row r="37" spans="1:8" s="1" customFormat="1" ht="21.75" customHeight="1" x14ac:dyDescent="0.2">
      <c r="A37" s="1" t="s">
        <v>0</v>
      </c>
      <c r="B37" s="1" t="s">
        <v>1</v>
      </c>
      <c r="C37" s="1">
        <v>1995</v>
      </c>
      <c r="D37" s="1">
        <v>1996</v>
      </c>
      <c r="E37" s="1">
        <v>1997</v>
      </c>
      <c r="F37" s="1">
        <v>1998</v>
      </c>
      <c r="G37" s="1">
        <v>1999</v>
      </c>
      <c r="H37" s="1">
        <v>2000</v>
      </c>
    </row>
    <row r="39" spans="1:8" ht="15" customHeight="1" x14ac:dyDescent="0.2">
      <c r="A39" s="6" t="s">
        <v>14</v>
      </c>
      <c r="B39" t="s">
        <v>2</v>
      </c>
      <c r="C39" s="2">
        <v>0</v>
      </c>
      <c r="D39" s="2">
        <v>3630.04</v>
      </c>
      <c r="E39" s="2">
        <v>8737.74</v>
      </c>
      <c r="F39" s="2">
        <v>6719.46</v>
      </c>
      <c r="G39" s="2">
        <v>7207.35</v>
      </c>
      <c r="H39" s="2">
        <v>76983.509999999995</v>
      </c>
    </row>
    <row r="40" spans="1:8" ht="15" customHeight="1" x14ac:dyDescent="0.2">
      <c r="A40" s="6" t="s">
        <v>15</v>
      </c>
      <c r="B40" t="s">
        <v>3</v>
      </c>
      <c r="C40" s="2">
        <v>55666.34</v>
      </c>
      <c r="D40" s="2">
        <v>151734.74</v>
      </c>
      <c r="E40" s="2">
        <v>98892.35</v>
      </c>
      <c r="F40" s="2">
        <v>359071.95</v>
      </c>
      <c r="G40" s="2">
        <v>133956.85999999999</v>
      </c>
      <c r="H40" s="2">
        <v>404057.21</v>
      </c>
    </row>
    <row r="41" spans="1:8" ht="15" customHeight="1" x14ac:dyDescent="0.2">
      <c r="B41" t="s">
        <v>4</v>
      </c>
      <c r="C41" s="2">
        <v>-52165.75</v>
      </c>
      <c r="D41" s="2">
        <v>-147553.51</v>
      </c>
      <c r="E41" s="2">
        <v>-101388.33</v>
      </c>
      <c r="F41" s="2">
        <v>-348999.56</v>
      </c>
      <c r="G41" s="2">
        <v>-138472.03</v>
      </c>
      <c r="H41" s="2">
        <v>-384028.39</v>
      </c>
    </row>
    <row r="42" spans="1:8" ht="15" customHeight="1" x14ac:dyDescent="0.2">
      <c r="B42" t="s">
        <v>5</v>
      </c>
      <c r="C42" s="2">
        <v>3630.04</v>
      </c>
      <c r="D42" s="2">
        <v>8737.74</v>
      </c>
      <c r="E42" s="2">
        <v>6719.46</v>
      </c>
      <c r="F42" s="2">
        <v>7207.35</v>
      </c>
      <c r="G42" s="2">
        <v>76983.509999999995</v>
      </c>
      <c r="H42" s="2">
        <v>119603.4</v>
      </c>
    </row>
    <row r="43" spans="1:8" x14ac:dyDescent="0.2">
      <c r="C43" s="2"/>
      <c r="D43" s="2"/>
      <c r="E43" s="2"/>
      <c r="F43" s="2"/>
      <c r="G43" s="2"/>
      <c r="H43" s="2"/>
    </row>
    <row r="44" spans="1:8" ht="15" customHeight="1" x14ac:dyDescent="0.2">
      <c r="B44" t="s">
        <v>6</v>
      </c>
      <c r="C44" s="8">
        <f t="shared" ref="C44:H44" si="1">C39+(C40+C41)</f>
        <v>3500.5899999999965</v>
      </c>
      <c r="D44" s="8">
        <f t="shared" si="1"/>
        <v>7811.2699999999813</v>
      </c>
      <c r="E44" s="8">
        <f t="shared" si="1"/>
        <v>6241.7600000000039</v>
      </c>
      <c r="F44" s="8">
        <f t="shared" si="1"/>
        <v>16791.850000000013</v>
      </c>
      <c r="G44" s="8">
        <f t="shared" si="1"/>
        <v>2692.1799999999876</v>
      </c>
      <c r="H44" s="8">
        <f t="shared" si="1"/>
        <v>97012.33</v>
      </c>
    </row>
    <row r="45" spans="1:8" ht="15" customHeight="1" x14ac:dyDescent="0.2">
      <c r="B45" t="s">
        <v>7</v>
      </c>
      <c r="C45" s="8">
        <f t="shared" ref="C45:H45" si="2">C42-C44</f>
        <v>129.45000000000346</v>
      </c>
      <c r="D45" s="8">
        <f t="shared" si="2"/>
        <v>926.47000000001844</v>
      </c>
      <c r="E45" s="8">
        <f t="shared" si="2"/>
        <v>477.69999999999618</v>
      </c>
      <c r="F45" s="8">
        <f t="shared" si="2"/>
        <v>-9584.5000000000127</v>
      </c>
      <c r="G45" s="8">
        <f t="shared" si="2"/>
        <v>74291.33</v>
      </c>
      <c r="H45" s="8">
        <f t="shared" si="2"/>
        <v>22591.069999999992</v>
      </c>
    </row>
    <row r="46" spans="1:8" ht="15" customHeight="1" x14ac:dyDescent="0.2">
      <c r="B46" t="s">
        <v>8</v>
      </c>
      <c r="C46" s="5" t="e">
        <f t="shared" ref="C46:H46" si="3">(C42-C39)/C39</f>
        <v>#DIV/0!</v>
      </c>
      <c r="D46" s="5">
        <f t="shared" si="3"/>
        <v>1.4070643849654549</v>
      </c>
      <c r="E46" s="5">
        <f t="shared" si="3"/>
        <v>-0.2309842133091623</v>
      </c>
      <c r="F46" s="5">
        <f t="shared" si="3"/>
        <v>7.2608513184095197E-2</v>
      </c>
      <c r="G46" s="5">
        <f t="shared" si="3"/>
        <v>9.6812503902266425</v>
      </c>
      <c r="H46" s="5">
        <f t="shared" si="3"/>
        <v>0.55362362667017917</v>
      </c>
    </row>
    <row r="49" spans="2:8" x14ac:dyDescent="0.2">
      <c r="B49" s="1" t="s">
        <v>18</v>
      </c>
      <c r="C49" s="1">
        <v>1995</v>
      </c>
      <c r="D49" s="1">
        <v>1996</v>
      </c>
      <c r="E49" s="1">
        <v>1997</v>
      </c>
      <c r="F49" s="1">
        <v>1998</v>
      </c>
      <c r="G49" s="1">
        <v>1999</v>
      </c>
      <c r="H49" s="1" t="s">
        <v>20</v>
      </c>
    </row>
    <row r="51" spans="2:8" x14ac:dyDescent="0.2">
      <c r="B51" t="s">
        <v>19</v>
      </c>
      <c r="C51" s="5">
        <v>0.37540000000000001</v>
      </c>
      <c r="D51" s="5">
        <v>0.23230000000000001</v>
      </c>
      <c r="E51" s="5">
        <v>0.33389999999999997</v>
      </c>
      <c r="F51" s="5">
        <v>0.28739999999999999</v>
      </c>
      <c r="G51" s="5">
        <v>0.21029999999999999</v>
      </c>
      <c r="H51" s="5">
        <v>-1.7999999999999999E-2</v>
      </c>
    </row>
    <row r="52" spans="2:8" x14ac:dyDescent="0.2">
      <c r="C52" s="5"/>
      <c r="D52" s="5"/>
      <c r="E52" s="5"/>
      <c r="F52" s="5"/>
      <c r="G52" s="5"/>
      <c r="H52" s="5"/>
    </row>
    <row r="53" spans="2:8" x14ac:dyDescent="0.2">
      <c r="B53" t="s">
        <v>21</v>
      </c>
      <c r="C53" s="5">
        <v>0.37009999999999998</v>
      </c>
      <c r="D53" s="5">
        <v>0.28910000000000002</v>
      </c>
      <c r="E53" s="5">
        <v>0.24909999999999999</v>
      </c>
      <c r="F53" s="5">
        <v>0.18160000000000001</v>
      </c>
      <c r="G53" s="5">
        <v>0.27250000000000002</v>
      </c>
      <c r="H53" s="5">
        <v>-3.32E-2</v>
      </c>
    </row>
    <row r="54" spans="2:8" x14ac:dyDescent="0.2">
      <c r="C54" s="5"/>
      <c r="D54" s="5"/>
      <c r="E54" s="5"/>
      <c r="F54" s="5"/>
      <c r="G54" s="5"/>
      <c r="H54" s="5"/>
    </row>
    <row r="55" spans="2:8" x14ac:dyDescent="0.2">
      <c r="B55" t="s">
        <v>22</v>
      </c>
      <c r="C55" s="5">
        <v>0.39929999999999999</v>
      </c>
      <c r="D55" s="5">
        <v>0.22700000000000001</v>
      </c>
      <c r="E55" s="5">
        <v>0.2165</v>
      </c>
      <c r="F55" s="5">
        <v>0.3962</v>
      </c>
      <c r="G55" s="5">
        <v>0.85589999999999999</v>
      </c>
      <c r="H55" s="5">
        <v>-0.17199999999999999</v>
      </c>
    </row>
    <row r="60" spans="2:8" x14ac:dyDescent="0.2">
      <c r="B60" s="9" t="s">
        <v>23</v>
      </c>
    </row>
  </sheetData>
  <pageMargins left="0.21" right="0.2" top="0.57999999999999996" bottom="0.83" header="0.31" footer="0.5"/>
  <pageSetup orientation="landscape" verticalDpi="0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B1" sqref="B1"/>
    </sheetView>
  </sheetViews>
  <sheetFormatPr defaultRowHeight="12.75" x14ac:dyDescent="0.2"/>
  <cols>
    <col min="1" max="1" width="15.5703125" style="3" customWidth="1"/>
    <col min="2" max="2" width="28.5703125" customWidth="1"/>
    <col min="3" max="8" width="15.28515625" customWidth="1"/>
  </cols>
  <sheetData>
    <row r="1" spans="1:8" s="1" customFormat="1" ht="21.75" customHeight="1" x14ac:dyDescent="0.2">
      <c r="A1" s="1" t="s">
        <v>0</v>
      </c>
      <c r="B1" s="1" t="s">
        <v>1</v>
      </c>
      <c r="C1" s="1">
        <v>1995</v>
      </c>
      <c r="D1" s="1">
        <v>1996</v>
      </c>
      <c r="E1" s="1">
        <v>1997</v>
      </c>
      <c r="F1" s="1">
        <v>1998</v>
      </c>
      <c r="G1" s="1">
        <v>1999</v>
      </c>
      <c r="H1" s="1">
        <v>2000</v>
      </c>
    </row>
    <row r="3" spans="1:8" ht="15" customHeight="1" x14ac:dyDescent="0.2">
      <c r="A3" s="6" t="s">
        <v>9</v>
      </c>
      <c r="B3" t="s">
        <v>2</v>
      </c>
      <c r="C3" s="2">
        <v>0</v>
      </c>
      <c r="D3" s="2">
        <f>C8</f>
        <v>178460.65</v>
      </c>
      <c r="E3" s="2">
        <v>197350.79</v>
      </c>
      <c r="F3" s="2">
        <v>234548.92</v>
      </c>
      <c r="G3" s="2">
        <v>247578.93</v>
      </c>
      <c r="H3" s="2">
        <v>383977.24</v>
      </c>
    </row>
    <row r="4" spans="1:8" ht="15" customHeight="1" x14ac:dyDescent="0.2">
      <c r="A4" s="6" t="s">
        <v>10</v>
      </c>
      <c r="B4" t="s">
        <v>3</v>
      </c>
      <c r="C4" s="2">
        <v>178460.65</v>
      </c>
      <c r="D4" s="2">
        <v>0</v>
      </c>
      <c r="E4" s="2">
        <v>0</v>
      </c>
      <c r="F4" s="2">
        <v>31084.55</v>
      </c>
      <c r="G4" s="2">
        <v>85105.43</v>
      </c>
      <c r="H4" s="2">
        <v>0</v>
      </c>
    </row>
    <row r="5" spans="1:8" ht="15" customHeight="1" x14ac:dyDescent="0.2">
      <c r="B5" t="s">
        <v>4</v>
      </c>
      <c r="C5" s="2">
        <v>-11328.02</v>
      </c>
      <c r="D5" s="2">
        <v>-2856.77</v>
      </c>
      <c r="E5" s="2">
        <v>-4654.13</v>
      </c>
      <c r="F5" s="2">
        <v>-1956.44</v>
      </c>
      <c r="G5" s="2">
        <v>0</v>
      </c>
      <c r="H5" s="2">
        <v>0</v>
      </c>
    </row>
    <row r="6" spans="1:8" ht="15" customHeight="1" x14ac:dyDescent="0.2">
      <c r="B6" t="s">
        <v>5</v>
      </c>
      <c r="C6" s="2">
        <v>170138.78</v>
      </c>
      <c r="D6" s="2">
        <v>197350.79</v>
      </c>
      <c r="E6" s="2">
        <v>234548.92</v>
      </c>
      <c r="F6" s="2">
        <v>247578.93</v>
      </c>
      <c r="G6" s="2">
        <v>383977.24</v>
      </c>
      <c r="H6" s="2">
        <v>546364.80000000005</v>
      </c>
    </row>
    <row r="7" spans="1:8" x14ac:dyDescent="0.2">
      <c r="C7" s="2"/>
    </row>
    <row r="8" spans="1:8" ht="15" customHeight="1" x14ac:dyDescent="0.2">
      <c r="B8" t="s">
        <v>6</v>
      </c>
      <c r="C8" s="2">
        <v>178460.65</v>
      </c>
      <c r="D8" s="2">
        <f>D3+(D4+D5)</f>
        <v>175603.88</v>
      </c>
      <c r="E8" s="2">
        <f>E3+(E4+E5)</f>
        <v>192696.66</v>
      </c>
      <c r="F8" s="2">
        <f>F3+(F4+F5)</f>
        <v>263677.03000000003</v>
      </c>
      <c r="G8" s="2">
        <f>G3+(G4+G5)</f>
        <v>332684.36</v>
      </c>
      <c r="H8" s="2">
        <f>H3+(H4+H5)</f>
        <v>383977.24</v>
      </c>
    </row>
    <row r="9" spans="1:8" ht="15" customHeight="1" x14ac:dyDescent="0.2">
      <c r="B9" t="s">
        <v>7</v>
      </c>
      <c r="C9" s="2"/>
      <c r="D9" s="2">
        <f>D6-D8</f>
        <v>21746.910000000003</v>
      </c>
      <c r="E9" s="2">
        <f>E6-E8</f>
        <v>41852.260000000009</v>
      </c>
      <c r="F9" s="2">
        <f>F6-F8</f>
        <v>-16098.100000000035</v>
      </c>
      <c r="G9" s="2">
        <f>G6-G8</f>
        <v>51292.880000000005</v>
      </c>
      <c r="H9" s="2">
        <f>H6-H8</f>
        <v>162387.56000000006</v>
      </c>
    </row>
    <row r="10" spans="1:8" ht="15" customHeight="1" x14ac:dyDescent="0.2">
      <c r="B10" t="s">
        <v>8</v>
      </c>
      <c r="C10" s="5">
        <f t="shared" ref="C10:H10" si="0">C9/C8</f>
        <v>0</v>
      </c>
      <c r="D10" s="5">
        <f t="shared" si="0"/>
        <v>0.12384071468124738</v>
      </c>
      <c r="E10" s="5">
        <f t="shared" si="0"/>
        <v>0.21719245159724102</v>
      </c>
      <c r="F10" s="5">
        <f t="shared" si="0"/>
        <v>-6.1052341191798289E-2</v>
      </c>
      <c r="G10" s="5">
        <f t="shared" si="0"/>
        <v>0.15417881381619505</v>
      </c>
      <c r="H10" s="5">
        <f t="shared" si="0"/>
        <v>0.42290933702216327</v>
      </c>
    </row>
    <row r="11" spans="1:8" ht="15" customHeight="1" x14ac:dyDescent="0.2"/>
    <row r="13" spans="1:8" s="1" customFormat="1" ht="21.75" customHeight="1" x14ac:dyDescent="0.2">
      <c r="A13" s="1" t="s">
        <v>0</v>
      </c>
      <c r="B13" s="1" t="s">
        <v>1</v>
      </c>
      <c r="C13" s="1">
        <v>1995</v>
      </c>
      <c r="D13" s="1">
        <v>1996</v>
      </c>
      <c r="E13" s="1">
        <v>1997</v>
      </c>
      <c r="F13" s="1">
        <v>1998</v>
      </c>
      <c r="G13" s="1">
        <v>1999</v>
      </c>
      <c r="H13" s="1">
        <v>2000</v>
      </c>
    </row>
    <row r="15" spans="1:8" ht="15" customHeight="1" x14ac:dyDescent="0.2">
      <c r="A15" s="6" t="s">
        <v>11</v>
      </c>
      <c r="B15" t="s">
        <v>2</v>
      </c>
      <c r="C15" s="3" t="s">
        <v>13</v>
      </c>
      <c r="D15" s="3" t="s">
        <v>13</v>
      </c>
      <c r="E15" s="3" t="s">
        <v>13</v>
      </c>
      <c r="F15" s="8">
        <v>0</v>
      </c>
      <c r="G15" s="8">
        <v>40889.46</v>
      </c>
      <c r="H15" s="8">
        <v>47915.31</v>
      </c>
    </row>
    <row r="16" spans="1:8" ht="15" customHeight="1" x14ac:dyDescent="0.2">
      <c r="A16" s="6" t="s">
        <v>12</v>
      </c>
      <c r="B16" t="s">
        <v>3</v>
      </c>
      <c r="C16" s="3"/>
      <c r="D16" s="3"/>
      <c r="E16" s="3"/>
      <c r="F16" s="8">
        <v>40000</v>
      </c>
      <c r="G16" s="8">
        <v>0</v>
      </c>
      <c r="H16" s="8">
        <v>0</v>
      </c>
    </row>
    <row r="17" spans="1:8" ht="15" customHeight="1" x14ac:dyDescent="0.2">
      <c r="B17" t="s">
        <v>4</v>
      </c>
      <c r="C17" s="3"/>
      <c r="D17" s="3"/>
      <c r="E17" s="3"/>
      <c r="F17" s="8">
        <v>0</v>
      </c>
      <c r="G17" s="8">
        <v>0</v>
      </c>
      <c r="H17" s="8">
        <v>0</v>
      </c>
    </row>
    <row r="18" spans="1:8" ht="15" customHeight="1" x14ac:dyDescent="0.2">
      <c r="B18" t="s">
        <v>5</v>
      </c>
      <c r="C18" s="3" t="s">
        <v>13</v>
      </c>
      <c r="D18" s="3" t="s">
        <v>13</v>
      </c>
      <c r="E18" s="3" t="s">
        <v>13</v>
      </c>
      <c r="F18" s="8">
        <v>40889.46</v>
      </c>
      <c r="G18" s="8">
        <v>47915.31</v>
      </c>
      <c r="H18" s="8">
        <v>47441.47</v>
      </c>
    </row>
    <row r="19" spans="1:8" x14ac:dyDescent="0.2">
      <c r="C19" s="7"/>
      <c r="D19" s="7"/>
      <c r="E19" s="7"/>
      <c r="F19" s="7"/>
      <c r="G19" s="7"/>
      <c r="H19" s="7"/>
    </row>
    <row r="20" spans="1:8" ht="15" customHeight="1" x14ac:dyDescent="0.2">
      <c r="B20" t="s">
        <v>6</v>
      </c>
      <c r="C20" s="7"/>
      <c r="D20" s="7"/>
      <c r="E20" s="7"/>
      <c r="F20" s="8">
        <f>F15+(F16+F17)</f>
        <v>40000</v>
      </c>
      <c r="G20" s="8">
        <f>G15+(G16+G17)</f>
        <v>40889.46</v>
      </c>
      <c r="H20" s="8">
        <f>H15+(H16+H17)</f>
        <v>47915.31</v>
      </c>
    </row>
    <row r="21" spans="1:8" ht="15" customHeight="1" x14ac:dyDescent="0.2">
      <c r="B21" t="s">
        <v>7</v>
      </c>
      <c r="C21" s="7"/>
      <c r="D21" s="7"/>
      <c r="E21" s="7"/>
      <c r="F21" s="8">
        <f>F18-F20</f>
        <v>889.45999999999913</v>
      </c>
      <c r="G21" s="8">
        <f>G18-G20</f>
        <v>7025.8499999999985</v>
      </c>
      <c r="H21" s="8">
        <f>H18-H20</f>
        <v>-473.83999999999651</v>
      </c>
    </row>
    <row r="22" spans="1:8" ht="15" customHeight="1" x14ac:dyDescent="0.2">
      <c r="B22" t="s">
        <v>8</v>
      </c>
      <c r="C22" s="5" t="s">
        <v>13</v>
      </c>
      <c r="D22" s="5" t="s">
        <v>13</v>
      </c>
      <c r="E22" s="5" t="s">
        <v>13</v>
      </c>
      <c r="F22" s="5">
        <f>F21/F20</f>
        <v>2.2236499999999979E-2</v>
      </c>
      <c r="G22" s="5">
        <f>G21/G20</f>
        <v>0.17182545330752713</v>
      </c>
      <c r="H22" s="5">
        <f>H21/H20</f>
        <v>-9.8891147735451681E-3</v>
      </c>
    </row>
    <row r="23" spans="1:8" ht="15" customHeight="1" x14ac:dyDescent="0.2"/>
    <row r="25" spans="1:8" s="1" customFormat="1" ht="21.75" customHeight="1" x14ac:dyDescent="0.2">
      <c r="A25" s="1" t="s">
        <v>0</v>
      </c>
      <c r="B25" s="1" t="s">
        <v>1</v>
      </c>
      <c r="C25" s="1">
        <v>1995</v>
      </c>
      <c r="D25" s="1">
        <v>1996</v>
      </c>
      <c r="E25" s="1">
        <v>1997</v>
      </c>
      <c r="F25" s="1">
        <v>1998</v>
      </c>
      <c r="G25" s="1">
        <v>1999</v>
      </c>
      <c r="H25" s="1">
        <v>2000</v>
      </c>
    </row>
    <row r="27" spans="1:8" ht="15" customHeight="1" x14ac:dyDescent="0.2">
      <c r="A27" s="6" t="s">
        <v>16</v>
      </c>
      <c r="B27" t="s">
        <v>2</v>
      </c>
      <c r="C27" s="4" t="s">
        <v>13</v>
      </c>
      <c r="D27" s="4" t="s">
        <v>13</v>
      </c>
      <c r="E27" s="8">
        <v>0</v>
      </c>
      <c r="F27" s="8">
        <v>6203.37</v>
      </c>
      <c r="G27" s="8">
        <v>74955.03</v>
      </c>
      <c r="H27" s="8">
        <v>98951.8</v>
      </c>
    </row>
    <row r="28" spans="1:8" ht="15" customHeight="1" x14ac:dyDescent="0.2">
      <c r="A28" s="6" t="s">
        <v>17</v>
      </c>
      <c r="B28" t="s">
        <v>3</v>
      </c>
      <c r="C28" s="4"/>
      <c r="D28" s="4"/>
      <c r="E28" s="8">
        <v>7000</v>
      </c>
      <c r="F28" s="8">
        <v>68350</v>
      </c>
      <c r="G28" s="8">
        <v>21000</v>
      </c>
      <c r="H28" s="8">
        <v>21500</v>
      </c>
    </row>
    <row r="29" spans="1:8" ht="15" customHeight="1" x14ac:dyDescent="0.2">
      <c r="B29" t="s">
        <v>4</v>
      </c>
      <c r="C29" s="4"/>
      <c r="D29" s="4"/>
      <c r="E29" s="8">
        <v>-1400</v>
      </c>
      <c r="F29" s="8">
        <v>0</v>
      </c>
      <c r="G29" s="8">
        <v>0</v>
      </c>
      <c r="H29" s="8">
        <v>0</v>
      </c>
    </row>
    <row r="30" spans="1:8" ht="15" customHeight="1" x14ac:dyDescent="0.2">
      <c r="B30" t="s">
        <v>5</v>
      </c>
      <c r="C30" s="4" t="s">
        <v>13</v>
      </c>
      <c r="D30" s="4" t="s">
        <v>13</v>
      </c>
      <c r="E30" s="8">
        <v>6203.37</v>
      </c>
      <c r="F30" s="8">
        <v>74955.03</v>
      </c>
      <c r="G30" s="8">
        <v>98951.8</v>
      </c>
      <c r="H30" s="8">
        <v>121080.46</v>
      </c>
    </row>
    <row r="31" spans="1:8" x14ac:dyDescent="0.2">
      <c r="C31" s="4"/>
      <c r="D31" s="4"/>
      <c r="E31" s="8"/>
      <c r="F31" s="8"/>
      <c r="G31" s="8"/>
      <c r="H31" s="8"/>
    </row>
    <row r="32" spans="1:8" ht="15" customHeight="1" x14ac:dyDescent="0.2">
      <c r="B32" t="s">
        <v>6</v>
      </c>
      <c r="C32" s="4"/>
      <c r="D32" s="4"/>
      <c r="E32" s="8">
        <f>E27+(E28+E29)</f>
        <v>5600</v>
      </c>
      <c r="F32" s="8">
        <f>F27+(F28+F29)</f>
        <v>74553.37</v>
      </c>
      <c r="G32" s="8">
        <f>G27+(G28+G29)</f>
        <v>95955.03</v>
      </c>
      <c r="H32" s="8">
        <f>H27+(H28+H29)</f>
        <v>120451.8</v>
      </c>
    </row>
    <row r="33" spans="1:8" ht="15" customHeight="1" x14ac:dyDescent="0.2">
      <c r="B33" t="s">
        <v>7</v>
      </c>
      <c r="C33" s="4"/>
      <c r="D33" s="4"/>
      <c r="E33" s="8">
        <f>E30-E32</f>
        <v>603.36999999999989</v>
      </c>
      <c r="F33" s="8">
        <f>F30-F32</f>
        <v>401.66000000000349</v>
      </c>
      <c r="G33" s="8">
        <f>G30-G32</f>
        <v>2996.7700000000041</v>
      </c>
      <c r="H33" s="8">
        <f>H30-H32</f>
        <v>628.66000000000349</v>
      </c>
    </row>
    <row r="34" spans="1:8" ht="15" customHeight="1" x14ac:dyDescent="0.2">
      <c r="B34" t="s">
        <v>8</v>
      </c>
      <c r="C34" s="5" t="s">
        <v>13</v>
      </c>
      <c r="D34" s="5" t="s">
        <v>13</v>
      </c>
      <c r="E34" s="5">
        <f>E33/E32</f>
        <v>0.10774464285714284</v>
      </c>
      <c r="F34" s="5">
        <f>F33/F32</f>
        <v>5.3875498854042882E-3</v>
      </c>
      <c r="G34" s="5">
        <f>G33/G32</f>
        <v>3.1230983930701749E-2</v>
      </c>
      <c r="H34" s="5">
        <f>H33/H32</f>
        <v>5.2191831089282471E-3</v>
      </c>
    </row>
    <row r="37" spans="1:8" s="1" customFormat="1" ht="21.75" customHeight="1" x14ac:dyDescent="0.2">
      <c r="A37" s="1" t="s">
        <v>0</v>
      </c>
      <c r="B37" s="1" t="s">
        <v>1</v>
      </c>
      <c r="C37" s="1">
        <v>1995</v>
      </c>
      <c r="D37" s="1">
        <v>1996</v>
      </c>
      <c r="E37" s="1">
        <v>1997</v>
      </c>
      <c r="F37" s="1">
        <v>1998</v>
      </c>
      <c r="G37" s="1">
        <v>1999</v>
      </c>
      <c r="H37" s="1">
        <v>2000</v>
      </c>
    </row>
    <row r="39" spans="1:8" ht="15" customHeight="1" x14ac:dyDescent="0.2">
      <c r="A39" s="6" t="s">
        <v>14</v>
      </c>
      <c r="B39" t="s">
        <v>2</v>
      </c>
      <c r="C39" s="2">
        <v>0</v>
      </c>
      <c r="D39" s="2">
        <v>3630.04</v>
      </c>
      <c r="E39" s="2">
        <v>8737.74</v>
      </c>
      <c r="F39" s="2">
        <v>6719.46</v>
      </c>
      <c r="G39" s="2">
        <v>7207.35</v>
      </c>
      <c r="H39" s="2">
        <v>76983.509999999995</v>
      </c>
    </row>
    <row r="40" spans="1:8" ht="15" customHeight="1" x14ac:dyDescent="0.2">
      <c r="A40" s="6" t="s">
        <v>15</v>
      </c>
      <c r="B40" t="s">
        <v>3</v>
      </c>
      <c r="C40" s="2">
        <v>55666.34</v>
      </c>
      <c r="D40" s="2">
        <v>151734.74</v>
      </c>
      <c r="E40" s="2">
        <v>98892.35</v>
      </c>
      <c r="F40" s="2">
        <v>359071.95</v>
      </c>
      <c r="G40" s="2">
        <v>133956.85999999999</v>
      </c>
      <c r="H40" s="2">
        <v>404057.21</v>
      </c>
    </row>
    <row r="41" spans="1:8" ht="15" customHeight="1" x14ac:dyDescent="0.2">
      <c r="B41" t="s">
        <v>4</v>
      </c>
      <c r="C41" s="2">
        <v>-52165.75</v>
      </c>
      <c r="D41" s="2">
        <v>-147553.51</v>
      </c>
      <c r="E41" s="2">
        <v>-101388.33</v>
      </c>
      <c r="F41" s="2">
        <v>-348999.56</v>
      </c>
      <c r="G41" s="2">
        <v>-138472.03</v>
      </c>
      <c r="H41" s="2">
        <v>-384028.39</v>
      </c>
    </row>
    <row r="42" spans="1:8" ht="15" customHeight="1" x14ac:dyDescent="0.2">
      <c r="B42" t="s">
        <v>5</v>
      </c>
      <c r="C42" s="2">
        <v>3630.04</v>
      </c>
      <c r="D42" s="2">
        <v>8737.74</v>
      </c>
      <c r="E42" s="2">
        <v>6719.46</v>
      </c>
      <c r="F42" s="2">
        <v>7207.35</v>
      </c>
      <c r="G42" s="2">
        <v>76983.509999999995</v>
      </c>
      <c r="H42" s="2">
        <v>119603.4</v>
      </c>
    </row>
    <row r="43" spans="1:8" x14ac:dyDescent="0.2">
      <c r="C43" s="2"/>
      <c r="D43" s="2"/>
      <c r="E43" s="2"/>
      <c r="F43" s="2"/>
      <c r="G43" s="2"/>
      <c r="H43" s="2"/>
    </row>
    <row r="44" spans="1:8" ht="15" customHeight="1" x14ac:dyDescent="0.2">
      <c r="B44" t="s">
        <v>6</v>
      </c>
      <c r="C44" s="8">
        <f t="shared" ref="C44:H44" si="1">C39+(C40+C41)</f>
        <v>3500.5899999999965</v>
      </c>
      <c r="D44" s="8">
        <f t="shared" si="1"/>
        <v>7811.2699999999813</v>
      </c>
      <c r="E44" s="8">
        <f t="shared" si="1"/>
        <v>6241.7600000000039</v>
      </c>
      <c r="F44" s="8">
        <f t="shared" si="1"/>
        <v>16791.850000000013</v>
      </c>
      <c r="G44" s="8">
        <f t="shared" si="1"/>
        <v>2692.1799999999876</v>
      </c>
      <c r="H44" s="8">
        <f t="shared" si="1"/>
        <v>97012.33</v>
      </c>
    </row>
    <row r="45" spans="1:8" ht="15" customHeight="1" x14ac:dyDescent="0.2">
      <c r="B45" t="s">
        <v>7</v>
      </c>
      <c r="C45" s="8">
        <f t="shared" ref="C45:H45" si="2">C42-C44</f>
        <v>129.45000000000346</v>
      </c>
      <c r="D45" s="8">
        <f t="shared" si="2"/>
        <v>926.47000000001844</v>
      </c>
      <c r="E45" s="8">
        <f t="shared" si="2"/>
        <v>477.69999999999618</v>
      </c>
      <c r="F45" s="8">
        <f t="shared" si="2"/>
        <v>-9584.5000000000127</v>
      </c>
      <c r="G45" s="8">
        <f t="shared" si="2"/>
        <v>74291.33</v>
      </c>
      <c r="H45" s="8">
        <f t="shared" si="2"/>
        <v>22591.069999999992</v>
      </c>
    </row>
    <row r="46" spans="1:8" ht="15" customHeight="1" x14ac:dyDescent="0.2">
      <c r="B46" t="s">
        <v>8</v>
      </c>
      <c r="C46" s="5">
        <f t="shared" ref="C46:H46" si="3">C45/C44</f>
        <v>3.6979480601842425E-2</v>
      </c>
      <c r="D46" s="5">
        <f t="shared" si="3"/>
        <v>0.11860683345986256</v>
      </c>
      <c r="E46" s="5">
        <f t="shared" si="3"/>
        <v>7.6532900976646959E-2</v>
      </c>
      <c r="F46" s="5">
        <f t="shared" si="3"/>
        <v>-0.57078285001354856</v>
      </c>
      <c r="G46" s="5">
        <f t="shared" si="3"/>
        <v>27.595231373831002</v>
      </c>
      <c r="H46" s="5">
        <f t="shared" si="3"/>
        <v>0.23286802821868099</v>
      </c>
    </row>
    <row r="50" spans="2:8" x14ac:dyDescent="0.2">
      <c r="B50" s="1" t="s">
        <v>18</v>
      </c>
      <c r="C50" s="1">
        <v>1995</v>
      </c>
      <c r="D50" s="1">
        <v>1996</v>
      </c>
      <c r="E50" s="1">
        <v>1997</v>
      </c>
      <c r="F50" s="1">
        <v>1998</v>
      </c>
      <c r="G50" s="1">
        <v>1999</v>
      </c>
      <c r="H50" s="1" t="s">
        <v>20</v>
      </c>
    </row>
    <row r="52" spans="2:8" x14ac:dyDescent="0.2">
      <c r="B52" t="s">
        <v>19</v>
      </c>
      <c r="C52" s="5">
        <v>0.37540000000000001</v>
      </c>
      <c r="D52" s="5">
        <v>0.23230000000000001</v>
      </c>
      <c r="E52" s="5">
        <v>0.33389999999999997</v>
      </c>
      <c r="F52" s="5">
        <v>0.28739999999999999</v>
      </c>
      <c r="G52" s="5">
        <v>0.21029999999999999</v>
      </c>
      <c r="H52" s="5">
        <v>-1.7999999999999999E-2</v>
      </c>
    </row>
    <row r="53" spans="2:8" x14ac:dyDescent="0.2">
      <c r="C53" s="5"/>
      <c r="D53" s="5"/>
      <c r="E53" s="5"/>
      <c r="F53" s="5"/>
      <c r="G53" s="5"/>
      <c r="H53" s="5"/>
    </row>
    <row r="54" spans="2:8" x14ac:dyDescent="0.2">
      <c r="B54" t="s">
        <v>21</v>
      </c>
      <c r="C54" s="5">
        <v>0.37009999999999998</v>
      </c>
      <c r="D54" s="5">
        <v>0.28910000000000002</v>
      </c>
      <c r="E54" s="5">
        <v>0.24909999999999999</v>
      </c>
      <c r="F54" s="5">
        <v>0.18160000000000001</v>
      </c>
      <c r="G54" s="5">
        <v>0.27250000000000002</v>
      </c>
      <c r="H54" s="5">
        <v>-3.32E-2</v>
      </c>
    </row>
    <row r="55" spans="2:8" x14ac:dyDescent="0.2">
      <c r="C55" s="5"/>
      <c r="D55" s="5"/>
      <c r="E55" s="5"/>
      <c r="F55" s="5"/>
      <c r="G55" s="5"/>
      <c r="H55" s="5"/>
    </row>
    <row r="56" spans="2:8" x14ac:dyDescent="0.2">
      <c r="B56" t="s">
        <v>22</v>
      </c>
      <c r="C56" s="5">
        <v>0.39929999999999999</v>
      </c>
      <c r="D56" s="5">
        <v>0.22700000000000001</v>
      </c>
      <c r="E56" s="5">
        <v>0.2165</v>
      </c>
      <c r="F56" s="5">
        <v>0.3962</v>
      </c>
      <c r="G56" s="5">
        <v>0.85589999999999999</v>
      </c>
      <c r="H56" s="5">
        <v>-0.17199999999999999</v>
      </c>
    </row>
    <row r="60" spans="2:8" x14ac:dyDescent="0.2">
      <c r="B60" s="9" t="s">
        <v>23</v>
      </c>
    </row>
  </sheetData>
  <pageMargins left="0.21" right="0.2" top="0.57999999999999996" bottom="0.83" header="0.31" footer="0.5"/>
  <pageSetup orientation="landscape" verticalDpi="0" r:id="rId1"/>
  <headerFooter alignWithMargins="0"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Schwieger Summary 1</vt:lpstr>
      <vt:lpstr>Schwieger Summary 2</vt:lpstr>
      <vt:lpstr>Sheet2</vt:lpstr>
      <vt:lpstr>Sheet3</vt:lpstr>
    </vt:vector>
  </TitlesOfParts>
  <Company>PaineWebber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se00515</dc:creator>
  <cp:lastModifiedBy>Jan Havlíček</cp:lastModifiedBy>
  <cp:lastPrinted>2000-11-22T17:23:57Z</cp:lastPrinted>
  <dcterms:created xsi:type="dcterms:W3CDTF">2000-11-09T21:05:29Z</dcterms:created>
  <dcterms:modified xsi:type="dcterms:W3CDTF">2023-09-17T13:28:03Z</dcterms:modified>
</cp:coreProperties>
</file>