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10A1FC-B38E-488F-A564-99ED101FA007}" xr6:coauthVersionLast="47" xr6:coauthVersionMax="47" xr10:uidLastSave="{00000000-0000-0000-0000-000000000000}"/>
  <bookViews>
    <workbookView xWindow="-120" yWindow="-120" windowWidth="38640" windowHeight="15720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G48" i="3"/>
  <c r="H48" i="3"/>
  <c r="I48" i="3"/>
  <c r="K48" i="3"/>
  <c r="L48" i="3"/>
  <c r="M48" i="3"/>
  <c r="G50" i="3"/>
  <c r="H50" i="3"/>
  <c r="I50" i="3"/>
  <c r="K50" i="3"/>
  <c r="L50" i="3"/>
  <c r="M50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<sst xmlns="http://schemas.openxmlformats.org/spreadsheetml/2006/main" count="1279" uniqueCount="280">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</sst>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33" workbookViewId="0">
      <selection activeCell="Z262" sqref="Z262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3244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676</v>
      </c>
      <c r="AF127" s="7">
        <f t="shared" si="7"/>
        <v>2559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5067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2702</v>
      </c>
      <c r="AF129" s="7">
        <f t="shared" si="7"/>
        <v>2842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15428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6421</v>
      </c>
      <c r="AF131" s="7">
        <f t="shared" si="7"/>
        <v>5560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463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192</v>
      </c>
      <c r="AF135" s="7">
        <f t="shared" si="7"/>
        <v>56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15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-137</v>
      </c>
      <c r="AF140" s="7">
        <f t="shared" si="7"/>
        <v>-147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172970.58600000001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31156.586000000003</v>
      </c>
      <c r="AF142" s="5">
        <f t="shared" si="8"/>
        <v>108765.58600000001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>
        <v>1069</v>
      </c>
      <c r="Z145" s="7">
        <v>1269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>
        <v>2227</v>
      </c>
      <c r="Z146" s="7">
        <v>2227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>
        <v>29</v>
      </c>
      <c r="Z147" s="7">
        <v>29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>
        <v>50802</v>
      </c>
      <c r="Z149" s="7">
        <v>51431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>
        <v>80</v>
      </c>
      <c r="Z151" s="7">
        <v>80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>
        <v>6310</v>
      </c>
      <c r="Z152" s="7">
        <v>6760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>
        <v>3524</v>
      </c>
      <c r="Z153" s="7">
        <v>3527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>
        <v>4304</v>
      </c>
      <c r="Z154" s="7">
        <v>4323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>
        <v>5635</v>
      </c>
      <c r="Z155" s="7">
        <v>5705</v>
      </c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>
        <v>462</v>
      </c>
      <c r="Z156" s="7">
        <v>462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>
        <v>17515</v>
      </c>
      <c r="Z157" s="7">
        <v>17846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>
        <v>1579</v>
      </c>
      <c r="Z158" s="7">
        <v>1569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>
        <v>3837</v>
      </c>
      <c r="Z159" s="7">
        <v>3896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>
        <v>67686</v>
      </c>
      <c r="Z160" s="7">
        <v>69545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>
        <v>468</v>
      </c>
      <c r="Z161" s="7">
        <v>434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>
        <v>48202</v>
      </c>
      <c r="Z162" s="7">
        <v>51760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>
        <v>6261</v>
      </c>
      <c r="Z163" s="7">
        <v>6826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>
        <v>923</v>
      </c>
      <c r="Z165" s="7">
        <v>923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>
        <v>40</v>
      </c>
      <c r="Z166" s="7">
        <v>32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>
        <v>21944</v>
      </c>
      <c r="Z167" s="7">
        <v>21993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242897</v>
      </c>
      <c r="Z168" s="5">
        <f t="shared" si="9"/>
        <v>250637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>
        <v>516</v>
      </c>
      <c r="Z250" s="38">
        <v>1227</v>
      </c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>
        <v>8355</v>
      </c>
      <c r="Z251" s="38">
        <v>9052</v>
      </c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>
        <f>3094+697</f>
        <v>3791</v>
      </c>
      <c r="Z252" s="38">
        <f>3257+697</f>
        <v>3954</v>
      </c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>
        <v>3386</v>
      </c>
      <c r="Z253" s="38">
        <v>3322</v>
      </c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>
        <v>5415</v>
      </c>
      <c r="Z254" s="38">
        <v>6148</v>
      </c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>
        <v>10055</v>
      </c>
      <c r="Z255" s="38">
        <v>11711</v>
      </c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>
        <v>4219</v>
      </c>
      <c r="Z256" s="38">
        <v>4220</v>
      </c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>
        <v>466</v>
      </c>
      <c r="Z257" s="38">
        <v>510</v>
      </c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>
        <v>6921</v>
      </c>
      <c r="Z258" s="38">
        <v>6934</v>
      </c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>
        <v>1770</v>
      </c>
      <c r="Z259" s="38">
        <v>1726</v>
      </c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>
        <v>2843</v>
      </c>
      <c r="Z260" s="38">
        <v>2771</v>
      </c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>
        <v>5435</v>
      </c>
      <c r="Z261" s="38">
        <v>5664</v>
      </c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53172</v>
      </c>
      <c r="Z262" s="5">
        <f t="shared" si="18"/>
        <v>57239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28" sqref="H28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5" t="s">
        <v>256</v>
      </c>
      <c r="Q1" s="55" t="s">
        <v>256</v>
      </c>
    </row>
    <row r="2" spans="1:17" x14ac:dyDescent="0.2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5" thickBot="1" x14ac:dyDescent="0.25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5" thickBot="1" x14ac:dyDescent="0.25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3244</v>
      </c>
      <c r="M13" s="44">
        <f t="shared" si="1"/>
        <v>98</v>
      </c>
      <c r="N13" s="44">
        <f t="shared" si="2"/>
        <v>676</v>
      </c>
      <c r="O13" s="44">
        <f>'History By Facility'!H153</f>
        <v>685</v>
      </c>
      <c r="P13" s="44">
        <f t="shared" si="3"/>
        <v>2559</v>
      </c>
      <c r="Q13" s="44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5067</v>
      </c>
      <c r="M15" s="44">
        <f t="shared" si="1"/>
        <v>1901</v>
      </c>
      <c r="N15" s="44">
        <f t="shared" si="2"/>
        <v>2702</v>
      </c>
      <c r="O15" s="44">
        <f>'History By Facility'!H155</f>
        <v>2225</v>
      </c>
      <c r="P15" s="44">
        <f t="shared" si="3"/>
        <v>2842</v>
      </c>
      <c r="Q15" s="44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15428</v>
      </c>
      <c r="M17" s="44">
        <f t="shared" si="1"/>
        <v>3477</v>
      </c>
      <c r="N17" s="44">
        <f t="shared" si="2"/>
        <v>6421</v>
      </c>
      <c r="O17" s="44">
        <f>'History By Facility'!H157</f>
        <v>9868</v>
      </c>
      <c r="P17" s="44">
        <f t="shared" si="3"/>
        <v>5560</v>
      </c>
      <c r="Q17" s="44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463</v>
      </c>
      <c r="M21" s="62">
        <f t="shared" si="1"/>
        <v>-59</v>
      </c>
      <c r="N21" s="44">
        <f t="shared" si="2"/>
        <v>192</v>
      </c>
      <c r="O21" s="44">
        <f>'History By Facility'!H161</f>
        <v>407</v>
      </c>
      <c r="P21" s="44">
        <f t="shared" si="3"/>
        <v>56</v>
      </c>
      <c r="Q21" s="44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15</v>
      </c>
      <c r="M26" s="62">
        <f t="shared" si="1"/>
        <v>-76</v>
      </c>
      <c r="N26" s="44">
        <f t="shared" si="2"/>
        <v>-137</v>
      </c>
      <c r="O26" s="44">
        <f>'History By Facility'!H166</f>
        <v>162</v>
      </c>
      <c r="P26" s="44">
        <f t="shared" si="3"/>
        <v>-147</v>
      </c>
      <c r="Q26" s="44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5" thickBot="1" x14ac:dyDescent="0.25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172970.58600000001</v>
      </c>
      <c r="M28" s="46">
        <f t="shared" si="5"/>
        <v>-2386.413999999997</v>
      </c>
      <c r="N28" s="46">
        <f t="shared" si="5"/>
        <v>31156.586000000003</v>
      </c>
      <c r="O28" s="46">
        <f t="shared" si="5"/>
        <v>64205</v>
      </c>
      <c r="P28" s="46">
        <f t="shared" si="5"/>
        <v>108765.58600000001</v>
      </c>
      <c r="Q28" s="46">
        <f t="shared" si="5"/>
        <v>88699</v>
      </c>
    </row>
    <row r="29" spans="1:25" ht="13.5" thickTop="1" x14ac:dyDescent="0.2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5" thickBot="1" x14ac:dyDescent="0.25">
      <c r="M30" s="59" t="s">
        <v>260</v>
      </c>
      <c r="P30" s="46">
        <f>P28-P20</f>
        <v>77472.58600000001</v>
      </c>
      <c r="Q30" s="46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5" thickTop="1" x14ac:dyDescent="0.2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5" thickBot="1" x14ac:dyDescent="0.25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222662.58600000001</v>
      </c>
      <c r="M46" s="46">
        <f t="shared" si="12"/>
        <v>7136.586000000003</v>
      </c>
      <c r="N46" s="46">
        <f>N44+N28</f>
        <v>47334.586000000003</v>
      </c>
      <c r="O46" s="46">
        <f t="shared" si="12"/>
        <v>103001</v>
      </c>
      <c r="P46" s="46">
        <f t="shared" si="12"/>
        <v>119661.58600000001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5" thickTop="1" x14ac:dyDescent="0.2">
      <c r="D47" s="35"/>
    </row>
    <row r="48" spans="1:25" ht="13.5" thickBot="1" x14ac:dyDescent="0.25">
      <c r="M48" s="59" t="s">
        <v>260</v>
      </c>
      <c r="P48" s="46">
        <f>P46-P20</f>
        <v>88368.58600000001</v>
      </c>
      <c r="Q48" s="46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0" workbookViewId="0">
      <selection activeCell="W42" sqref="W42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4.710937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Facility'!Y144</f>
        <v>RRC 10/31/01</v>
      </c>
      <c r="H2" s="19" t="str">
        <f>'History By Facility'!X144</f>
        <v>RRC 10/15/01</v>
      </c>
      <c r="I2" s="14" t="s">
        <v>184</v>
      </c>
      <c r="K2" s="19" t="str">
        <f>'History By Facility'!Z144</f>
        <v>RRC 11/15/01</v>
      </c>
      <c r="L2" s="19" t="str">
        <f>G2</f>
        <v>RRC 10/31/01</v>
      </c>
      <c r="M2" s="14" t="s">
        <v>184</v>
      </c>
      <c r="O2" s="19" t="str">
        <f>'History By Facility'!Y144</f>
        <v>RRC 10/31/01</v>
      </c>
      <c r="P2" s="19" t="str">
        <f>'History By Facility'!Y118</f>
        <v>RRC 10/31/00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Facility'!Y145</f>
        <v>1069</v>
      </c>
      <c r="H3" s="29">
        <f>'History By Facility'!X145</f>
        <v>1120</v>
      </c>
      <c r="I3" s="29">
        <f>G3-H3</f>
        <v>-51</v>
      </c>
      <c r="K3" s="30">
        <f>'History By Facility'!Z145</f>
        <v>1269</v>
      </c>
      <c r="L3" s="30">
        <f>G3</f>
        <v>1069</v>
      </c>
      <c r="M3" s="30">
        <f>K3-L3</f>
        <v>200</v>
      </c>
      <c r="N3" s="15"/>
      <c r="O3" s="4">
        <f>L3</f>
        <v>1069</v>
      </c>
      <c r="P3" s="4">
        <f>'History By Facility'!Y119</f>
        <v>1563.489</v>
      </c>
      <c r="Q3" s="30">
        <f>O3-P3</f>
        <v>-494.48900000000003</v>
      </c>
      <c r="R3" s="30">
        <f>E3-O3</f>
        <v>4431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Facility'!Y146</f>
        <v>2227</v>
      </c>
      <c r="H4" s="29">
        <f>'History By Facility'!X146</f>
        <v>2227</v>
      </c>
      <c r="I4" s="29">
        <f t="shared" ref="I4:I25" si="0">G4-H4</f>
        <v>0</v>
      </c>
      <c r="K4" s="30">
        <f>'History By Facility'!Z146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Facility'!Y120</f>
        <v>3402.645</v>
      </c>
      <c r="Q4" s="30">
        <f t="shared" ref="Q4:Q25" si="4">O4-P4</f>
        <v>-1175.645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Facility'!Y147</f>
        <v>29</v>
      </c>
      <c r="H5" s="29">
        <f>'History By Facility'!X147</f>
        <v>29</v>
      </c>
      <c r="I5" s="29">
        <f t="shared" si="0"/>
        <v>0</v>
      </c>
      <c r="K5" s="30">
        <f>'History By Facility'!Z147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Facility'!Y121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Facility'!Y148</f>
        <v>0</v>
      </c>
      <c r="H6" s="29">
        <f>'History By Facility'!X148</f>
        <v>0</v>
      </c>
      <c r="I6" s="29">
        <f t="shared" si="0"/>
        <v>0</v>
      </c>
      <c r="K6" s="30">
        <f>'History By Facility'!Z148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Facility'!Y122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Facility'!Y149</f>
        <v>50802</v>
      </c>
      <c r="H7" s="29">
        <f>'History By Facility'!X149</f>
        <v>50515</v>
      </c>
      <c r="I7" s="29">
        <f t="shared" si="0"/>
        <v>287</v>
      </c>
      <c r="K7" s="30">
        <f>'History By Facility'!Z149</f>
        <v>51431</v>
      </c>
      <c r="L7" s="30">
        <f t="shared" si="1"/>
        <v>50802</v>
      </c>
      <c r="M7" s="30">
        <f t="shared" si="2"/>
        <v>629</v>
      </c>
      <c r="N7" s="15"/>
      <c r="O7" s="4">
        <f t="shared" si="3"/>
        <v>50802</v>
      </c>
      <c r="P7" s="4">
        <f>'History By Facility'!Y123</f>
        <v>43778.908000000003</v>
      </c>
      <c r="Q7" s="30">
        <f t="shared" si="4"/>
        <v>7023.0919999999969</v>
      </c>
      <c r="R7" s="30">
        <f t="shared" si="5"/>
        <v>-5802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Facility'!Y150</f>
        <v>0</v>
      </c>
      <c r="H8" s="29">
        <f>'History By Facility'!X150</f>
        <v>0</v>
      </c>
      <c r="I8" s="29">
        <f t="shared" si="0"/>
        <v>0</v>
      </c>
      <c r="K8" s="30">
        <f>'History By Facility'!Z150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Facility'!Y124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Facility'!Y151</f>
        <v>80</v>
      </c>
      <c r="H9" s="29">
        <f>'History By Facility'!X151</f>
        <v>80</v>
      </c>
      <c r="I9" s="29">
        <f t="shared" si="0"/>
        <v>0</v>
      </c>
      <c r="K9" s="30">
        <f>'History By Facility'!Z151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Facility'!Y125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Facility'!Y152</f>
        <v>6310</v>
      </c>
      <c r="H10" s="29">
        <f>'History By Facility'!X152</f>
        <v>5807</v>
      </c>
      <c r="I10" s="29">
        <f t="shared" si="0"/>
        <v>503</v>
      </c>
      <c r="K10" s="30">
        <f>'History By Facility'!Z152</f>
        <v>6760</v>
      </c>
      <c r="L10" s="30">
        <f t="shared" si="1"/>
        <v>6310</v>
      </c>
      <c r="M10" s="30">
        <f t="shared" si="2"/>
        <v>450</v>
      </c>
      <c r="N10" s="15"/>
      <c r="O10" s="4">
        <f t="shared" si="3"/>
        <v>6310</v>
      </c>
      <c r="P10" s="4">
        <f>'History By Facility'!Y126</f>
        <v>5698</v>
      </c>
      <c r="Q10" s="30">
        <f t="shared" si="4"/>
        <v>612</v>
      </c>
      <c r="R10" s="30">
        <f t="shared" si="5"/>
        <v>2305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Facility'!Y153</f>
        <v>3524</v>
      </c>
      <c r="H11" s="29">
        <f>'History By Facility'!X153</f>
        <v>3209</v>
      </c>
      <c r="I11" s="29">
        <f t="shared" si="0"/>
        <v>315</v>
      </c>
      <c r="K11" s="30">
        <f>'History By Facility'!Z153</f>
        <v>3527</v>
      </c>
      <c r="L11" s="30">
        <f t="shared" si="1"/>
        <v>3524</v>
      </c>
      <c r="M11" s="30">
        <f t="shared" si="2"/>
        <v>3</v>
      </c>
      <c r="N11" s="15"/>
      <c r="O11" s="4">
        <f t="shared" si="3"/>
        <v>3524</v>
      </c>
      <c r="P11" s="4">
        <f>'History By Facility'!Y127</f>
        <v>3244</v>
      </c>
      <c r="Q11" s="30">
        <f t="shared" si="4"/>
        <v>280</v>
      </c>
      <c r="R11" s="30">
        <f t="shared" si="5"/>
        <v>-99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Facility'!Y154</f>
        <v>4304</v>
      </c>
      <c r="H12" s="29">
        <f>'History By Facility'!X154</f>
        <v>4207</v>
      </c>
      <c r="I12" s="29">
        <f t="shared" si="0"/>
        <v>97</v>
      </c>
      <c r="K12" s="30">
        <f>'History By Facility'!Z154</f>
        <v>4323</v>
      </c>
      <c r="L12" s="30">
        <f t="shared" si="1"/>
        <v>4304</v>
      </c>
      <c r="M12" s="30">
        <f t="shared" si="2"/>
        <v>19</v>
      </c>
      <c r="N12" s="15"/>
      <c r="O12" s="4">
        <f t="shared" si="3"/>
        <v>4304</v>
      </c>
      <c r="P12" s="4">
        <f>'History By Facility'!Y128</f>
        <v>4209</v>
      </c>
      <c r="Q12" s="30">
        <f t="shared" si="4"/>
        <v>95</v>
      </c>
      <c r="R12" s="30">
        <f t="shared" si="5"/>
        <v>-1479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Facility'!Y155</f>
        <v>5635</v>
      </c>
      <c r="H13" s="29">
        <f>'History By Facility'!X155</f>
        <v>5483</v>
      </c>
      <c r="I13" s="29">
        <f t="shared" si="0"/>
        <v>152</v>
      </c>
      <c r="K13" s="30">
        <f>'History By Facility'!Z155</f>
        <v>5705</v>
      </c>
      <c r="L13" s="30">
        <f t="shared" si="1"/>
        <v>5635</v>
      </c>
      <c r="M13" s="30">
        <f t="shared" si="2"/>
        <v>70</v>
      </c>
      <c r="N13" s="15"/>
      <c r="O13" s="4">
        <f t="shared" si="3"/>
        <v>5635</v>
      </c>
      <c r="P13" s="4">
        <f>'History By Facility'!Y129</f>
        <v>5067</v>
      </c>
      <c r="Q13" s="30">
        <f t="shared" si="4"/>
        <v>568</v>
      </c>
      <c r="R13" s="30">
        <f t="shared" si="5"/>
        <v>-345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Facility'!Y156</f>
        <v>462</v>
      </c>
      <c r="H14" s="29">
        <f>'History By Facility'!X156</f>
        <v>464</v>
      </c>
      <c r="I14" s="29">
        <f t="shared" si="0"/>
        <v>-2</v>
      </c>
      <c r="K14" s="30">
        <f>'History By Facility'!Z156</f>
        <v>462</v>
      </c>
      <c r="L14" s="30">
        <f t="shared" si="1"/>
        <v>462</v>
      </c>
      <c r="M14" s="30">
        <f t="shared" si="2"/>
        <v>0</v>
      </c>
      <c r="N14" s="15"/>
      <c r="O14" s="4">
        <f t="shared" si="3"/>
        <v>462</v>
      </c>
      <c r="P14" s="4">
        <f>'History By Facility'!Y130</f>
        <v>506</v>
      </c>
      <c r="Q14" s="30">
        <f t="shared" si="4"/>
        <v>-44</v>
      </c>
      <c r="R14" s="30">
        <f t="shared" si="5"/>
        <v>848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Facility'!Y157</f>
        <v>17515</v>
      </c>
      <c r="H15" s="29">
        <f>'History By Facility'!X157</f>
        <v>17309</v>
      </c>
      <c r="I15" s="29">
        <f t="shared" si="0"/>
        <v>206</v>
      </c>
      <c r="K15" s="30">
        <f>'History By Facility'!Z157</f>
        <v>17846</v>
      </c>
      <c r="L15" s="30">
        <f t="shared" si="1"/>
        <v>17515</v>
      </c>
      <c r="M15" s="30">
        <f t="shared" si="2"/>
        <v>331</v>
      </c>
      <c r="N15" s="15"/>
      <c r="O15" s="4">
        <f t="shared" si="3"/>
        <v>17515</v>
      </c>
      <c r="P15" s="4">
        <f>'History By Facility'!Y131</f>
        <v>15428</v>
      </c>
      <c r="Q15" s="30">
        <f t="shared" si="4"/>
        <v>2087</v>
      </c>
      <c r="R15" s="30">
        <f t="shared" si="5"/>
        <v>938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Facility'!Y158</f>
        <v>1579</v>
      </c>
      <c r="H16" s="29">
        <f>'History By Facility'!X158</f>
        <v>1597</v>
      </c>
      <c r="I16" s="29">
        <f t="shared" si="0"/>
        <v>-18</v>
      </c>
      <c r="K16" s="30">
        <f>'History By Facility'!Z158</f>
        <v>1569</v>
      </c>
      <c r="L16" s="30">
        <f t="shared" si="1"/>
        <v>1579</v>
      </c>
      <c r="M16" s="30">
        <f t="shared" si="2"/>
        <v>-10</v>
      </c>
      <c r="N16" s="15"/>
      <c r="O16" s="4">
        <f t="shared" si="3"/>
        <v>1579</v>
      </c>
      <c r="P16" s="4">
        <f>'History By Facility'!Y132</f>
        <v>1846</v>
      </c>
      <c r="Q16" s="30">
        <f t="shared" si="4"/>
        <v>-267</v>
      </c>
      <c r="R16" s="30">
        <f t="shared" si="5"/>
        <v>5321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Facility'!Y159</f>
        <v>3837</v>
      </c>
      <c r="H17" s="29">
        <f>'History By Facility'!X159</f>
        <v>3479</v>
      </c>
      <c r="I17" s="29">
        <f t="shared" si="0"/>
        <v>358</v>
      </c>
      <c r="K17" s="30">
        <f>'History By Facility'!Z159</f>
        <v>3896</v>
      </c>
      <c r="L17" s="30">
        <f t="shared" si="1"/>
        <v>3837</v>
      </c>
      <c r="M17" s="30">
        <f t="shared" si="2"/>
        <v>59</v>
      </c>
      <c r="N17" s="15"/>
      <c r="O17" s="4">
        <f t="shared" si="3"/>
        <v>3837</v>
      </c>
      <c r="P17" s="4">
        <f>'History By Facility'!Y133</f>
        <v>3476</v>
      </c>
      <c r="Q17" s="30">
        <f t="shared" si="4"/>
        <v>361</v>
      </c>
      <c r="R17" s="30">
        <f t="shared" si="5"/>
        <v>-837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Facility'!Y160</f>
        <v>67686</v>
      </c>
      <c r="H18" s="29">
        <f>'History By Facility'!X160</f>
        <v>69061</v>
      </c>
      <c r="I18" s="29">
        <f t="shared" si="0"/>
        <v>-1375</v>
      </c>
      <c r="J18" s="42"/>
      <c r="K18" s="30">
        <f>'History By Facility'!Z160</f>
        <v>69545</v>
      </c>
      <c r="L18" s="30">
        <f t="shared" si="1"/>
        <v>67686</v>
      </c>
      <c r="M18" s="30">
        <f t="shared" si="2"/>
        <v>1859</v>
      </c>
      <c r="N18" s="15"/>
      <c r="O18" s="4">
        <f t="shared" si="3"/>
        <v>67686</v>
      </c>
      <c r="P18" s="4">
        <f>'History By Facility'!Y134</f>
        <v>42274</v>
      </c>
      <c r="Q18" s="30">
        <f t="shared" si="4"/>
        <v>25412</v>
      </c>
      <c r="R18" s="30">
        <f t="shared" si="5"/>
        <v>1314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Facility'!Y161</f>
        <v>468</v>
      </c>
      <c r="H19" s="29">
        <f>'History By Facility'!X161</f>
        <v>434</v>
      </c>
      <c r="I19" s="29">
        <f t="shared" si="0"/>
        <v>34</v>
      </c>
      <c r="K19" s="30">
        <f>'History By Facility'!Z161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Facility'!Y135</f>
        <v>463</v>
      </c>
      <c r="Q19" s="30">
        <f t="shared" si="4"/>
        <v>5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Facility'!Y162</f>
        <v>48202</v>
      </c>
      <c r="H20" s="29">
        <f>'History By Facility'!X162</f>
        <v>51760</v>
      </c>
      <c r="I20" s="29">
        <f t="shared" si="0"/>
        <v>-3558</v>
      </c>
      <c r="K20" s="30">
        <f>'History By Facility'!Z162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Facility'!Y136</f>
        <v>17136.544000000002</v>
      </c>
      <c r="Q20" s="30">
        <f t="shared" si="4"/>
        <v>31065.455999999998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Facility'!Y163</f>
        <v>6261</v>
      </c>
      <c r="H21" s="29">
        <f>'History By Facility'!X163</f>
        <v>5641</v>
      </c>
      <c r="I21" s="29">
        <f t="shared" si="0"/>
        <v>620</v>
      </c>
      <c r="K21" s="30">
        <f>'History By Facility'!Z163</f>
        <v>6826</v>
      </c>
      <c r="L21" s="30">
        <f t="shared" si="1"/>
        <v>6261</v>
      </c>
      <c r="M21" s="30">
        <f t="shared" si="2"/>
        <v>565</v>
      </c>
      <c r="N21" s="15"/>
      <c r="O21" s="4">
        <f t="shared" si="3"/>
        <v>6261</v>
      </c>
      <c r="P21" s="4">
        <f>'History By Facility'!Y137</f>
        <v>6000</v>
      </c>
      <c r="Q21" s="30">
        <f t="shared" si="4"/>
        <v>261</v>
      </c>
      <c r="R21" s="30">
        <f t="shared" si="5"/>
        <v>-761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Facility'!Y164</f>
        <v>0</v>
      </c>
      <c r="H22" s="29">
        <f>'History By Facility'!X164</f>
        <v>0</v>
      </c>
      <c r="I22" s="29">
        <f t="shared" si="0"/>
        <v>0</v>
      </c>
      <c r="K22" s="30">
        <f>'History By Facility'!Z164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Facility'!Y138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Facility'!Y165</f>
        <v>923</v>
      </c>
      <c r="H23" s="29">
        <f>'History By Facility'!X165</f>
        <v>929</v>
      </c>
      <c r="I23" s="29">
        <f t="shared" si="0"/>
        <v>-6</v>
      </c>
      <c r="K23" s="30">
        <f>'History By Facility'!Z165</f>
        <v>923</v>
      </c>
      <c r="L23" s="30">
        <f t="shared" si="1"/>
        <v>923</v>
      </c>
      <c r="M23" s="30">
        <f t="shared" si="2"/>
        <v>0</v>
      </c>
      <c r="N23" s="15"/>
      <c r="O23" s="4">
        <f t="shared" si="3"/>
        <v>923</v>
      </c>
      <c r="P23" s="4">
        <f>'History By Facility'!Y139</f>
        <v>1008</v>
      </c>
      <c r="Q23" s="30">
        <f t="shared" si="4"/>
        <v>-85</v>
      </c>
      <c r="R23" s="30">
        <f t="shared" si="5"/>
        <v>3852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Facility'!Y166</f>
        <v>40</v>
      </c>
      <c r="H24" s="29">
        <f>'History By Facility'!X166</f>
        <v>46</v>
      </c>
      <c r="I24" s="29">
        <f t="shared" si="0"/>
        <v>-6</v>
      </c>
      <c r="K24" s="30">
        <f>'History By Facility'!Z166</f>
        <v>32</v>
      </c>
      <c r="L24" s="30">
        <f t="shared" si="1"/>
        <v>40</v>
      </c>
      <c r="M24" s="30">
        <f t="shared" si="2"/>
        <v>-8</v>
      </c>
      <c r="N24" s="15"/>
      <c r="O24" s="4">
        <f t="shared" si="3"/>
        <v>40</v>
      </c>
      <c r="P24" s="4">
        <f>'History By Facility'!Y140</f>
        <v>15</v>
      </c>
      <c r="Q24" s="30">
        <f t="shared" si="4"/>
        <v>25</v>
      </c>
      <c r="R24" s="30">
        <f t="shared" si="5"/>
        <v>473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Facility'!Y167</f>
        <v>21944</v>
      </c>
      <c r="H25" s="29">
        <f>'History By Facility'!X167</f>
        <v>21590</v>
      </c>
      <c r="I25" s="29">
        <f t="shared" si="0"/>
        <v>354</v>
      </c>
      <c r="K25" s="30">
        <f>'History By Facility'!Z167</f>
        <v>21993</v>
      </c>
      <c r="L25" s="30">
        <f t="shared" si="1"/>
        <v>21944</v>
      </c>
      <c r="M25" s="30">
        <f t="shared" si="2"/>
        <v>49</v>
      </c>
      <c r="N25" s="15"/>
      <c r="O25" s="4">
        <f>L25</f>
        <v>21944</v>
      </c>
      <c r="P25" s="4">
        <f>'History By Facility'!Y141</f>
        <v>17746</v>
      </c>
      <c r="Q25" s="30">
        <f t="shared" si="4"/>
        <v>4198</v>
      </c>
      <c r="R25" s="30">
        <f t="shared" si="5"/>
        <v>-3444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242897</v>
      </c>
      <c r="H26" s="5">
        <f>SUM(H3:H25)</f>
        <v>244987</v>
      </c>
      <c r="I26" s="5">
        <f>SUM(I3:I25)</f>
        <v>-2090</v>
      </c>
      <c r="K26" s="5">
        <f>SUM(K3:K25)</f>
        <v>250637</v>
      </c>
      <c r="L26" s="5">
        <f>SUM(L3:L25)</f>
        <v>242897</v>
      </c>
      <c r="M26" s="5">
        <f>SUM(M3:M25)</f>
        <v>7740</v>
      </c>
      <c r="N26" s="7"/>
      <c r="O26" s="5">
        <f>SUM(O3:O25)</f>
        <v>242897</v>
      </c>
      <c r="P26" s="5">
        <f>SUM(P3:P25)</f>
        <v>172970.58600000001</v>
      </c>
      <c r="Q26" s="31">
        <f>SUM(Q3:Q25)</f>
        <v>69926.41399999999</v>
      </c>
      <c r="R26" s="31">
        <f>SUM(R3:R25)</f>
        <v>53201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1">
        <f>'History By Facility'!Y142</f>
        <v>172970.58600000001</v>
      </c>
      <c r="H28" s="41">
        <f>'History By Facility'!X142</f>
        <v>159360</v>
      </c>
      <c r="I28" s="41">
        <f>G28-H28</f>
        <v>13610.58600000001</v>
      </c>
      <c r="K28" s="41">
        <f>'History By Facility'!Z142</f>
        <v>169874.272</v>
      </c>
      <c r="L28" s="41">
        <f>G28</f>
        <v>172970.58600000001</v>
      </c>
      <c r="M28" s="41">
        <f>K28-L28</f>
        <v>-3096.314000000013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10/31/01</v>
      </c>
      <c r="H31" s="14" t="str">
        <f>H2</f>
        <v>RRC 10/15/01</v>
      </c>
      <c r="I31" s="14" t="str">
        <f t="shared" ref="I31:V31" si="6">I2</f>
        <v>OVER (UNDER)</v>
      </c>
      <c r="J31" s="28"/>
      <c r="K31" s="19" t="str">
        <f>K2</f>
        <v>RRC 11/15/01</v>
      </c>
      <c r="L31" s="14" t="str">
        <f t="shared" si="6"/>
        <v>RRC 10/31/01</v>
      </c>
      <c r="M31" s="14" t="str">
        <f t="shared" si="6"/>
        <v>OVER (UNDER)</v>
      </c>
      <c r="N31" s="28"/>
      <c r="O31" s="14" t="str">
        <f t="shared" si="6"/>
        <v>RRC 10/31/01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Facility'!Y250</f>
        <v>516</v>
      </c>
      <c r="H32" s="29">
        <f>'History By Facility'!X250</f>
        <v>937</v>
      </c>
      <c r="I32" s="34">
        <f>G32-H32</f>
        <v>-421</v>
      </c>
      <c r="K32" s="30">
        <f>'History By Facility'!Z250</f>
        <v>1227</v>
      </c>
      <c r="L32" s="32">
        <f>G32</f>
        <v>516</v>
      </c>
      <c r="M32" s="30">
        <f>K32-L32</f>
        <v>711</v>
      </c>
      <c r="N32" s="8"/>
      <c r="O32" s="4">
        <f t="shared" ref="O32:O43" si="7">L32</f>
        <v>516</v>
      </c>
      <c r="P32" s="4">
        <f>'History By Facility'!Y235</f>
        <v>1875</v>
      </c>
      <c r="Q32" s="7">
        <f>O32-P32</f>
        <v>-1359</v>
      </c>
      <c r="R32" s="7">
        <f>E32-O32</f>
        <v>2484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Facility'!Y251</f>
        <v>8355</v>
      </c>
      <c r="H33" s="29">
        <f>'History By Facility'!X251</f>
        <v>9052</v>
      </c>
      <c r="I33" s="34">
        <f t="shared" ref="I33:I43" si="8">G33-H33</f>
        <v>-697</v>
      </c>
      <c r="K33" s="30">
        <f>'History By Facility'!Z251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Facility'!Y236</f>
        <v>6048</v>
      </c>
      <c r="Q33" s="7">
        <f t="shared" ref="Q33:Q43" si="11">O33-P33</f>
        <v>2307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Facility'!Y252</f>
        <v>3791</v>
      </c>
      <c r="H34" s="29">
        <f>'History By Facility'!X252</f>
        <v>3954</v>
      </c>
      <c r="I34" s="34">
        <f t="shared" si="8"/>
        <v>-163</v>
      </c>
      <c r="K34" s="30">
        <f>'History By Facility'!Z252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Facility'!Y237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Facility'!Y253</f>
        <v>3386</v>
      </c>
      <c r="H35" s="29">
        <f>'History By Facility'!X253</f>
        <v>1786</v>
      </c>
      <c r="I35" s="34">
        <f t="shared" si="8"/>
        <v>1600</v>
      </c>
      <c r="K35" s="30">
        <f>'History By Facility'!Z253</f>
        <v>3322</v>
      </c>
      <c r="L35" s="32">
        <f t="shared" si="9"/>
        <v>3386</v>
      </c>
      <c r="M35" s="30">
        <f t="shared" si="10"/>
        <v>-64</v>
      </c>
      <c r="N35" s="8"/>
      <c r="O35" s="4">
        <f t="shared" si="7"/>
        <v>3386</v>
      </c>
      <c r="P35" s="4">
        <f>'History By Facility'!Y238</f>
        <v>2656</v>
      </c>
      <c r="Q35" s="7">
        <f t="shared" si="11"/>
        <v>730</v>
      </c>
      <c r="R35" s="7">
        <f t="shared" si="12"/>
        <v>273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Facility'!Y254</f>
        <v>5415</v>
      </c>
      <c r="H36" s="29">
        <f>'History By Facility'!X254</f>
        <v>5837</v>
      </c>
      <c r="I36" s="34">
        <f t="shared" si="8"/>
        <v>-422</v>
      </c>
      <c r="K36" s="30">
        <f>'History By Facility'!Z254</f>
        <v>6148</v>
      </c>
      <c r="L36" s="32">
        <f t="shared" si="9"/>
        <v>5415</v>
      </c>
      <c r="M36" s="30">
        <f t="shared" si="10"/>
        <v>733</v>
      </c>
      <c r="N36" s="8"/>
      <c r="O36" s="4">
        <f t="shared" si="7"/>
        <v>5415</v>
      </c>
      <c r="P36" s="4">
        <f>'History By Facility'!Y239</f>
        <v>6191</v>
      </c>
      <c r="Q36" s="7">
        <f t="shared" si="11"/>
        <v>-776</v>
      </c>
      <c r="R36" s="7">
        <f t="shared" si="12"/>
        <v>1685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Facility'!Y255</f>
        <v>10055</v>
      </c>
      <c r="H37" s="29">
        <f>'History By Facility'!X255</f>
        <v>11711</v>
      </c>
      <c r="I37" s="34">
        <f t="shared" si="8"/>
        <v>-1656</v>
      </c>
      <c r="K37" s="30">
        <f>'History By Facility'!Z255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Facility'!Y240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Facility'!Y256</f>
        <v>4219</v>
      </c>
      <c r="H38" s="29">
        <f>'History By Facility'!X256</f>
        <v>5515</v>
      </c>
      <c r="I38" s="34">
        <f t="shared" si="8"/>
        <v>-1296</v>
      </c>
      <c r="K38" s="30">
        <f>'History By Facility'!Z256</f>
        <v>4220</v>
      </c>
      <c r="L38" s="32">
        <f t="shared" si="9"/>
        <v>4219</v>
      </c>
      <c r="M38" s="30">
        <f t="shared" si="10"/>
        <v>1</v>
      </c>
      <c r="N38" s="8"/>
      <c r="O38" s="4">
        <f t="shared" si="7"/>
        <v>4219</v>
      </c>
      <c r="P38" s="4">
        <f>'History By Facility'!Y241</f>
        <v>3559</v>
      </c>
      <c r="Q38" s="7">
        <f t="shared" si="11"/>
        <v>660</v>
      </c>
      <c r="R38" s="7">
        <f t="shared" si="12"/>
        <v>4080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Facility'!Y257</f>
        <v>466</v>
      </c>
      <c r="H39" s="29">
        <f>'History By Facility'!X257</f>
        <v>395</v>
      </c>
      <c r="I39" s="34">
        <f t="shared" si="8"/>
        <v>71</v>
      </c>
      <c r="K39" s="30">
        <f>'History By Facility'!Z257</f>
        <v>510</v>
      </c>
      <c r="L39" s="32">
        <f t="shared" si="9"/>
        <v>466</v>
      </c>
      <c r="M39" s="30">
        <f t="shared" si="10"/>
        <v>44</v>
      </c>
      <c r="N39" s="8"/>
      <c r="O39" s="4">
        <f t="shared" si="7"/>
        <v>466</v>
      </c>
      <c r="P39" s="4">
        <f>'History By Facility'!Y242</f>
        <v>460</v>
      </c>
      <c r="Q39" s="7">
        <f t="shared" si="11"/>
        <v>6</v>
      </c>
      <c r="R39" s="7">
        <f t="shared" si="12"/>
        <v>1334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Facility'!Y258</f>
        <v>6921</v>
      </c>
      <c r="H40" s="29">
        <f>'History By Facility'!X258</f>
        <v>6934</v>
      </c>
      <c r="I40" s="34">
        <f t="shared" si="8"/>
        <v>-13</v>
      </c>
      <c r="K40" s="30">
        <f>'History By Facility'!Z258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Facility'!Y243</f>
        <v>6825</v>
      </c>
      <c r="Q40" s="7">
        <f t="shared" si="11"/>
        <v>96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Facility'!Y259</f>
        <v>1770</v>
      </c>
      <c r="H41" s="29">
        <f>'History By Facility'!X259</f>
        <v>1726</v>
      </c>
      <c r="I41" s="34">
        <f t="shared" si="8"/>
        <v>44</v>
      </c>
      <c r="K41" s="30">
        <f>'History By Facility'!Z259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Facility'!Y244</f>
        <v>1718</v>
      </c>
      <c r="Q41" s="7">
        <f t="shared" si="11"/>
        <v>52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Facility'!Y260</f>
        <v>2843</v>
      </c>
      <c r="H42" s="29">
        <f>'History By Facility'!X260</f>
        <v>2771</v>
      </c>
      <c r="I42" s="34">
        <f t="shared" si="8"/>
        <v>72</v>
      </c>
      <c r="K42" s="30">
        <f>'History By Facility'!Z260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Facility'!Y245</f>
        <v>1556</v>
      </c>
      <c r="Q42" s="7">
        <f t="shared" si="11"/>
        <v>1287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Facility'!Y261</f>
        <v>5435</v>
      </c>
      <c r="H43" s="29">
        <f>'History By Facility'!X261</f>
        <v>4196</v>
      </c>
      <c r="I43" s="34">
        <f t="shared" si="8"/>
        <v>1239</v>
      </c>
      <c r="K43" s="30">
        <f>'History By Facility'!Z261</f>
        <v>5664</v>
      </c>
      <c r="L43" s="32">
        <f t="shared" si="9"/>
        <v>5435</v>
      </c>
      <c r="M43" s="30">
        <f t="shared" si="10"/>
        <v>229</v>
      </c>
      <c r="N43" s="8"/>
      <c r="O43" s="4">
        <f t="shared" si="7"/>
        <v>5435</v>
      </c>
      <c r="P43" s="4">
        <f>'History By Facility'!Y246</f>
        <v>6415</v>
      </c>
      <c r="Q43" s="7">
        <f t="shared" si="11"/>
        <v>-980</v>
      </c>
      <c r="R43" s="7">
        <f t="shared" si="12"/>
        <v>3375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53172</v>
      </c>
      <c r="H44" s="5">
        <f>SUM(H32:H43)</f>
        <v>54814</v>
      </c>
      <c r="I44" s="33">
        <f>SUM(I32:I43)</f>
        <v>-1642</v>
      </c>
      <c r="K44" s="5">
        <f>SUM(K32:K43)</f>
        <v>57239</v>
      </c>
      <c r="L44" s="5">
        <f>SUM(L32:L43)</f>
        <v>53172</v>
      </c>
      <c r="M44" s="33">
        <f>SUM(M32:M43)</f>
        <v>4067</v>
      </c>
      <c r="N44" s="7"/>
      <c r="O44" s="5">
        <f>SUM(O32:O43)</f>
        <v>53172</v>
      </c>
      <c r="P44" s="5">
        <f>SUM(P32:P43)</f>
        <v>49692</v>
      </c>
      <c r="Q44" s="5">
        <f>SUM(Q32:Q43)</f>
        <v>3480</v>
      </c>
      <c r="R44" s="5">
        <f>SUM(R32:R43)</f>
        <v>13476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ht="13.5" thickBot="1" x14ac:dyDescent="0.25">
      <c r="B46" s="2" t="s">
        <v>239</v>
      </c>
      <c r="E46" s="18"/>
      <c r="F46" s="18"/>
      <c r="G46" s="65">
        <f>'History By Facility'!Y247</f>
        <v>49692</v>
      </c>
      <c r="H46" s="65">
        <f>'History By Facility'!X247</f>
        <v>50735</v>
      </c>
      <c r="I46" s="65">
        <f>G46-H46</f>
        <v>-1043</v>
      </c>
      <c r="K46" s="66">
        <f>'History By Facility'!Z247</f>
        <v>52966</v>
      </c>
      <c r="L46" s="66">
        <f>G46</f>
        <v>49692</v>
      </c>
      <c r="M46" s="67">
        <f>K46-L46</f>
        <v>3274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5" thickTop="1" x14ac:dyDescent="0.2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5" thickBot="1" x14ac:dyDescent="0.25">
      <c r="B48" s="2" t="s">
        <v>279</v>
      </c>
      <c r="E48" s="18"/>
      <c r="F48" s="18"/>
      <c r="G48" s="65">
        <f>G44+G26</f>
        <v>296069</v>
      </c>
      <c r="H48" s="65">
        <f>H44+H26</f>
        <v>299801</v>
      </c>
      <c r="I48" s="65">
        <f>I44+I26</f>
        <v>-3732</v>
      </c>
      <c r="K48" s="65">
        <f>K44+K26</f>
        <v>307876</v>
      </c>
      <c r="L48" s="65">
        <f>L44+L26</f>
        <v>296069</v>
      </c>
      <c r="M48" s="65">
        <f>M44+M26</f>
        <v>11807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5" customHeight="1" thickTop="1" x14ac:dyDescent="0.2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5" thickBot="1" x14ac:dyDescent="0.25">
      <c r="B50" s="2" t="s">
        <v>239</v>
      </c>
      <c r="E50" s="18"/>
      <c r="F50" s="18"/>
      <c r="G50" s="70">
        <f>G46+G28</f>
        <v>222662.58600000001</v>
      </c>
      <c r="H50" s="70">
        <f>H46+H28</f>
        <v>210095</v>
      </c>
      <c r="I50" s="70">
        <f>I46+I28</f>
        <v>12567.58600000001</v>
      </c>
      <c r="K50" s="70">
        <f>K46+K28</f>
        <v>222840.272</v>
      </c>
      <c r="L50" s="70">
        <f>L46+L28</f>
        <v>222662.58600000001</v>
      </c>
      <c r="M50" s="70">
        <f>M46+M28</f>
        <v>177.68599999998696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5" thickTop="1" x14ac:dyDescent="0.2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2001-10-29T15:29:13Z</cp:lastPrinted>
  <dcterms:created xsi:type="dcterms:W3CDTF">1999-05-28T12:23:17Z</dcterms:created>
  <dcterms:modified xsi:type="dcterms:W3CDTF">2023-09-17T13:32:22Z</dcterms:modified>
</cp:coreProperties>
</file>