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AA3E2-06E5-46E1-BF8E-1900DD5FBDC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9" r:id="rId1"/>
    <sheet name="St Clair" sheetId="7" r:id="rId2"/>
    <sheet name="Dawn" sheetId="6" r:id="rId3"/>
    <sheet name="Emerson" sheetId="1" r:id="rId4"/>
    <sheet name="Charts" sheetId="2" r:id="rId5"/>
    <sheet name="Sheet1" sheetId="8" r:id="rId6"/>
  </sheets>
  <definedNames>
    <definedName name="_xlnm.Print_Area" localSheetId="2">Dawn!$A$1:$N$51</definedName>
    <definedName name="_xlnm.Print_Area" localSheetId="3">Emerson!$A$1:$N$51</definedName>
    <definedName name="_xlnm.Print_Area" localSheetId="1">'St Clair'!$A$1:$N$51</definedName>
  </definedNames>
  <calcPr calcId="0"/>
</workbook>
</file>

<file path=xl/calcChain.xml><?xml version="1.0" encoding="utf-8"?>
<calcChain xmlns="http://schemas.openxmlformats.org/spreadsheetml/2006/main">
  <c r="L16" i="6" l="1"/>
  <c r="H21" i="6"/>
  <c r="J21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E22" i="7"/>
  <c r="H22" i="7"/>
  <c r="J22" i="7"/>
  <c r="L22" i="7"/>
  <c r="J26" i="7"/>
  <c r="L26" i="7"/>
  <c r="L31" i="7"/>
  <c r="C38" i="7"/>
  <c r="F38" i="7"/>
  <c r="H38" i="7"/>
  <c r="J38" i="7"/>
  <c r="K38" i="7"/>
  <c r="O38" i="7"/>
  <c r="C39" i="7"/>
  <c r="F39" i="7"/>
  <c r="H39" i="7"/>
  <c r="J39" i="7"/>
  <c r="K39" i="7"/>
  <c r="O39" i="7"/>
  <c r="C40" i="7"/>
  <c r="F40" i="7"/>
  <c r="H40" i="7"/>
  <c r="J40" i="7"/>
  <c r="K40" i="7"/>
  <c r="O40" i="7"/>
  <c r="C41" i="7"/>
  <c r="F41" i="7"/>
  <c r="H41" i="7"/>
  <c r="J41" i="7"/>
  <c r="K41" i="7"/>
  <c r="O41" i="7"/>
  <c r="C42" i="7"/>
  <c r="F42" i="7"/>
  <c r="H42" i="7"/>
  <c r="J42" i="7"/>
  <c r="K42" i="7"/>
  <c r="O42" i="7"/>
  <c r="C43" i="7"/>
  <c r="F43" i="7"/>
  <c r="H43" i="7"/>
  <c r="J43" i="7"/>
  <c r="K43" i="7"/>
  <c r="O43" i="7"/>
  <c r="C44" i="7"/>
  <c r="F44" i="7"/>
  <c r="H44" i="7"/>
  <c r="J44" i="7"/>
  <c r="K44" i="7"/>
  <c r="O44" i="7"/>
  <c r="C45" i="7"/>
  <c r="F45" i="7"/>
  <c r="H45" i="7"/>
  <c r="J45" i="7"/>
  <c r="K45" i="7"/>
  <c r="O45" i="7"/>
  <c r="C46" i="7"/>
  <c r="F46" i="7"/>
  <c r="H46" i="7"/>
  <c r="J46" i="7"/>
  <c r="K46" i="7"/>
  <c r="O46" i="7"/>
  <c r="C47" i="7"/>
  <c r="F47" i="7"/>
  <c r="H47" i="7"/>
  <c r="J47" i="7"/>
  <c r="K47" i="7"/>
  <c r="O47" i="7"/>
  <c r="C48" i="7"/>
  <c r="F48" i="7"/>
  <c r="H48" i="7"/>
  <c r="J48" i="7"/>
  <c r="K48" i="7"/>
  <c r="O48" i="7"/>
  <c r="C49" i="7"/>
  <c r="F49" i="7"/>
  <c r="H49" i="7"/>
  <c r="J49" i="7"/>
  <c r="K49" i="7"/>
  <c r="O49" i="7"/>
  <c r="C50" i="7"/>
  <c r="F50" i="7"/>
  <c r="H50" i="7"/>
  <c r="J50" i="7"/>
  <c r="K50" i="7"/>
  <c r="O50" i="7"/>
  <c r="C51" i="7"/>
  <c r="F51" i="7"/>
  <c r="H51" i="7"/>
  <c r="J51" i="7"/>
  <c r="K51" i="7"/>
  <c r="O51" i="7"/>
  <c r="C52" i="7"/>
  <c r="F52" i="7"/>
  <c r="H52" i="7"/>
  <c r="J52" i="7"/>
  <c r="K52" i="7"/>
  <c r="O52" i="7"/>
  <c r="C53" i="7"/>
  <c r="F53" i="7"/>
  <c r="H53" i="7"/>
  <c r="J53" i="7"/>
  <c r="K53" i="7"/>
  <c r="O53" i="7"/>
  <c r="C54" i="7"/>
  <c r="F54" i="7"/>
  <c r="H54" i="7"/>
  <c r="J54" i="7"/>
  <c r="K54" i="7"/>
  <c r="O54" i="7"/>
  <c r="C55" i="7"/>
  <c r="F55" i="7"/>
  <c r="H55" i="7"/>
  <c r="J55" i="7"/>
  <c r="K55" i="7"/>
  <c r="O55" i="7"/>
  <c r="C56" i="7"/>
  <c r="F56" i="7"/>
  <c r="H56" i="7"/>
  <c r="J56" i="7"/>
  <c r="K56" i="7"/>
  <c r="O56" i="7"/>
  <c r="C57" i="7"/>
  <c r="F57" i="7"/>
  <c r="H57" i="7"/>
  <c r="J57" i="7"/>
  <c r="K57" i="7"/>
  <c r="O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  <c r="B5" i="9"/>
  <c r="B6" i="9"/>
  <c r="B7" i="9"/>
  <c r="B11" i="9"/>
  <c r="C11" i="9"/>
  <c r="D11" i="9"/>
  <c r="B12" i="9"/>
  <c r="C12" i="9"/>
  <c r="D12" i="9"/>
  <c r="F12" i="9"/>
  <c r="H12" i="9"/>
  <c r="I12" i="9"/>
  <c r="J12" i="9"/>
  <c r="B13" i="9"/>
  <c r="C13" i="9"/>
  <c r="D13" i="9"/>
  <c r="F13" i="9"/>
  <c r="H13" i="9"/>
  <c r="I13" i="9"/>
  <c r="J13" i="9"/>
  <c r="B14" i="9"/>
  <c r="C14" i="9"/>
  <c r="D14" i="9"/>
  <c r="F14" i="9"/>
  <c r="H14" i="9"/>
  <c r="I14" i="9"/>
  <c r="J14" i="9"/>
  <c r="B15" i="9"/>
  <c r="C15" i="9"/>
  <c r="D15" i="9"/>
  <c r="F15" i="9"/>
  <c r="H15" i="9"/>
  <c r="I15" i="9"/>
  <c r="J15" i="9"/>
  <c r="B16" i="9"/>
  <c r="C16" i="9"/>
  <c r="D16" i="9"/>
  <c r="F16" i="9"/>
  <c r="H16" i="9"/>
  <c r="I16" i="9"/>
  <c r="J16" i="9"/>
  <c r="B17" i="9"/>
  <c r="C17" i="9"/>
  <c r="D17" i="9"/>
  <c r="F17" i="9"/>
  <c r="H17" i="9"/>
  <c r="I17" i="9"/>
  <c r="J17" i="9"/>
  <c r="B18" i="9"/>
  <c r="C18" i="9"/>
  <c r="D18" i="9"/>
  <c r="F18" i="9"/>
  <c r="H18" i="9"/>
  <c r="I18" i="9"/>
  <c r="J18" i="9"/>
  <c r="B19" i="9"/>
  <c r="C19" i="9"/>
  <c r="D19" i="9"/>
  <c r="F19" i="9"/>
  <c r="H19" i="9"/>
  <c r="I19" i="9"/>
  <c r="J19" i="9"/>
  <c r="B20" i="9"/>
  <c r="C20" i="9"/>
  <c r="D20" i="9"/>
  <c r="F20" i="9"/>
  <c r="H20" i="9"/>
  <c r="I20" i="9"/>
  <c r="J20" i="9"/>
  <c r="B21" i="9"/>
  <c r="C21" i="9"/>
  <c r="D21" i="9"/>
  <c r="F21" i="9"/>
  <c r="H21" i="9"/>
  <c r="I21" i="9"/>
  <c r="J21" i="9"/>
  <c r="B22" i="9"/>
  <c r="C22" i="9"/>
  <c r="D22" i="9"/>
  <c r="F22" i="9"/>
  <c r="H22" i="9"/>
  <c r="I22" i="9"/>
  <c r="J22" i="9"/>
  <c r="B23" i="9"/>
  <c r="C23" i="9"/>
  <c r="D23" i="9"/>
  <c r="F23" i="9"/>
  <c r="H23" i="9"/>
  <c r="I23" i="9"/>
  <c r="J23" i="9"/>
  <c r="B24" i="9"/>
  <c r="C24" i="9"/>
  <c r="D24" i="9"/>
  <c r="F24" i="9"/>
  <c r="H24" i="9"/>
  <c r="I24" i="9"/>
  <c r="J24" i="9"/>
  <c r="B25" i="9"/>
  <c r="C25" i="9"/>
  <c r="D25" i="9"/>
  <c r="F25" i="9"/>
  <c r="H25" i="9"/>
  <c r="I25" i="9"/>
  <c r="J25" i="9"/>
  <c r="B26" i="9"/>
  <c r="C26" i="9"/>
  <c r="D26" i="9"/>
  <c r="F26" i="9"/>
  <c r="H26" i="9"/>
  <c r="I26" i="9"/>
  <c r="J26" i="9"/>
  <c r="B27" i="9"/>
  <c r="C27" i="9"/>
  <c r="D27" i="9"/>
  <c r="F27" i="9"/>
  <c r="H27" i="9"/>
  <c r="I27" i="9"/>
  <c r="J27" i="9"/>
  <c r="B28" i="9"/>
  <c r="C28" i="9"/>
  <c r="D28" i="9"/>
  <c r="F28" i="9"/>
  <c r="H28" i="9"/>
  <c r="I28" i="9"/>
  <c r="J28" i="9"/>
  <c r="B29" i="9"/>
  <c r="C29" i="9"/>
  <c r="D29" i="9"/>
  <c r="F29" i="9"/>
  <c r="H29" i="9"/>
  <c r="I29" i="9"/>
  <c r="J29" i="9"/>
  <c r="B30" i="9"/>
  <c r="C30" i="9"/>
  <c r="D30" i="9"/>
  <c r="F30" i="9"/>
  <c r="H30" i="9"/>
  <c r="I30" i="9"/>
  <c r="J30" i="9"/>
  <c r="B31" i="9"/>
  <c r="C31" i="9"/>
  <c r="D31" i="9"/>
  <c r="F31" i="9"/>
  <c r="H31" i="9"/>
  <c r="I31" i="9"/>
  <c r="J31" i="9"/>
</calcChain>
</file>

<file path=xl/sharedStrings.xml><?xml version="1.0" encoding="utf-8"?>
<sst xmlns="http://schemas.openxmlformats.org/spreadsheetml/2006/main" count="135" uniqueCount="48">
  <si>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</si>
  <si>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</si>
  <si>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</si>
  <si>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</si>
  <si>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</si>
  <si>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</si>
  <si>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</si>
  <si>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</si>
  <si>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</si>
  <si>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</si>
  <si>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</si>
  <si>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</si>
  <si>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</si>
  <si>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</si>
  <si>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</si>
  <si>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</si>
  <si>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</si>
  <si>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</si>
  <si>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</si>
  <si>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</si>
  <si>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</si>
  <si>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</si>
  <si>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</si>
  <si>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</si>
  <si>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</si>
  <si>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</si>
  <si>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>Date</t>
  </si>
  <si>
    <t>FX</t>
  </si>
  <si>
    <t>Max IT</t>
  </si>
  <si>
    <t>Min</t>
  </si>
  <si>
    <t>Max</t>
  </si>
  <si>
    <t>Increase</t>
  </si>
  <si>
    <t>TCPL Proposed IT Tariff Changes</t>
  </si>
  <si>
    <t>Dawn 100% LF</t>
  </si>
  <si>
    <t>St. Clair 100% LF</t>
  </si>
  <si>
    <t>Emerson 100% LF</t>
  </si>
  <si>
    <t>$C/GJ</t>
  </si>
  <si>
    <t>Current IT Toll</t>
  </si>
  <si>
    <t>Dawn</t>
  </si>
  <si>
    <t>St. Clair</t>
  </si>
  <si>
    <t>Emerson</t>
  </si>
  <si>
    <t>Toll Change ($US/MMBtu)</t>
  </si>
  <si>
    <t>% of %100 LF</t>
  </si>
  <si>
    <t>All Points</t>
  </si>
  <si>
    <t>(21% - 6.5%)</t>
  </si>
  <si>
    <t>*Using March 12 price curves</t>
  </si>
  <si>
    <t>Proposed IT Tolls ($US/MMBtu)**</t>
  </si>
  <si>
    <t>** The IT tolls will likely remain the same until May-June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</si>
</sst>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0.000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4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4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4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0" fontId="11" fillId="0" borderId="0" xfId="0" applyFont="1" applyBorder="1"/>
    <xf numFmtId="0" fontId="11" fillId="0" borderId="0" xfId="0" applyFont="1"/>
    <xf numFmtId="17" fontId="9" fillId="0" borderId="3" xfId="3" applyNumberFormat="1" applyFont="1" applyBorder="1" applyProtection="1"/>
    <xf numFmtId="17" fontId="10" fillId="0" borderId="3" xfId="3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5" fillId="0" borderId="0" xfId="0" applyFont="1"/>
    <xf numFmtId="0" fontId="11" fillId="0" borderId="0" xfId="0" applyFont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/>
    <xf numFmtId="17" fontId="9" fillId="0" borderId="0" xfId="3" applyNumberFormat="1" applyFont="1" applyBorder="1" applyAlignment="1" applyProtection="1">
      <alignment horizontal="center"/>
    </xf>
    <xf numFmtId="9" fontId="11" fillId="0" borderId="0" xfId="0" applyNumberFormat="1" applyFont="1" applyBorder="1" applyAlignment="1">
      <alignment horizontal="center"/>
    </xf>
    <xf numFmtId="17" fontId="10" fillId="0" borderId="0" xfId="3" applyNumberFormat="1" applyFont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0" fontId="12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F-44C8-B628-5035CE0E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16447"/>
        <c:axId val="1"/>
      </c:lineChart>
      <c:catAx>
        <c:axId val="1112816447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816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0-4D3E-82D8-D217F1D7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56015"/>
        <c:axId val="1"/>
      </c:lineChart>
      <c:catAx>
        <c:axId val="1202056015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56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A-4496-8F81-59AE6D3E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56975"/>
        <c:axId val="1"/>
      </c:lineChart>
      <c:catAx>
        <c:axId val="1202056975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56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C-4DB2-94EE-E82B4B9B13DA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C-4DB2-94EE-E82B4B9B13DA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C-4DB2-94EE-E82B4B9B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295"/>
        <c:axId val="1"/>
      </c:lineChart>
      <c:dateAx>
        <c:axId val="1202061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61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9-491F-BB2B-9212CB1F5F3B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9-491F-BB2B-9212CB1F5F3B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9-491F-BB2B-9212CB1F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775"/>
        <c:axId val="1"/>
      </c:lineChart>
      <c:dateAx>
        <c:axId val="1202061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61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4987-9773-F0624C8E7A95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0-4987-9773-F0624C8E7A95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0-4987-9773-F0624C8E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55055"/>
        <c:axId val="1"/>
      </c:lineChart>
      <c:dateAx>
        <c:axId val="1202055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55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BBC8ACB-069B-F01E-C76E-32901C6A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243E2440-19B1-6E9A-4213-D9445EB8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7C53AE0F-9A07-68BA-E42B-70236FEC0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2C60C7D-9505-2E97-291F-0623EEDBA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DA2B0249-C10E-7599-1A74-93F2B3A9F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9430094A-EB58-0A3A-A397-2EE6A879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H31" sqref="H31"/>
    </sheetView>
  </sheetViews>
  <sheetFormatPr defaultRowHeight="12.75" x14ac:dyDescent="0.2"/>
  <cols>
    <col min="1" max="1" width="16.85546875" style="31" customWidth="1"/>
    <col min="2" max="2" width="9.85546875" style="40" customWidth="1"/>
    <col min="3" max="3" width="10.140625" style="40" customWidth="1"/>
    <col min="4" max="4" width="9.85546875" style="40" customWidth="1"/>
    <col min="5" max="5" width="3.7109375" style="40" customWidth="1"/>
    <col min="6" max="6" width="13.5703125" style="40" customWidth="1"/>
    <col min="7" max="7" width="4.7109375" style="40" customWidth="1"/>
    <col min="8" max="8" width="10.7109375" style="43" customWidth="1"/>
    <col min="9" max="16384" width="9.140625" style="31"/>
  </cols>
  <sheetData>
    <row r="1" spans="1:12" ht="14.25" x14ac:dyDescent="0.2">
      <c r="A1" s="39" t="s">
        <v>32</v>
      </c>
    </row>
    <row r="2" spans="1:12" ht="15" x14ac:dyDescent="0.25">
      <c r="A2" s="42" t="s">
        <v>45</v>
      </c>
    </row>
    <row r="4" spans="1:12" x14ac:dyDescent="0.2">
      <c r="A4" s="31" t="s">
        <v>27</v>
      </c>
      <c r="B4" s="40">
        <v>1.5549999999999999</v>
      </c>
    </row>
    <row r="5" spans="1:12" x14ac:dyDescent="0.2">
      <c r="A5" s="31" t="s">
        <v>33</v>
      </c>
      <c r="B5" s="41">
        <f>Dawn!J16</f>
        <v>1.13232</v>
      </c>
      <c r="C5" s="40" t="s">
        <v>36</v>
      </c>
    </row>
    <row r="6" spans="1:12" x14ac:dyDescent="0.2">
      <c r="A6" s="31" t="s">
        <v>34</v>
      </c>
      <c r="B6" s="41">
        <f>'St Clair'!J16</f>
        <v>0.98494999999999999</v>
      </c>
      <c r="C6" s="40" t="s">
        <v>36</v>
      </c>
    </row>
    <row r="7" spans="1:12" x14ac:dyDescent="0.2">
      <c r="A7" s="31" t="s">
        <v>35</v>
      </c>
      <c r="B7" s="41">
        <f>Emerson!J16</f>
        <v>0.40694000000000002</v>
      </c>
      <c r="C7" s="40" t="s">
        <v>36</v>
      </c>
    </row>
    <row r="9" spans="1:12" x14ac:dyDescent="0.2">
      <c r="A9" s="30"/>
      <c r="B9" s="52" t="s">
        <v>46</v>
      </c>
      <c r="C9" s="52"/>
      <c r="D9" s="52"/>
      <c r="E9" s="45"/>
      <c r="F9" s="44" t="s">
        <v>42</v>
      </c>
      <c r="G9" s="45"/>
      <c r="H9" s="52" t="s">
        <v>41</v>
      </c>
      <c r="I9" s="52"/>
      <c r="J9" s="52"/>
      <c r="K9" s="30"/>
      <c r="L9" s="30"/>
    </row>
    <row r="10" spans="1:12" x14ac:dyDescent="0.2">
      <c r="A10" s="30"/>
      <c r="B10" s="45" t="s">
        <v>38</v>
      </c>
      <c r="C10" s="45" t="s">
        <v>39</v>
      </c>
      <c r="D10" s="45" t="s">
        <v>40</v>
      </c>
      <c r="E10" s="45"/>
      <c r="F10" s="45" t="s">
        <v>43</v>
      </c>
      <c r="G10" s="45"/>
      <c r="H10" s="45" t="s">
        <v>38</v>
      </c>
      <c r="I10" s="45" t="s">
        <v>39</v>
      </c>
      <c r="J10" s="45" t="s">
        <v>40</v>
      </c>
      <c r="K10" s="30"/>
      <c r="L10" s="30"/>
    </row>
    <row r="11" spans="1:12" x14ac:dyDescent="0.2">
      <c r="A11" s="45" t="s">
        <v>37</v>
      </c>
      <c r="B11" s="46">
        <f>0.8*$B$5*1.055056/$B$4</f>
        <v>0.61461659674340841</v>
      </c>
      <c r="C11" s="46">
        <f>0.8*$B$6*1.055056/$B$4</f>
        <v>0.53462503264308681</v>
      </c>
      <c r="D11" s="46">
        <f>0.8*$B$7*1.055056/$B$4</f>
        <v>0.22088462438070747</v>
      </c>
      <c r="E11" s="45"/>
      <c r="F11" s="45"/>
      <c r="G11" s="45"/>
      <c r="H11" s="47"/>
      <c r="I11" s="30"/>
      <c r="J11" s="30"/>
      <c r="K11" s="30"/>
      <c r="L11" s="30"/>
    </row>
    <row r="12" spans="1:12" x14ac:dyDescent="0.2">
      <c r="A12" s="48">
        <v>36951</v>
      </c>
      <c r="B12" s="46">
        <f>0.8*$B$5*1.055056/$B$4</f>
        <v>0.61461659674340841</v>
      </c>
      <c r="C12" s="46">
        <f>0.8*$B$6*1.055056/$B$4</f>
        <v>0.53462503264308681</v>
      </c>
      <c r="D12" s="46">
        <f>0.8*$B$7*1.055056/$B$4</f>
        <v>0.22088462438070747</v>
      </c>
      <c r="E12" s="45"/>
      <c r="F12" s="49">
        <f>Dawn!F38/$B$5</f>
        <v>1.037590046668641</v>
      </c>
      <c r="G12" s="45"/>
      <c r="H12" s="46">
        <f>B12-B$11</f>
        <v>0</v>
      </c>
      <c r="I12" s="46">
        <f>C12-C$11</f>
        <v>0</v>
      </c>
      <c r="J12" s="46">
        <f>D12-D$11</f>
        <v>0</v>
      </c>
      <c r="K12" s="30"/>
      <c r="L12" s="30"/>
    </row>
    <row r="13" spans="1:12" x14ac:dyDescent="0.2">
      <c r="A13" s="48">
        <v>36982</v>
      </c>
      <c r="B13" s="46">
        <f>0.8*$B$5*1.055056/$B$4</f>
        <v>0.61461659674340841</v>
      </c>
      <c r="C13" s="46">
        <f>0.8*$B$6*1.055056/$B$4</f>
        <v>0.53462503264308681</v>
      </c>
      <c r="D13" s="46">
        <f>0.8*$B$7*1.055056/$B$4</f>
        <v>0.22088462438070747</v>
      </c>
      <c r="E13" s="45"/>
      <c r="F13" s="49">
        <f>Dawn!F39/$B$5</f>
        <v>0.99121269750939278</v>
      </c>
      <c r="G13" s="45"/>
      <c r="H13" s="46">
        <f t="shared" ref="H13:H31" si="0">B13-B$11</f>
        <v>0</v>
      </c>
      <c r="I13" s="46">
        <f t="shared" ref="I13:I31" si="1">C13-C$11</f>
        <v>0</v>
      </c>
      <c r="J13" s="46">
        <f t="shared" ref="J13:J31" si="2">D13-D$11</f>
        <v>0</v>
      </c>
      <c r="K13" s="30"/>
      <c r="L13" s="30"/>
    </row>
    <row r="14" spans="1:12" x14ac:dyDescent="0.2">
      <c r="A14" s="48">
        <v>37012</v>
      </c>
      <c r="B14" s="46">
        <f>0.8*$B$5*1.055056/$B$4</f>
        <v>0.61461659674340841</v>
      </c>
      <c r="C14" s="46">
        <f>0.8*$B$6*1.055056/$B$4</f>
        <v>0.53462503264308681</v>
      </c>
      <c r="D14" s="46">
        <f>0.8*$B$7*1.055056/$B$4</f>
        <v>0.22088462438070747</v>
      </c>
      <c r="E14" s="45"/>
      <c r="F14" s="49">
        <f>Dawn!F40/$B$5</f>
        <v>0.99256467961634864</v>
      </c>
      <c r="G14" s="45"/>
      <c r="H14" s="46">
        <f t="shared" si="0"/>
        <v>0</v>
      </c>
      <c r="I14" s="46">
        <f t="shared" si="1"/>
        <v>0</v>
      </c>
      <c r="J14" s="46">
        <f t="shared" si="2"/>
        <v>0</v>
      </c>
      <c r="K14" s="30"/>
      <c r="L14" s="30"/>
    </row>
    <row r="15" spans="1:12" x14ac:dyDescent="0.2">
      <c r="A15" s="48">
        <v>37043</v>
      </c>
      <c r="B15" s="46">
        <f>Dawn!F41*1.055056/Summary!$B$4</f>
        <v>0.76849679873073129</v>
      </c>
      <c r="C15" s="46">
        <f>'St Clair'!F41*1.055056/Summary!$B$4</f>
        <v>0.67213573238080448</v>
      </c>
      <c r="D15" s="46">
        <f>Emerson!F41*1.055056/Summary!$B$4</f>
        <v>0.27721530814936235</v>
      </c>
      <c r="E15" s="45"/>
      <c r="F15" s="49">
        <f>Dawn!F41/$B$5</f>
        <v>1.0002942358571747</v>
      </c>
      <c r="G15" s="45"/>
      <c r="H15" s="46">
        <f t="shared" si="0"/>
        <v>0.15388020198732288</v>
      </c>
      <c r="I15" s="46">
        <f t="shared" si="1"/>
        <v>0.13751069973771768</v>
      </c>
      <c r="J15" s="46">
        <f t="shared" si="2"/>
        <v>5.6330683768654882E-2</v>
      </c>
      <c r="K15" s="30"/>
      <c r="L15" s="30"/>
    </row>
    <row r="16" spans="1:12" x14ac:dyDescent="0.2">
      <c r="A16" s="48">
        <v>37073</v>
      </c>
      <c r="B16" s="46">
        <f>Dawn!F42*1.055056/Summary!$B$4</f>
        <v>0.77047167783909754</v>
      </c>
      <c r="C16" s="46">
        <f>'St Clair'!F42*1.055056/Summary!$B$4</f>
        <v>0.6738535834986733</v>
      </c>
      <c r="D16" s="46">
        <f>Emerson!F42*1.055056/Summary!$B$4</f>
        <v>0.27792505213017915</v>
      </c>
      <c r="E16" s="45"/>
      <c r="F16" s="49">
        <f>Dawn!F42/$B$5</f>
        <v>1.0028647868235239</v>
      </c>
      <c r="G16" s="45"/>
      <c r="H16" s="46">
        <f t="shared" si="0"/>
        <v>0.15585508109568913</v>
      </c>
      <c r="I16" s="46">
        <f t="shared" si="1"/>
        <v>0.1392285508555865</v>
      </c>
      <c r="J16" s="46">
        <f t="shared" si="2"/>
        <v>5.7040427749471684E-2</v>
      </c>
      <c r="K16" s="30"/>
      <c r="L16" s="30"/>
    </row>
    <row r="17" spans="1:12" x14ac:dyDescent="0.2">
      <c r="A17" s="48">
        <v>37104</v>
      </c>
      <c r="B17" s="46">
        <f>Dawn!F43*1.055056/Summary!$B$4</f>
        <v>0.7733978192699974</v>
      </c>
      <c r="C17" s="46">
        <f>'St Clair'!F43*1.055056/Summary!$B$4</f>
        <v>0.67639889136426345</v>
      </c>
      <c r="D17" s="46">
        <f>Emerson!F43*1.055056/Summary!$B$4</f>
        <v>0.27897666650940983</v>
      </c>
      <c r="E17" s="45"/>
      <c r="F17" s="49">
        <f>Dawn!F43/$B$5</f>
        <v>1.006673524103193</v>
      </c>
      <c r="G17" s="45"/>
      <c r="H17" s="46">
        <f t="shared" si="0"/>
        <v>0.15878122252658899</v>
      </c>
      <c r="I17" s="46">
        <f t="shared" si="1"/>
        <v>0.14177385872117665</v>
      </c>
      <c r="J17" s="46">
        <f t="shared" si="2"/>
        <v>5.8092042128702365E-2</v>
      </c>
      <c r="K17" s="30"/>
      <c r="L17" s="30"/>
    </row>
    <row r="18" spans="1:12" x14ac:dyDescent="0.2">
      <c r="A18" s="48">
        <v>37135</v>
      </c>
      <c r="B18" s="46">
        <f>Dawn!F44*1.055056/Summary!$B$4</f>
        <v>0.77326635227250928</v>
      </c>
      <c r="C18" s="46">
        <f>'St Clair'!F44*1.055056/Summary!$B$4</f>
        <v>0.67628453462837956</v>
      </c>
      <c r="D18" s="46">
        <f>Emerson!F44*1.055056/Summary!$B$4</f>
        <v>0.2789294191058862</v>
      </c>
      <c r="E18" s="45"/>
      <c r="F18" s="49">
        <f>Dawn!F44/$B$5</f>
        <v>1.0065024034426904</v>
      </c>
      <c r="G18" s="45"/>
      <c r="H18" s="46">
        <f t="shared" si="0"/>
        <v>0.15864975552910088</v>
      </c>
      <c r="I18" s="46">
        <f t="shared" si="1"/>
        <v>0.14165950198529276</v>
      </c>
      <c r="J18" s="46">
        <f t="shared" si="2"/>
        <v>5.8044794725178733E-2</v>
      </c>
      <c r="K18" s="30"/>
      <c r="L18" s="30"/>
    </row>
    <row r="19" spans="1:12" x14ac:dyDescent="0.2">
      <c r="A19" s="48">
        <v>37165</v>
      </c>
      <c r="B19" s="46">
        <f>Dawn!F45*1.055056/Summary!$B$4</f>
        <v>0.77593689124007292</v>
      </c>
      <c r="C19" s="46">
        <f>'St Clair'!F45*1.055056/Summary!$B$4</f>
        <v>0.67860750636437461</v>
      </c>
      <c r="D19" s="46">
        <f>Emerson!F45*1.055056/Summary!$B$4</f>
        <v>0.27988917352818765</v>
      </c>
      <c r="E19" s="45"/>
      <c r="F19" s="49">
        <f>Dawn!F45/$B$5</f>
        <v>1.0099784423023161</v>
      </c>
      <c r="G19" s="45"/>
      <c r="H19" s="46">
        <f t="shared" si="0"/>
        <v>0.16132029449666452</v>
      </c>
      <c r="I19" s="46">
        <f t="shared" si="1"/>
        <v>0.14398247372128781</v>
      </c>
      <c r="J19" s="46">
        <f t="shared" si="2"/>
        <v>5.9004549147480184E-2</v>
      </c>
      <c r="K19" s="30"/>
      <c r="L19" s="30"/>
    </row>
    <row r="20" spans="1:12" x14ac:dyDescent="0.2">
      <c r="A20" s="50">
        <v>37196</v>
      </c>
      <c r="B20" s="46">
        <f>Dawn!F46*1.055056/Summary!$B$4</f>
        <v>0.79531993601298867</v>
      </c>
      <c r="C20" s="46">
        <f>'St Clair'!F46*1.055056/Summary!$B$4</f>
        <v>0.69546787264694787</v>
      </c>
      <c r="D20" s="46">
        <f>Emerson!F46*1.055056/Summary!$B$4</f>
        <v>0.28685516921835502</v>
      </c>
      <c r="E20" s="45"/>
      <c r="F20" s="49">
        <f>Dawn!F46/$B$5</f>
        <v>1.0352078876191113</v>
      </c>
      <c r="G20" s="45"/>
      <c r="H20" s="46">
        <f t="shared" si="0"/>
        <v>0.18070333926958027</v>
      </c>
      <c r="I20" s="46">
        <f t="shared" si="1"/>
        <v>0.16084284000386107</v>
      </c>
      <c r="J20" s="46">
        <f t="shared" si="2"/>
        <v>6.5970544837647555E-2</v>
      </c>
      <c r="K20" s="30"/>
      <c r="L20" s="30"/>
    </row>
    <row r="21" spans="1:12" x14ac:dyDescent="0.2">
      <c r="A21" s="48">
        <v>37226</v>
      </c>
      <c r="B21" s="46">
        <f>Dawn!F47*1.055056/Summary!$B$4</f>
        <v>0.81010430180756965</v>
      </c>
      <c r="C21" s="46">
        <f>'St Clair'!F47*1.055056/Summary!$B$4</f>
        <v>0.70832807213946969</v>
      </c>
      <c r="D21" s="46">
        <f>Emerson!F47*1.055056/Summary!$B$4</f>
        <v>0.29216846388456846</v>
      </c>
      <c r="E21" s="45"/>
      <c r="F21" s="49">
        <f>Dawn!F47/$B$5</f>
        <v>1.0544515798629159</v>
      </c>
      <c r="G21" s="45"/>
      <c r="H21" s="46">
        <f t="shared" si="0"/>
        <v>0.19548770506416124</v>
      </c>
      <c r="I21" s="46">
        <f t="shared" si="1"/>
        <v>0.17370303949638288</v>
      </c>
      <c r="J21" s="46">
        <f t="shared" si="2"/>
        <v>7.1283839503860996E-2</v>
      </c>
      <c r="K21" s="30"/>
      <c r="L21" s="30"/>
    </row>
    <row r="22" spans="1:12" x14ac:dyDescent="0.2">
      <c r="A22" s="48">
        <v>37257</v>
      </c>
      <c r="B22" s="46">
        <f>Dawn!F48*1.055056/Summary!$B$4</f>
        <v>0.81345421913738403</v>
      </c>
      <c r="C22" s="46">
        <f>'St Clair'!F48*1.055056/Summary!$B$4</f>
        <v>0.7112420020126512</v>
      </c>
      <c r="D22" s="46">
        <f>Emerson!F48*1.055056/Summary!$B$4</f>
        <v>0.2933723774056532</v>
      </c>
      <c r="E22" s="45"/>
      <c r="F22" s="49">
        <f>Dawn!F48/$B$5</f>
        <v>1.0588119142210368</v>
      </c>
      <c r="G22" s="45"/>
      <c r="H22" s="46">
        <f t="shared" si="0"/>
        <v>0.19883762239397562</v>
      </c>
      <c r="I22" s="46">
        <f t="shared" si="1"/>
        <v>0.17661696936956439</v>
      </c>
      <c r="J22" s="46">
        <f t="shared" si="2"/>
        <v>7.2487753024945728E-2</v>
      </c>
      <c r="K22" s="30"/>
      <c r="L22" s="30"/>
    </row>
    <row r="23" spans="1:12" x14ac:dyDescent="0.2">
      <c r="A23" s="48">
        <v>37288</v>
      </c>
      <c r="B23" s="46">
        <f>Dawn!F49*1.055056/Summary!$B$4</f>
        <v>0.78333900883386309</v>
      </c>
      <c r="C23" s="46">
        <f>'St Clair'!F49*1.055056/Summary!$B$4</f>
        <v>0.68504624781909018</v>
      </c>
      <c r="D23" s="46">
        <f>Emerson!F49*1.055056/Summary!$B$4</f>
        <v>0.28254939125252088</v>
      </c>
      <c r="E23" s="45"/>
      <c r="F23" s="49">
        <f>Dawn!F49/$B$5</f>
        <v>1.0196132196682521</v>
      </c>
      <c r="G23" s="45"/>
      <c r="H23" s="46">
        <f t="shared" si="0"/>
        <v>0.16872241209045469</v>
      </c>
      <c r="I23" s="46">
        <f t="shared" si="1"/>
        <v>0.15042121517600338</v>
      </c>
      <c r="J23" s="46">
        <f t="shared" si="2"/>
        <v>6.1664766871813409E-2</v>
      </c>
      <c r="K23" s="30"/>
      <c r="L23" s="30"/>
    </row>
    <row r="24" spans="1:12" x14ac:dyDescent="0.2">
      <c r="A24" s="48">
        <v>37316</v>
      </c>
      <c r="B24" s="46">
        <f>Dawn!F50*1.055056/Summary!$B$4</f>
        <v>0.73764595554111456</v>
      </c>
      <c r="C24" s="46">
        <f>'St Clair'!F50*1.055056/Summary!$B$4</f>
        <v>0.64530008698055286</v>
      </c>
      <c r="D24" s="46">
        <f>Emerson!F50*1.055056/Summary!$B$4</f>
        <v>0.26612794580693033</v>
      </c>
      <c r="E24" s="45"/>
      <c r="F24" s="49">
        <f>Dawn!F50/$B$5</f>
        <v>0.96013802354129241</v>
      </c>
      <c r="G24" s="45"/>
      <c r="H24" s="46">
        <f t="shared" si="0"/>
        <v>0.12302935879770616</v>
      </c>
      <c r="I24" s="46">
        <f t="shared" si="1"/>
        <v>0.11067505433746605</v>
      </c>
      <c r="J24" s="46">
        <f t="shared" si="2"/>
        <v>4.5243321426222866E-2</v>
      </c>
      <c r="K24" s="30"/>
      <c r="L24" s="30"/>
    </row>
    <row r="25" spans="1:12" x14ac:dyDescent="0.2">
      <c r="A25" s="48">
        <v>37347</v>
      </c>
      <c r="B25" s="46">
        <f>Dawn!F51*1.055056/Summary!$B$4</f>
        <v>0.66259446238904218</v>
      </c>
      <c r="C25" s="46">
        <f>'St Clair'!F51*1.055056/Summary!$B$4</f>
        <v>0.5800164496870901</v>
      </c>
      <c r="D25" s="46">
        <f>Emerson!F51*1.055056/Summary!$B$4</f>
        <v>0.23915548694079319</v>
      </c>
      <c r="E25" s="45"/>
      <c r="F25" s="49">
        <f>Dawn!F51/$B$5</f>
        <v>0.8624491637874383</v>
      </c>
      <c r="G25" s="45"/>
      <c r="H25" s="46">
        <f t="shared" si="0"/>
        <v>4.7977865645633777E-2</v>
      </c>
      <c r="I25" s="46">
        <f t="shared" si="1"/>
        <v>4.539141704400329E-2</v>
      </c>
      <c r="J25" s="46">
        <f t="shared" si="2"/>
        <v>1.8270862560085727E-2</v>
      </c>
      <c r="K25" s="30"/>
      <c r="L25" s="30"/>
    </row>
    <row r="26" spans="1:12" x14ac:dyDescent="0.2">
      <c r="A26" s="48">
        <v>37377</v>
      </c>
      <c r="B26" s="46">
        <f>Dawn!F52*1.055056/Summary!$B$4</f>
        <v>0.64958739193308423</v>
      </c>
      <c r="C26" s="46">
        <f>'St Clair'!F52*1.055056/Summary!$B$4</f>
        <v>0.56870223281765764</v>
      </c>
      <c r="D26" s="46">
        <f>Emerson!F52*1.055056/Summary!$B$4</f>
        <v>0.23448092740696216</v>
      </c>
      <c r="E26" s="45"/>
      <c r="F26" s="49">
        <f>Dawn!F52/$B$5</f>
        <v>0.84551884264104971</v>
      </c>
      <c r="G26" s="45"/>
      <c r="H26" s="46">
        <f t="shared" si="0"/>
        <v>3.497079518967583E-2</v>
      </c>
      <c r="I26" s="46">
        <f t="shared" si="1"/>
        <v>3.4077200174570832E-2</v>
      </c>
      <c r="J26" s="46">
        <f t="shared" si="2"/>
        <v>1.3596303026254697E-2</v>
      </c>
      <c r="K26" s="30"/>
      <c r="L26" s="30"/>
    </row>
    <row r="27" spans="1:12" x14ac:dyDescent="0.2">
      <c r="A27" s="48">
        <v>37408</v>
      </c>
      <c r="B27" s="46">
        <f>Dawn!F53*1.055056/Summary!$B$4</f>
        <v>0.65191089344679687</v>
      </c>
      <c r="C27" s="46">
        <f>'St Clair'!F53*1.055056/Summary!$B$4</f>
        <v>0.57072333358063199</v>
      </c>
      <c r="D27" s="46">
        <f>Emerson!F53*1.055056/Summary!$B$4</f>
        <v>0.23531596141324151</v>
      </c>
      <c r="E27" s="45"/>
      <c r="F27" s="49">
        <f>Dawn!F53/$B$5</f>
        <v>0.84854316905985949</v>
      </c>
      <c r="G27" s="45"/>
      <c r="H27" s="46">
        <f t="shared" si="0"/>
        <v>3.7294296703388463E-2</v>
      </c>
      <c r="I27" s="46">
        <f t="shared" si="1"/>
        <v>3.609830093754518E-2</v>
      </c>
      <c r="J27" s="46">
        <f t="shared" si="2"/>
        <v>1.4431337032534047E-2</v>
      </c>
      <c r="K27" s="30"/>
      <c r="L27" s="30"/>
    </row>
    <row r="28" spans="1:12" x14ac:dyDescent="0.2">
      <c r="A28" s="48">
        <v>37438</v>
      </c>
      <c r="B28" s="46">
        <f>Dawn!F54*1.055056/Summary!$B$4</f>
        <v>0.65839512326889027</v>
      </c>
      <c r="C28" s="46">
        <f>'St Clair'!F54*1.055056/Summary!$B$4</f>
        <v>0.57636364918335115</v>
      </c>
      <c r="D28" s="46">
        <f>Emerson!F54*1.055056/Summary!$B$4</f>
        <v>0.23764630308679907</v>
      </c>
      <c r="E28" s="45"/>
      <c r="F28" s="49">
        <f>Dawn!F54/$B$5</f>
        <v>0.85698320124441241</v>
      </c>
      <c r="G28" s="45"/>
      <c r="H28" s="46">
        <f t="shared" si="0"/>
        <v>4.3778526525481865E-2</v>
      </c>
      <c r="I28" s="46">
        <f t="shared" si="1"/>
        <v>4.1738616540264339E-2</v>
      </c>
      <c r="J28" s="46">
        <f t="shared" si="2"/>
        <v>1.6761678706091604E-2</v>
      </c>
      <c r="K28" s="30"/>
      <c r="L28" s="30"/>
    </row>
    <row r="29" spans="1:12" x14ac:dyDescent="0.2">
      <c r="A29" s="48">
        <v>37469</v>
      </c>
      <c r="B29" s="46">
        <f>Dawn!F55*1.055056/Summary!$B$4</f>
        <v>0.66065583136921024</v>
      </c>
      <c r="C29" s="46">
        <f>'St Clair'!F55*1.055056/Summary!$B$4</f>
        <v>0.57833012901538627</v>
      </c>
      <c r="D29" s="46">
        <f>Emerson!F55*1.055056/Summary!$B$4</f>
        <v>0.23845877001694621</v>
      </c>
      <c r="E29" s="45"/>
      <c r="F29" s="49">
        <f>Dawn!F55/$B$5</f>
        <v>0.85992579421999882</v>
      </c>
      <c r="G29" s="45"/>
      <c r="H29" s="46">
        <f t="shared" si="0"/>
        <v>4.6039234625801839E-2</v>
      </c>
      <c r="I29" s="46">
        <f t="shared" si="1"/>
        <v>4.3705096372299468E-2</v>
      </c>
      <c r="J29" s="46">
        <f t="shared" si="2"/>
        <v>1.7574145636238742E-2</v>
      </c>
      <c r="K29" s="30"/>
      <c r="L29" s="30"/>
    </row>
    <row r="30" spans="1:12" x14ac:dyDescent="0.2">
      <c r="A30" s="48">
        <v>37500</v>
      </c>
      <c r="B30" s="46">
        <f>Dawn!F56*1.055056/Summary!$B$4</f>
        <v>0.65818265898008044</v>
      </c>
      <c r="C30" s="46">
        <f>'St Clair'!F56*1.055056/Summary!$B$4</f>
        <v>0.57617883685003268</v>
      </c>
      <c r="D30" s="46">
        <f>Emerson!F56*1.055056/Summary!$B$4</f>
        <v>0.23756994638755483</v>
      </c>
      <c r="E30" s="45"/>
      <c r="F30" s="49">
        <f>Dawn!F56/$B$5</f>
        <v>0.85670665252778411</v>
      </c>
      <c r="G30" s="45"/>
      <c r="H30" s="46">
        <f t="shared" si="0"/>
        <v>4.3566062236672032E-2</v>
      </c>
      <c r="I30" s="46">
        <f t="shared" si="1"/>
        <v>4.1553804206945877E-2</v>
      </c>
      <c r="J30" s="46">
        <f t="shared" si="2"/>
        <v>1.6685322006847358E-2</v>
      </c>
      <c r="K30" s="30"/>
      <c r="L30" s="30"/>
    </row>
    <row r="31" spans="1:12" x14ac:dyDescent="0.2">
      <c r="A31" s="48">
        <v>37530</v>
      </c>
      <c r="B31" s="46">
        <f>Dawn!F57*1.055056/Summary!$B$4</f>
        <v>0.65736664890425267</v>
      </c>
      <c r="C31" s="46">
        <f>'St Clair'!F57*1.055056/Summary!$B$4</f>
        <v>0.57546902944206801</v>
      </c>
      <c r="D31" s="46">
        <f>Emerson!F57*1.055056/Summary!$B$4</f>
        <v>0.2372766837583887</v>
      </c>
      <c r="E31" s="45"/>
      <c r="F31" s="49">
        <f>Dawn!F57/$B$5</f>
        <v>0.85564451384796136</v>
      </c>
      <c r="G31" s="45"/>
      <c r="H31" s="46">
        <f t="shared" si="0"/>
        <v>4.2750052160844265E-2</v>
      </c>
      <c r="I31" s="46">
        <f t="shared" si="1"/>
        <v>4.0843996798981208E-2</v>
      </c>
      <c r="J31" s="46">
        <f t="shared" si="2"/>
        <v>1.6392059377681234E-2</v>
      </c>
      <c r="K31" s="30"/>
      <c r="L31" s="30"/>
    </row>
    <row r="32" spans="1:12" x14ac:dyDescent="0.2">
      <c r="A32" s="30"/>
      <c r="B32" s="45"/>
      <c r="C32" s="45"/>
      <c r="D32" s="45"/>
      <c r="E32" s="45"/>
      <c r="F32" s="45"/>
      <c r="G32" s="45"/>
      <c r="H32" s="47"/>
      <c r="I32" s="30"/>
      <c r="J32" s="30"/>
      <c r="K32" s="30"/>
      <c r="L32" s="30"/>
    </row>
    <row r="33" spans="1:1" x14ac:dyDescent="0.2">
      <c r="A33" s="31" t="s">
        <v>47</v>
      </c>
    </row>
  </sheetData>
  <mergeCells count="2">
    <mergeCell ref="B9:D9"/>
    <mergeCell ref="H9:J9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opLeftCell="A22" workbookViewId="0">
      <selection activeCell="F38" sqref="F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0.99323098417408517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1.0724115167768249</v>
      </c>
    </row>
    <row r="32" spans="1:12" ht="13.5" thickTop="1" x14ac:dyDescent="0.2"/>
    <row r="33" spans="1:15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5" x14ac:dyDescent="0.2">
      <c r="A34" s="6">
        <v>1.13232</v>
      </c>
      <c r="C34">
        <v>0.67600000000000005</v>
      </c>
    </row>
    <row r="35" spans="1:15" x14ac:dyDescent="0.2">
      <c r="A35" s="23"/>
      <c r="B35" s="9"/>
      <c r="J35" s="15"/>
      <c r="K35" s="15"/>
    </row>
    <row r="36" spans="1:15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" t="s">
        <v>28</v>
      </c>
      <c r="O36" t="s">
        <v>31</v>
      </c>
    </row>
    <row r="37" spans="1:15" x14ac:dyDescent="0.2">
      <c r="A37" t="s">
        <v>26</v>
      </c>
      <c r="E37" s="12" t="s">
        <v>21</v>
      </c>
      <c r="J37" s="1" t="s">
        <v>23</v>
      </c>
      <c r="K37" s="16"/>
      <c r="L37" s="35" t="s">
        <v>29</v>
      </c>
      <c r="M37" s="4" t="s">
        <v>30</v>
      </c>
    </row>
    <row r="38" spans="1:15" x14ac:dyDescent="0.2">
      <c r="A38" s="32">
        <v>36951</v>
      </c>
      <c r="C38" s="11">
        <f>0.8*$J$16</f>
        <v>0.78795999999999999</v>
      </c>
      <c r="E38" s="13">
        <v>7.6300999999999997</v>
      </c>
      <c r="F38" s="34">
        <f>0.14*(E38+0.156)/$A$34*$J$16 + 0.04*$J$26 +$L$29</f>
        <v>1.0273653984533826</v>
      </c>
      <c r="H38" s="25">
        <f>LARGE((F38,C38),1)</f>
        <v>1.0273653984533826</v>
      </c>
      <c r="J38" s="17">
        <f>H38/$J$16</f>
        <v>1.0430635041914642</v>
      </c>
      <c r="K38" s="36">
        <f>IF(J38&lt;0.8,0.8,IF(J38&gt;1.2,1.2,J38))</f>
        <v>1.0430635041914642</v>
      </c>
      <c r="L38" s="36">
        <v>0.8</v>
      </c>
      <c r="M38" s="37">
        <v>1.2</v>
      </c>
      <c r="O38" s="38">
        <f>(J38-0.8)*$C$34</f>
        <v>0.16431092883342979</v>
      </c>
    </row>
    <row r="39" spans="1:15" x14ac:dyDescent="0.2">
      <c r="A39" s="32">
        <v>36982</v>
      </c>
      <c r="C39" s="11">
        <f t="shared" ref="C39:C76" si="0">0.8*$J$16</f>
        <v>0.78795999999999999</v>
      </c>
      <c r="D39" s="21"/>
      <c r="E39" s="22">
        <v>7.2549999999999999</v>
      </c>
      <c r="F39" s="34">
        <f t="shared" ref="F39:F76" si="1">0.14*(E39+0.156)/$A$34*$J$16 + 0.04*$J$26 +$L$29</f>
        <v>0.98168602839898123</v>
      </c>
      <c r="G39" s="21"/>
      <c r="H39" s="28">
        <f>LARGE((F39,C39),1)</f>
        <v>0.98168602839898123</v>
      </c>
      <c r="I39" s="21"/>
      <c r="J39" s="17">
        <f t="shared" ref="J39:J76" si="2">H39/$J$16</f>
        <v>0.99668615503221614</v>
      </c>
      <c r="K39" s="36">
        <f t="shared" ref="K39:K76" si="3">IF(J39&lt;0.8,0.8,IF(J39&gt;1.2,1.2,J39))</f>
        <v>0.99668615503221614</v>
      </c>
      <c r="L39" s="36">
        <v>0.8</v>
      </c>
      <c r="M39" s="37">
        <v>1.2</v>
      </c>
      <c r="O39" s="38">
        <f t="shared" ref="O39:O57" si="4">(J39-0.8)*$C$34</f>
        <v>0.13295984080177808</v>
      </c>
    </row>
    <row r="40" spans="1:15" x14ac:dyDescent="0.2">
      <c r="A40" s="32">
        <v>37012</v>
      </c>
      <c r="C40" s="11">
        <f t="shared" si="0"/>
        <v>0.78795999999999999</v>
      </c>
      <c r="D40" s="21"/>
      <c r="E40" s="22">
        <v>7.2659348312810588</v>
      </c>
      <c r="F40" s="34">
        <f t="shared" si="1"/>
        <v>0.98301766317522732</v>
      </c>
      <c r="G40" s="21"/>
      <c r="H40" s="28">
        <f>LARGE((F40,C40),1)</f>
        <v>0.98301766317522732</v>
      </c>
      <c r="I40" s="21"/>
      <c r="J40" s="17">
        <f t="shared" si="2"/>
        <v>0.99803813713917189</v>
      </c>
      <c r="K40" s="36">
        <f t="shared" si="3"/>
        <v>0.99803813713917189</v>
      </c>
      <c r="L40" s="36">
        <v>0.8</v>
      </c>
      <c r="M40" s="37">
        <v>1.2</v>
      </c>
      <c r="O40" s="38">
        <f t="shared" si="4"/>
        <v>0.13387378070608016</v>
      </c>
    </row>
    <row r="41" spans="1:15" x14ac:dyDescent="0.2">
      <c r="A41" s="32">
        <v>37043</v>
      </c>
      <c r="C41" s="11">
        <f t="shared" si="0"/>
        <v>0.78795999999999999</v>
      </c>
      <c r="D41" s="21"/>
      <c r="E41" s="22">
        <v>7.3284514821568614</v>
      </c>
      <c r="F41" s="34">
        <f t="shared" si="1"/>
        <v>0.99063088959462908</v>
      </c>
      <c r="G41" s="21"/>
      <c r="H41" s="28">
        <f>LARGE((F41,C41),1)</f>
        <v>0.99063088959462908</v>
      </c>
      <c r="I41" s="21"/>
      <c r="J41" s="17">
        <f t="shared" si="2"/>
        <v>1.0057676933799982</v>
      </c>
      <c r="K41" s="36">
        <f t="shared" si="3"/>
        <v>1.0057676933799982</v>
      </c>
      <c r="L41" s="36">
        <v>0.8</v>
      </c>
      <c r="M41" s="37">
        <v>1.2</v>
      </c>
      <c r="O41" s="38">
        <f t="shared" si="4"/>
        <v>0.13909896072487873</v>
      </c>
    </row>
    <row r="42" spans="1:15" x14ac:dyDescent="0.2">
      <c r="A42" s="32">
        <v>37073</v>
      </c>
      <c r="C42" s="11">
        <f t="shared" si="0"/>
        <v>0.78795999999999999</v>
      </c>
      <c r="D42" s="19"/>
      <c r="E42" s="20">
        <v>7.3492420983726925</v>
      </c>
      <c r="F42" s="34">
        <f t="shared" si="1"/>
        <v>0.99316275376893459</v>
      </c>
      <c r="G42" s="19"/>
      <c r="H42" s="29">
        <f>LARGE((F42,C42),1)</f>
        <v>0.99316275376893459</v>
      </c>
      <c r="I42" s="19"/>
      <c r="J42" s="17">
        <f t="shared" si="2"/>
        <v>1.0083382443463471</v>
      </c>
      <c r="K42" s="36">
        <f t="shared" si="3"/>
        <v>1.0083382443463471</v>
      </c>
      <c r="L42" s="36">
        <v>0.8</v>
      </c>
      <c r="M42" s="37">
        <v>1.2</v>
      </c>
      <c r="O42" s="38">
        <f t="shared" si="4"/>
        <v>0.14083665317813063</v>
      </c>
    </row>
    <row r="43" spans="1:15" x14ac:dyDescent="0.2">
      <c r="A43" s="32">
        <v>37104</v>
      </c>
      <c r="C43" s="11">
        <f t="shared" si="0"/>
        <v>0.78795999999999999</v>
      </c>
      <c r="D43" s="21"/>
      <c r="E43" s="22">
        <v>7.380047165490657</v>
      </c>
      <c r="F43" s="34">
        <f t="shared" si="1"/>
        <v>0.99691416955254475</v>
      </c>
      <c r="G43" s="21"/>
      <c r="H43" s="28">
        <f>LARGE((F43,C43),1)</f>
        <v>0.99691416955254475</v>
      </c>
      <c r="I43" s="21"/>
      <c r="J43" s="17">
        <f t="shared" si="2"/>
        <v>1.0121469816260162</v>
      </c>
      <c r="K43" s="36">
        <f t="shared" si="3"/>
        <v>1.0121469816260162</v>
      </c>
      <c r="L43" s="36">
        <v>0.8</v>
      </c>
      <c r="M43" s="37">
        <v>1.2</v>
      </c>
      <c r="O43" s="38">
        <f t="shared" si="4"/>
        <v>0.14341135957918696</v>
      </c>
    </row>
    <row r="44" spans="1:15" x14ac:dyDescent="0.2">
      <c r="A44" s="32">
        <v>37135</v>
      </c>
      <c r="C44" s="11">
        <f t="shared" si="0"/>
        <v>0.78795999999999999</v>
      </c>
      <c r="D44" s="21"/>
      <c r="E44" s="22">
        <v>7.378663141588512</v>
      </c>
      <c r="F44" s="34">
        <f t="shared" si="1"/>
        <v>0.99674562425798263</v>
      </c>
      <c r="G44" s="21"/>
      <c r="H44" s="28">
        <f>LARGE((F44,C44),1)</f>
        <v>0.99674562425798263</v>
      </c>
      <c r="I44" s="21"/>
      <c r="J44" s="17">
        <f t="shared" si="2"/>
        <v>1.0119758609655136</v>
      </c>
      <c r="K44" s="36">
        <f t="shared" si="3"/>
        <v>1.0119758609655136</v>
      </c>
      <c r="L44" s="36">
        <v>0.8</v>
      </c>
      <c r="M44" s="37">
        <v>1.2</v>
      </c>
      <c r="O44" s="38">
        <f t="shared" si="4"/>
        <v>0.14329568201268719</v>
      </c>
    </row>
    <row r="45" spans="1:15" x14ac:dyDescent="0.2">
      <c r="A45" s="32">
        <v>37165</v>
      </c>
      <c r="C45" s="11">
        <f t="shared" si="0"/>
        <v>0.78795999999999999</v>
      </c>
      <c r="D45" s="21"/>
      <c r="E45" s="22">
        <v>7.4067773438851647</v>
      </c>
      <c r="F45" s="34">
        <f t="shared" si="1"/>
        <v>1.000169348732771</v>
      </c>
      <c r="G45" s="21"/>
      <c r="H45" s="28">
        <f>LARGE((F45,C45),1)</f>
        <v>1.000169348732771</v>
      </c>
      <c r="I45" s="21"/>
      <c r="J45" s="17">
        <f t="shared" si="2"/>
        <v>1.0154518998251394</v>
      </c>
      <c r="K45" s="36">
        <f t="shared" si="3"/>
        <v>1.0154518998251394</v>
      </c>
      <c r="L45" s="36">
        <v>0.8</v>
      </c>
      <c r="M45" s="37">
        <v>1.2</v>
      </c>
      <c r="O45" s="38">
        <f t="shared" si="4"/>
        <v>0.14564548428179422</v>
      </c>
    </row>
    <row r="46" spans="1:15" x14ac:dyDescent="0.2">
      <c r="A46" s="33">
        <v>37196</v>
      </c>
      <c r="C46" s="11">
        <f t="shared" si="0"/>
        <v>0.78795999999999999</v>
      </c>
      <c r="D46" s="21"/>
      <c r="E46" s="22">
        <v>7.6108330976074043</v>
      </c>
      <c r="F46" s="34">
        <f t="shared" si="1"/>
        <v>1.0250190908975485</v>
      </c>
      <c r="G46" s="21"/>
      <c r="H46" s="28">
        <f>LARGE((F46,C46),1)</f>
        <v>1.0250190908975485</v>
      </c>
      <c r="I46" s="21"/>
      <c r="J46" s="17">
        <f t="shared" si="2"/>
        <v>1.0406813451419346</v>
      </c>
      <c r="K46" s="36">
        <f t="shared" si="3"/>
        <v>1.0406813451419346</v>
      </c>
      <c r="L46" s="36">
        <v>0.8</v>
      </c>
      <c r="M46" s="37">
        <v>1.2</v>
      </c>
      <c r="O46" s="38">
        <f t="shared" si="4"/>
        <v>0.16270058931594775</v>
      </c>
    </row>
    <row r="47" spans="1:15" x14ac:dyDescent="0.2">
      <c r="A47" s="32">
        <v>37226</v>
      </c>
      <c r="C47" s="11">
        <f t="shared" si="0"/>
        <v>0.78795999999999999</v>
      </c>
      <c r="E47" s="13">
        <v>7.7664760804752957</v>
      </c>
      <c r="F47" s="34">
        <f t="shared" si="1"/>
        <v>1.0439731655730837</v>
      </c>
      <c r="H47" s="25">
        <f>LARGE((F47,C47),1)</f>
        <v>1.0439731655730837</v>
      </c>
      <c r="J47" s="17">
        <f t="shared" si="2"/>
        <v>1.0599250373857392</v>
      </c>
      <c r="K47" s="36">
        <f t="shared" si="3"/>
        <v>1.0599250373857392</v>
      </c>
      <c r="L47" s="36">
        <v>0.8</v>
      </c>
      <c r="M47" s="37">
        <v>1.2</v>
      </c>
      <c r="O47" s="38">
        <f t="shared" si="4"/>
        <v>0.17570932527275968</v>
      </c>
    </row>
    <row r="48" spans="1:15" x14ac:dyDescent="0.2">
      <c r="A48" s="32">
        <v>37257</v>
      </c>
      <c r="C48" s="11">
        <f t="shared" si="0"/>
        <v>0.78795999999999999</v>
      </c>
      <c r="E48" s="13">
        <v>7.8017424647637768</v>
      </c>
      <c r="F48" s="34">
        <f t="shared" si="1"/>
        <v>1.0482678768991149</v>
      </c>
      <c r="H48" s="25">
        <f>LARGE((F48,C48),1)</f>
        <v>1.0482678768991149</v>
      </c>
      <c r="J48" s="17">
        <f t="shared" si="2"/>
        <v>1.0642853717438601</v>
      </c>
      <c r="K48" s="36">
        <f t="shared" si="3"/>
        <v>1.0642853717438601</v>
      </c>
      <c r="L48" s="36">
        <v>0.8</v>
      </c>
      <c r="M48" s="37">
        <v>1.2</v>
      </c>
      <c r="O48" s="38">
        <f t="shared" si="4"/>
        <v>0.17865691129884939</v>
      </c>
    </row>
    <row r="49" spans="1:15" x14ac:dyDescent="0.2">
      <c r="A49" s="32">
        <v>37288</v>
      </c>
      <c r="C49" s="11">
        <f t="shared" si="0"/>
        <v>0.78795999999999999</v>
      </c>
      <c r="E49" s="13">
        <v>7.4847034232208562</v>
      </c>
      <c r="F49" s="34">
        <f t="shared" si="1"/>
        <v>1.0096591226993499</v>
      </c>
      <c r="H49" s="25">
        <f>LARGE((F49,C49),1)</f>
        <v>1.0096591226993499</v>
      </c>
      <c r="J49" s="17">
        <f t="shared" si="2"/>
        <v>1.0250866771910756</v>
      </c>
      <c r="K49" s="36">
        <f t="shared" si="3"/>
        <v>1.0250866771910756</v>
      </c>
      <c r="L49" s="36">
        <v>0.8</v>
      </c>
      <c r="M49" s="37">
        <v>1.2</v>
      </c>
      <c r="O49" s="38">
        <f t="shared" si="4"/>
        <v>0.15215859378116708</v>
      </c>
    </row>
    <row r="50" spans="1:15" x14ac:dyDescent="0.2">
      <c r="A50" s="32">
        <v>37316</v>
      </c>
      <c r="C50" s="11">
        <f t="shared" si="0"/>
        <v>0.78795999999999999</v>
      </c>
      <c r="E50" s="13">
        <v>7.0036680369460047</v>
      </c>
      <c r="F50" s="34">
        <f t="shared" si="1"/>
        <v>0.95107902827410074</v>
      </c>
      <c r="H50" s="25">
        <f>LARGE((F50,C50),1)</f>
        <v>0.95107902827410074</v>
      </c>
      <c r="J50" s="17">
        <f t="shared" si="2"/>
        <v>0.96561148106411565</v>
      </c>
      <c r="K50" s="36">
        <f t="shared" si="3"/>
        <v>0.96561148106411565</v>
      </c>
      <c r="L50" s="36">
        <v>0.8</v>
      </c>
      <c r="M50" s="37">
        <v>1.2</v>
      </c>
      <c r="O50" s="38">
        <f t="shared" si="4"/>
        <v>0.11195336119934216</v>
      </c>
    </row>
    <row r="51" spans="1:15" x14ac:dyDescent="0.2">
      <c r="A51" s="32">
        <v>37347</v>
      </c>
      <c r="C51" s="11">
        <f t="shared" si="0"/>
        <v>0.78795999999999999</v>
      </c>
      <c r="E51" s="13">
        <v>6.2135605392568323</v>
      </c>
      <c r="F51" s="34">
        <f t="shared" si="1"/>
        <v>0.85486038585954205</v>
      </c>
      <c r="H51" s="25">
        <f>LARGE((F51,C51),1)</f>
        <v>0.85486038585954205</v>
      </c>
      <c r="J51" s="17">
        <f t="shared" si="2"/>
        <v>0.86792262131026154</v>
      </c>
      <c r="K51" s="36">
        <f t="shared" si="3"/>
        <v>0.86792262131026154</v>
      </c>
      <c r="L51" s="36">
        <v>0.8</v>
      </c>
      <c r="M51" s="37">
        <v>1.2</v>
      </c>
      <c r="O51" s="38">
        <f t="shared" si="4"/>
        <v>4.591569200573678E-2</v>
      </c>
    </row>
    <row r="52" spans="1:15" x14ac:dyDescent="0.2">
      <c r="A52" s="32">
        <v>37377</v>
      </c>
      <c r="C52" s="11">
        <f t="shared" si="0"/>
        <v>0.78795999999999999</v>
      </c>
      <c r="E52" s="13">
        <v>6.0766281018248405</v>
      </c>
      <c r="F52" s="34">
        <f t="shared" si="1"/>
        <v>0.83818486604640652</v>
      </c>
      <c r="H52" s="25">
        <f>LARGE((F52,C52),1)</f>
        <v>0.83818486604640652</v>
      </c>
      <c r="J52" s="17">
        <f t="shared" si="2"/>
        <v>0.85099230016387284</v>
      </c>
      <c r="K52" s="36">
        <f t="shared" si="3"/>
        <v>0.85099230016387284</v>
      </c>
      <c r="L52" s="36">
        <v>0.8</v>
      </c>
      <c r="M52" s="37">
        <v>1.2</v>
      </c>
      <c r="O52" s="38">
        <f t="shared" si="4"/>
        <v>3.4470794910778015E-2</v>
      </c>
    </row>
    <row r="53" spans="1:15" x14ac:dyDescent="0.2">
      <c r="A53" s="32">
        <v>37408</v>
      </c>
      <c r="C53" s="11">
        <f t="shared" si="0"/>
        <v>0.78795999999999999</v>
      </c>
      <c r="E53" s="13">
        <v>6.1010888539001744</v>
      </c>
      <c r="F53" s="34">
        <f t="shared" si="1"/>
        <v>0.84116367635261324</v>
      </c>
      <c r="H53" s="25">
        <f>LARGE((F53,C53),1)</f>
        <v>0.84116367635261324</v>
      </c>
      <c r="J53" s="17">
        <f t="shared" si="2"/>
        <v>0.85401662658268263</v>
      </c>
      <c r="K53" s="36">
        <f t="shared" si="3"/>
        <v>0.85401662658268263</v>
      </c>
      <c r="L53" s="36">
        <v>0.8</v>
      </c>
      <c r="M53" s="37">
        <v>1.2</v>
      </c>
      <c r="O53" s="38">
        <f t="shared" si="4"/>
        <v>3.6515239569893429E-2</v>
      </c>
    </row>
    <row r="54" spans="1:15" x14ac:dyDescent="0.2">
      <c r="A54" s="32">
        <v>37438</v>
      </c>
      <c r="C54" s="11">
        <f t="shared" si="0"/>
        <v>0.78795999999999999</v>
      </c>
      <c r="E54" s="13">
        <v>6.1693518342088387</v>
      </c>
      <c r="F54" s="34">
        <f t="shared" si="1"/>
        <v>0.8494766860527887</v>
      </c>
      <c r="H54" s="25">
        <f>LARGE((F54,C54),1)</f>
        <v>0.8494766860527887</v>
      </c>
      <c r="J54" s="17">
        <f t="shared" si="2"/>
        <v>0.86245665876723565</v>
      </c>
      <c r="K54" s="36">
        <f t="shared" si="3"/>
        <v>0.86245665876723565</v>
      </c>
      <c r="L54" s="36">
        <v>0.8</v>
      </c>
      <c r="M54" s="37">
        <v>1.2</v>
      </c>
      <c r="O54" s="38">
        <f t="shared" si="4"/>
        <v>4.2220701326651275E-2</v>
      </c>
    </row>
    <row r="55" spans="1:15" x14ac:dyDescent="0.2">
      <c r="A55" s="32">
        <v>37469</v>
      </c>
      <c r="C55" s="11">
        <f t="shared" si="0"/>
        <v>0.78795999999999999</v>
      </c>
      <c r="E55" s="13">
        <v>6.19315152619538</v>
      </c>
      <c r="F55" s="34">
        <f t="shared" si="1"/>
        <v>0.85237499300409236</v>
      </c>
      <c r="H55" s="25">
        <f>LARGE((F55,C55),1)</f>
        <v>0.85237499300409236</v>
      </c>
      <c r="J55" s="17">
        <f t="shared" si="2"/>
        <v>0.86539925174282184</v>
      </c>
      <c r="K55" s="36">
        <f t="shared" si="3"/>
        <v>0.86539925174282184</v>
      </c>
      <c r="L55" s="36">
        <v>0.8</v>
      </c>
      <c r="M55" s="37">
        <v>1.2</v>
      </c>
      <c r="O55" s="38">
        <f t="shared" si="4"/>
        <v>4.4209894178147538E-2</v>
      </c>
    </row>
    <row r="56" spans="1:15" x14ac:dyDescent="0.2">
      <c r="A56" s="32">
        <v>37500</v>
      </c>
      <c r="C56" s="11">
        <f t="shared" si="0"/>
        <v>0.78795999999999999</v>
      </c>
      <c r="E56" s="13">
        <v>6.1671151081887485</v>
      </c>
      <c r="F56" s="34">
        <f t="shared" si="1"/>
        <v>0.84920429939434561</v>
      </c>
      <c r="H56" s="25">
        <f>LARGE((F56,C56),1)</f>
        <v>0.84920429939434561</v>
      </c>
      <c r="J56" s="17">
        <f t="shared" si="2"/>
        <v>0.86218011005060724</v>
      </c>
      <c r="K56" s="36">
        <f t="shared" si="3"/>
        <v>0.86218011005060724</v>
      </c>
      <c r="L56" s="36">
        <v>0.8</v>
      </c>
      <c r="M56" s="37">
        <v>1.2</v>
      </c>
      <c r="O56" s="38">
        <f t="shared" si="4"/>
        <v>4.2033754394210469E-2</v>
      </c>
    </row>
    <row r="57" spans="1:15" x14ac:dyDescent="0.2">
      <c r="A57" s="32">
        <v>37530</v>
      </c>
      <c r="C57" s="11">
        <f t="shared" si="0"/>
        <v>0.78795999999999999</v>
      </c>
      <c r="E57" s="13">
        <v>6.1585245305463419</v>
      </c>
      <c r="F57" s="34">
        <f t="shared" si="1"/>
        <v>0.84815814590165417</v>
      </c>
      <c r="H57" s="25">
        <f>LARGE((F57,C57),1)</f>
        <v>0.84815814590165417</v>
      </c>
      <c r="J57" s="17">
        <f t="shared" si="2"/>
        <v>0.8611179713707845</v>
      </c>
      <c r="K57" s="36">
        <f t="shared" si="3"/>
        <v>0.8611179713707845</v>
      </c>
      <c r="L57" s="36">
        <v>0.8</v>
      </c>
      <c r="M57" s="37">
        <v>1.2</v>
      </c>
      <c r="O57" s="38">
        <f t="shared" si="4"/>
        <v>4.1315748646650295E-2</v>
      </c>
    </row>
    <row r="58" spans="1:15" x14ac:dyDescent="0.2">
      <c r="A58" s="33">
        <v>37561</v>
      </c>
      <c r="C58" s="11">
        <f t="shared" si="0"/>
        <v>0.78795999999999999</v>
      </c>
      <c r="E58" s="13">
        <v>6.483592449599243</v>
      </c>
      <c r="F58" s="34">
        <f t="shared" si="1"/>
        <v>0.88774465021312232</v>
      </c>
      <c r="H58" s="25">
        <f>LARGE((F58,C58),1)</f>
        <v>0.88774465021312232</v>
      </c>
      <c r="J58" s="17">
        <f t="shared" si="2"/>
        <v>0.90130935602124207</v>
      </c>
      <c r="K58" s="36">
        <f t="shared" si="3"/>
        <v>0.90130935602124207</v>
      </c>
      <c r="L58" s="36">
        <v>0.8</v>
      </c>
      <c r="M58" s="37">
        <v>1.2</v>
      </c>
    </row>
    <row r="59" spans="1:15" x14ac:dyDescent="0.2">
      <c r="A59" s="32">
        <v>37591</v>
      </c>
      <c r="C59" s="11">
        <f t="shared" si="0"/>
        <v>0.78795999999999999</v>
      </c>
      <c r="E59" s="13">
        <v>6.6386149304835467</v>
      </c>
      <c r="F59" s="34">
        <f t="shared" si="1"/>
        <v>0.90662316066650939</v>
      </c>
      <c r="H59" s="25">
        <f>LARGE((F59,C59),1)</f>
        <v>0.90662316066650939</v>
      </c>
      <c r="J59" s="17">
        <f t="shared" si="2"/>
        <v>0.92047632942434576</v>
      </c>
      <c r="K59" s="36">
        <f t="shared" si="3"/>
        <v>0.92047632942434576</v>
      </c>
      <c r="L59" s="36">
        <v>0.8</v>
      </c>
      <c r="M59" s="37">
        <v>1.2</v>
      </c>
    </row>
    <row r="60" spans="1:15" x14ac:dyDescent="0.2">
      <c r="A60" s="32">
        <v>37622</v>
      </c>
      <c r="C60" s="11">
        <f t="shared" si="0"/>
        <v>0.78795999999999999</v>
      </c>
      <c r="E60" s="13">
        <v>6.6951310224947473</v>
      </c>
      <c r="F60" s="34">
        <f t="shared" si="1"/>
        <v>0.91350564395365486</v>
      </c>
      <c r="H60" s="25">
        <f>LARGE((F60,C60),1)</f>
        <v>0.91350564395365486</v>
      </c>
      <c r="J60" s="17">
        <f t="shared" si="2"/>
        <v>0.92746397680456349</v>
      </c>
      <c r="K60" s="36">
        <f t="shared" si="3"/>
        <v>0.92746397680456349</v>
      </c>
      <c r="L60" s="36">
        <v>0.8</v>
      </c>
      <c r="M60" s="37">
        <v>1.2</v>
      </c>
    </row>
    <row r="61" spans="1:15" x14ac:dyDescent="0.2">
      <c r="A61" s="32">
        <v>37653</v>
      </c>
      <c r="C61" s="11">
        <f t="shared" si="0"/>
        <v>0.78795999999999999</v>
      </c>
      <c r="E61" s="13">
        <v>6.5097741341184197</v>
      </c>
      <c r="F61" s="34">
        <f t="shared" si="1"/>
        <v>0.89093303425950754</v>
      </c>
      <c r="H61" s="25">
        <f>LARGE((F61,C61),1)</f>
        <v>0.89093303425950754</v>
      </c>
      <c r="J61" s="17">
        <f t="shared" si="2"/>
        <v>0.90454645845932036</v>
      </c>
      <c r="K61" s="36">
        <f t="shared" si="3"/>
        <v>0.90454645845932036</v>
      </c>
      <c r="L61" s="36">
        <v>0.8</v>
      </c>
      <c r="M61" s="37">
        <v>1.2</v>
      </c>
    </row>
    <row r="62" spans="1:15" x14ac:dyDescent="0.2">
      <c r="A62" s="32">
        <v>37681</v>
      </c>
      <c r="C62" s="11">
        <f t="shared" si="0"/>
        <v>0.78795999999999999</v>
      </c>
      <c r="E62" s="13">
        <v>6.27348577793577</v>
      </c>
      <c r="F62" s="34">
        <f t="shared" si="1"/>
        <v>0.86215803222907961</v>
      </c>
      <c r="H62" s="25">
        <f>LARGE((F62,C62),1)</f>
        <v>0.86215803222907961</v>
      </c>
      <c r="J62" s="17">
        <f t="shared" si="2"/>
        <v>0.87533177544959606</v>
      </c>
      <c r="K62" s="36">
        <f t="shared" si="3"/>
        <v>0.87533177544959606</v>
      </c>
      <c r="L62" s="36">
        <v>0.8</v>
      </c>
      <c r="M62" s="37">
        <v>1.2</v>
      </c>
    </row>
    <row r="63" spans="1:15" x14ac:dyDescent="0.2">
      <c r="A63" s="32">
        <v>37712</v>
      </c>
      <c r="C63" s="11">
        <f t="shared" si="0"/>
        <v>0.78795999999999999</v>
      </c>
      <c r="E63" s="13">
        <v>5.8223604041607535</v>
      </c>
      <c r="F63" s="34">
        <f t="shared" si="1"/>
        <v>0.80722035457085728</v>
      </c>
      <c r="H63" s="25">
        <f>LARGE((F63,C63),1)</f>
        <v>0.80722035457085728</v>
      </c>
      <c r="J63" s="17">
        <f t="shared" si="2"/>
        <v>0.81955465208473255</v>
      </c>
      <c r="K63" s="36">
        <f t="shared" si="3"/>
        <v>0.81955465208473255</v>
      </c>
      <c r="L63" s="36">
        <v>0.8</v>
      </c>
      <c r="M63" s="37">
        <v>1.2</v>
      </c>
    </row>
    <row r="64" spans="1:15" x14ac:dyDescent="0.2">
      <c r="A64" s="32">
        <v>37742</v>
      </c>
      <c r="C64" s="11">
        <f t="shared" si="0"/>
        <v>0.78795999999999999</v>
      </c>
      <c r="E64" s="13">
        <v>5.7768532189876849</v>
      </c>
      <c r="F64" s="34">
        <f t="shared" si="1"/>
        <v>0.80167852692048458</v>
      </c>
      <c r="H64" s="25">
        <f>LARGE((F64,C64),1)</f>
        <v>0.80167852692048458</v>
      </c>
      <c r="J64" s="17">
        <f t="shared" si="2"/>
        <v>0.81392814551041637</v>
      </c>
      <c r="K64" s="36">
        <f t="shared" si="3"/>
        <v>0.81392814551041637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0.78795999999999999</v>
      </c>
      <c r="E65" s="13">
        <v>5.8175238123516815</v>
      </c>
      <c r="F65" s="34">
        <f t="shared" si="1"/>
        <v>0.80663135839104205</v>
      </c>
      <c r="H65" s="25">
        <f>LARGE((F65,C65),1)</f>
        <v>0.80663135839104205</v>
      </c>
      <c r="J65" s="17">
        <f t="shared" si="2"/>
        <v>0.8189566560648176</v>
      </c>
      <c r="K65" s="36">
        <f t="shared" si="3"/>
        <v>0.8189566560648176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0.78795999999999999</v>
      </c>
      <c r="E66" s="13">
        <v>5.8450983208440688</v>
      </c>
      <c r="F66" s="34">
        <f t="shared" si="1"/>
        <v>0.8099893593974189</v>
      </c>
      <c r="H66" s="25">
        <f>LARGE((F66,C66),1)</f>
        <v>0.8099893593974189</v>
      </c>
      <c r="J66" s="17">
        <f t="shared" si="2"/>
        <v>0.82236596720383659</v>
      </c>
      <c r="K66" s="36">
        <f t="shared" si="3"/>
        <v>0.82236596720383659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0.78795999999999999</v>
      </c>
      <c r="E67" s="13">
        <v>5.8989514386994086</v>
      </c>
      <c r="F67" s="34">
        <f t="shared" si="1"/>
        <v>0.81654754787808381</v>
      </c>
      <c r="H67" s="25">
        <f>LARGE((F67,C67),1)</f>
        <v>0.81654754787808381</v>
      </c>
      <c r="J67" s="17">
        <f t="shared" si="2"/>
        <v>0.82902436456478379</v>
      </c>
      <c r="K67" s="36">
        <f t="shared" si="3"/>
        <v>0.82902436456478379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0.78795999999999999</v>
      </c>
      <c r="E68" s="13">
        <v>5.8943313930460119</v>
      </c>
      <c r="F68" s="34">
        <f t="shared" si="1"/>
        <v>0.81598492251132904</v>
      </c>
      <c r="H68" s="25">
        <f>LARGE((F68,C68),1)</f>
        <v>0.81598492251132904</v>
      </c>
      <c r="J68" s="17">
        <f t="shared" si="2"/>
        <v>0.82845314230298905</v>
      </c>
      <c r="K68" s="36">
        <f t="shared" si="3"/>
        <v>0.82845314230298905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0.78795999999999999</v>
      </c>
      <c r="E69" s="13">
        <v>5.9044157996493372</v>
      </c>
      <c r="F69" s="34">
        <f t="shared" si="1"/>
        <v>0.81721299326849328</v>
      </c>
      <c r="H69" s="25">
        <f>LARGE((F69,C69),1)</f>
        <v>0.81721299326849328</v>
      </c>
      <c r="J69" s="17">
        <f t="shared" si="2"/>
        <v>0.82969997793643668</v>
      </c>
      <c r="K69" s="36">
        <f t="shared" si="3"/>
        <v>0.82969997793643668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0.78795999999999999</v>
      </c>
      <c r="E70" s="13">
        <v>6.2268788079082045</v>
      </c>
      <c r="F70" s="34">
        <f t="shared" si="1"/>
        <v>0.8564822736820159</v>
      </c>
      <c r="H70" s="25">
        <f>LARGE((F70,C70),1)</f>
        <v>0.8564822736820159</v>
      </c>
      <c r="J70" s="17">
        <f t="shared" si="2"/>
        <v>0.86956929151938267</v>
      </c>
      <c r="K70" s="36">
        <f t="shared" si="3"/>
        <v>0.86956929151938267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0.78795999999999999</v>
      </c>
      <c r="E71" s="13">
        <v>6.4120394004366892</v>
      </c>
      <c r="F71" s="34">
        <f t="shared" si="1"/>
        <v>0.87903097862896584</v>
      </c>
      <c r="H71" s="25">
        <f>LARGE((F71,C71),1)</f>
        <v>0.87903097862896584</v>
      </c>
      <c r="J71" s="17">
        <f t="shared" si="2"/>
        <v>0.892462539853765</v>
      </c>
      <c r="K71" s="36">
        <f t="shared" si="3"/>
        <v>0.892462539853765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0.78795999999999999</v>
      </c>
      <c r="E72" s="13">
        <v>6.4685730212326797</v>
      </c>
      <c r="F72" s="34">
        <f t="shared" si="1"/>
        <v>0.88591559655713237</v>
      </c>
      <c r="H72" s="25">
        <f>LARGE((F72,C72),1)</f>
        <v>0.88591559655713237</v>
      </c>
      <c r="J72" s="17">
        <f t="shared" si="2"/>
        <v>0.89945235449224059</v>
      </c>
      <c r="K72" s="36">
        <f t="shared" si="3"/>
        <v>0.89945235449224059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0.78795999999999999</v>
      </c>
      <c r="E73" s="13">
        <v>6.2916224158453256</v>
      </c>
      <c r="F73" s="34">
        <f t="shared" si="1"/>
        <v>0.86436669710408176</v>
      </c>
      <c r="H73" s="25">
        <f>LARGE((F73,C73),1)</f>
        <v>0.86436669710408176</v>
      </c>
      <c r="J73" s="17">
        <f t="shared" si="2"/>
        <v>0.87757418864316139</v>
      </c>
      <c r="K73" s="36">
        <f t="shared" si="3"/>
        <v>0.87757418864316139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0.78795999999999999</v>
      </c>
      <c r="E74" s="13">
        <v>6.0857146681537975</v>
      </c>
      <c r="F74" s="34">
        <f t="shared" si="1"/>
        <v>0.83929142063415452</v>
      </c>
      <c r="H74" s="25">
        <f>LARGE((F74,C74),1)</f>
        <v>0.83929142063415452</v>
      </c>
      <c r="J74" s="17">
        <f t="shared" si="2"/>
        <v>0.8521157628652769</v>
      </c>
      <c r="K74" s="36">
        <f t="shared" si="3"/>
        <v>0.8521157628652769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0.78795999999999999</v>
      </c>
      <c r="E75" s="13">
        <v>5.9174630221402689</v>
      </c>
      <c r="F75" s="34">
        <f t="shared" si="1"/>
        <v>0.81880187331206944</v>
      </c>
      <c r="H75" s="25">
        <f>LARGE((F75,C75),1)</f>
        <v>0.81880187331206944</v>
      </c>
      <c r="J75" s="17">
        <f t="shared" si="2"/>
        <v>0.83131313600900492</v>
      </c>
      <c r="K75" s="36">
        <f t="shared" si="3"/>
        <v>0.83131313600900492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0.78795999999999999</v>
      </c>
      <c r="E76" s="13">
        <v>5.9738672458279627</v>
      </c>
      <c r="F76" s="34">
        <f t="shared" si="1"/>
        <v>0.82567073336661856</v>
      </c>
      <c r="H76" s="25">
        <f>LARGE((F76,C76),1)</f>
        <v>0.82567073336661856</v>
      </c>
      <c r="J76" s="17">
        <f t="shared" si="2"/>
        <v>0.83828695199413028</v>
      </c>
      <c r="K76" s="36">
        <f t="shared" si="3"/>
        <v>0.83828695199413028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0" workbookViewId="0">
      <selection activeCell="F38" sqref="F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44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51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1.1418400000000002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1.2266699616438357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">
      <c r="A38" s="32">
        <v>36951</v>
      </c>
      <c r="C38" s="11">
        <f>0.8*$J$16</f>
        <v>0.90585599999999999</v>
      </c>
      <c r="E38" s="13">
        <v>7.6300999999999997</v>
      </c>
      <c r="F38" s="34">
        <f>0.14*(E38+0.156)/$A$34*$J$16 + 0.04*$J$26 +$L$29</f>
        <v>1.1748839616438356</v>
      </c>
      <c r="H38" s="25">
        <f>LARGE((F38,C38),1)</f>
        <v>1.1748839616438356</v>
      </c>
      <c r="J38" s="17">
        <f>H38/$J$16</f>
        <v>1.037590046668641</v>
      </c>
      <c r="K38" s="36">
        <f>IF(J38&lt;0.8,0.8,IF(J38&gt;1.2,1.2,J38))</f>
        <v>1.037590046668641</v>
      </c>
      <c r="L38" s="36">
        <v>0.8</v>
      </c>
      <c r="M38" s="37">
        <v>1.2</v>
      </c>
    </row>
    <row r="39" spans="1:14" x14ac:dyDescent="0.2">
      <c r="A39" s="32">
        <v>36982</v>
      </c>
      <c r="C39" s="11">
        <f t="shared" ref="C39:C76" si="0">0.8*$J$16</f>
        <v>0.90585599999999999</v>
      </c>
      <c r="D39" s="21"/>
      <c r="E39" s="22">
        <v>7.2549999999999999</v>
      </c>
      <c r="F39" s="34">
        <f t="shared" ref="F39:F76" si="1">0.14*(E39+0.156)/$A$34*$J$16 + 0.04*$J$26 +$L$29</f>
        <v>1.1223699616438356</v>
      </c>
      <c r="G39" s="21"/>
      <c r="H39" s="28">
        <f>LARGE((F39,C39),1)</f>
        <v>1.1223699616438356</v>
      </c>
      <c r="I39" s="21"/>
      <c r="J39" s="17">
        <f t="shared" ref="J39:J76" si="2">H39/$J$16</f>
        <v>0.99121269750939278</v>
      </c>
      <c r="K39" s="36">
        <f t="shared" ref="K39:K76" si="3">IF(J39&lt;0.8,0.8,IF(J39&gt;1.2,1.2,J39))</f>
        <v>0.99121269750939278</v>
      </c>
      <c r="L39" s="36">
        <v>0.8</v>
      </c>
      <c r="M39" s="37">
        <v>1.2</v>
      </c>
    </row>
    <row r="40" spans="1:14" x14ac:dyDescent="0.2">
      <c r="A40" s="32">
        <v>37012</v>
      </c>
      <c r="C40" s="11">
        <f t="shared" si="0"/>
        <v>0.90585599999999999</v>
      </c>
      <c r="D40" s="21"/>
      <c r="E40" s="22">
        <v>7.2659348312810588</v>
      </c>
      <c r="F40" s="34">
        <f t="shared" si="1"/>
        <v>1.1239008380231839</v>
      </c>
      <c r="G40" s="21"/>
      <c r="H40" s="28">
        <f>LARGE((F40,C40),1)</f>
        <v>1.1239008380231839</v>
      </c>
      <c r="I40" s="21"/>
      <c r="J40" s="17">
        <f t="shared" si="2"/>
        <v>0.99256467961634864</v>
      </c>
      <c r="K40" s="36">
        <f t="shared" si="3"/>
        <v>0.99256467961634864</v>
      </c>
      <c r="L40" s="36">
        <v>0.8</v>
      </c>
      <c r="M40" s="37">
        <v>1.2</v>
      </c>
    </row>
    <row r="41" spans="1:14" x14ac:dyDescent="0.2">
      <c r="A41" s="32">
        <v>37043</v>
      </c>
      <c r="C41" s="11">
        <f t="shared" si="0"/>
        <v>0.90585599999999999</v>
      </c>
      <c r="D41" s="21"/>
      <c r="E41" s="22">
        <v>7.3284514821568614</v>
      </c>
      <c r="F41" s="34">
        <f t="shared" si="1"/>
        <v>1.1326531691457962</v>
      </c>
      <c r="G41" s="21"/>
      <c r="H41" s="28">
        <f>LARGE((F41,C41),1)</f>
        <v>1.1326531691457962</v>
      </c>
      <c r="I41" s="21"/>
      <c r="J41" s="17">
        <f t="shared" si="2"/>
        <v>1.0002942358571747</v>
      </c>
      <c r="K41" s="36">
        <f t="shared" si="3"/>
        <v>1.0002942358571747</v>
      </c>
      <c r="L41" s="36">
        <v>0.8</v>
      </c>
      <c r="M41" s="37">
        <v>1.2</v>
      </c>
    </row>
    <row r="42" spans="1:14" x14ac:dyDescent="0.2">
      <c r="A42" s="32">
        <v>37073</v>
      </c>
      <c r="C42" s="11">
        <f t="shared" si="0"/>
        <v>0.90585599999999999</v>
      </c>
      <c r="D42" s="19"/>
      <c r="E42" s="20">
        <v>7.3492420983726925</v>
      </c>
      <c r="F42" s="34">
        <f t="shared" si="1"/>
        <v>1.1355638554160126</v>
      </c>
      <c r="G42" s="19"/>
      <c r="H42" s="29">
        <f>LARGE((F42,C42),1)</f>
        <v>1.1355638554160126</v>
      </c>
      <c r="I42" s="19"/>
      <c r="J42" s="17">
        <f t="shared" si="2"/>
        <v>1.0028647868235239</v>
      </c>
      <c r="K42" s="36">
        <f t="shared" si="3"/>
        <v>1.0028647868235239</v>
      </c>
      <c r="L42" s="36">
        <v>0.8</v>
      </c>
      <c r="M42" s="37">
        <v>1.2</v>
      </c>
    </row>
    <row r="43" spans="1:14" x14ac:dyDescent="0.2">
      <c r="A43" s="32">
        <v>37104</v>
      </c>
      <c r="C43" s="11">
        <f t="shared" si="0"/>
        <v>0.90585599999999999</v>
      </c>
      <c r="D43" s="21"/>
      <c r="E43" s="22">
        <v>7.380047165490657</v>
      </c>
      <c r="F43" s="34">
        <f t="shared" si="1"/>
        <v>1.1398765648125275</v>
      </c>
      <c r="G43" s="21"/>
      <c r="H43" s="28">
        <f>LARGE((F43,C43),1)</f>
        <v>1.1398765648125275</v>
      </c>
      <c r="I43" s="21"/>
      <c r="J43" s="17">
        <f t="shared" si="2"/>
        <v>1.006673524103193</v>
      </c>
      <c r="K43" s="36">
        <f t="shared" si="3"/>
        <v>1.006673524103193</v>
      </c>
      <c r="L43" s="36">
        <v>0.8</v>
      </c>
      <c r="M43" s="37">
        <v>1.2</v>
      </c>
    </row>
    <row r="44" spans="1:14" x14ac:dyDescent="0.2">
      <c r="A44" s="32">
        <v>37135</v>
      </c>
      <c r="C44" s="11">
        <f t="shared" si="0"/>
        <v>0.90585599999999999</v>
      </c>
      <c r="D44" s="21"/>
      <c r="E44" s="22">
        <v>7.378663141588512</v>
      </c>
      <c r="F44" s="34">
        <f t="shared" si="1"/>
        <v>1.1396828014662272</v>
      </c>
      <c r="G44" s="21"/>
      <c r="H44" s="28">
        <f>LARGE((F44,C44),1)</f>
        <v>1.1396828014662272</v>
      </c>
      <c r="I44" s="21"/>
      <c r="J44" s="17">
        <f t="shared" si="2"/>
        <v>1.0065024034426904</v>
      </c>
      <c r="K44" s="36">
        <f t="shared" si="3"/>
        <v>1.0065024034426904</v>
      </c>
      <c r="L44" s="36">
        <v>0.8</v>
      </c>
      <c r="M44" s="37">
        <v>1.2</v>
      </c>
    </row>
    <row r="45" spans="1:14" x14ac:dyDescent="0.2">
      <c r="A45" s="32">
        <v>37165</v>
      </c>
      <c r="C45" s="11">
        <f t="shared" si="0"/>
        <v>0.90585599999999999</v>
      </c>
      <c r="D45" s="21"/>
      <c r="E45" s="22">
        <v>7.4067773438851647</v>
      </c>
      <c r="F45" s="34">
        <f t="shared" si="1"/>
        <v>1.1436187897877585</v>
      </c>
      <c r="G45" s="21"/>
      <c r="H45" s="28">
        <f>LARGE((F45,C45),1)</f>
        <v>1.1436187897877585</v>
      </c>
      <c r="I45" s="21"/>
      <c r="J45" s="17">
        <f t="shared" si="2"/>
        <v>1.0099784423023161</v>
      </c>
      <c r="K45" s="36">
        <f t="shared" si="3"/>
        <v>1.0099784423023161</v>
      </c>
      <c r="L45" s="36">
        <v>0.8</v>
      </c>
      <c r="M45" s="37">
        <v>1.2</v>
      </c>
    </row>
    <row r="46" spans="1:14" x14ac:dyDescent="0.2">
      <c r="A46" s="33">
        <v>37196</v>
      </c>
      <c r="C46" s="11">
        <f t="shared" si="0"/>
        <v>0.90585599999999999</v>
      </c>
      <c r="D46" s="21"/>
      <c r="E46" s="22">
        <v>7.6108330976074043</v>
      </c>
      <c r="F46" s="34">
        <f t="shared" si="1"/>
        <v>1.1721865953088721</v>
      </c>
      <c r="G46" s="21"/>
      <c r="H46" s="28">
        <f>LARGE((F46,C46),1)</f>
        <v>1.1721865953088721</v>
      </c>
      <c r="I46" s="21"/>
      <c r="J46" s="17">
        <f t="shared" si="2"/>
        <v>1.0352078876191113</v>
      </c>
      <c r="K46" s="36">
        <f t="shared" si="3"/>
        <v>1.0352078876191113</v>
      </c>
      <c r="L46" s="36">
        <v>0.8</v>
      </c>
      <c r="M46" s="37">
        <v>1.2</v>
      </c>
    </row>
    <row r="47" spans="1:14" x14ac:dyDescent="0.2">
      <c r="A47" s="32">
        <v>37226</v>
      </c>
      <c r="C47" s="11">
        <f t="shared" si="0"/>
        <v>0.90585599999999999</v>
      </c>
      <c r="E47" s="13">
        <v>7.7664760804752957</v>
      </c>
      <c r="F47" s="34">
        <f t="shared" si="1"/>
        <v>1.193976612910377</v>
      </c>
      <c r="H47" s="25">
        <f>LARGE((F47,C47),1)</f>
        <v>1.193976612910377</v>
      </c>
      <c r="J47" s="17">
        <f t="shared" si="2"/>
        <v>1.0544515798629159</v>
      </c>
      <c r="K47" s="36">
        <f t="shared" si="3"/>
        <v>1.0544515798629159</v>
      </c>
      <c r="L47" s="36">
        <v>0.8</v>
      </c>
      <c r="M47" s="37">
        <v>1.2</v>
      </c>
    </row>
    <row r="48" spans="1:14" x14ac:dyDescent="0.2">
      <c r="A48" s="32">
        <v>37257</v>
      </c>
      <c r="C48" s="11">
        <f t="shared" si="0"/>
        <v>0.90585599999999999</v>
      </c>
      <c r="E48" s="13">
        <v>7.8017424647637768</v>
      </c>
      <c r="F48" s="34">
        <f t="shared" si="1"/>
        <v>1.1989139067107644</v>
      </c>
      <c r="H48" s="25">
        <f>LARGE((F48,C48),1)</f>
        <v>1.1989139067107644</v>
      </c>
      <c r="J48" s="17">
        <f t="shared" si="2"/>
        <v>1.0588119142210368</v>
      </c>
      <c r="K48" s="36">
        <f t="shared" si="3"/>
        <v>1.0588119142210368</v>
      </c>
      <c r="L48" s="36">
        <v>0.8</v>
      </c>
      <c r="M48" s="37">
        <v>1.2</v>
      </c>
    </row>
    <row r="49" spans="1:13" x14ac:dyDescent="0.2">
      <c r="A49" s="32">
        <v>37288</v>
      </c>
      <c r="C49" s="11">
        <f t="shared" si="0"/>
        <v>0.90585599999999999</v>
      </c>
      <c r="E49" s="13">
        <v>7.4847034232208562</v>
      </c>
      <c r="F49" s="34">
        <f t="shared" si="1"/>
        <v>1.1545284408947554</v>
      </c>
      <c r="H49" s="25">
        <f>LARGE((F49,C49),1)</f>
        <v>1.1545284408947554</v>
      </c>
      <c r="J49" s="17">
        <f t="shared" si="2"/>
        <v>1.0196132196682521</v>
      </c>
      <c r="K49" s="36">
        <f t="shared" si="3"/>
        <v>1.0196132196682521</v>
      </c>
      <c r="L49" s="36">
        <v>0.8</v>
      </c>
      <c r="M49" s="37">
        <v>1.2</v>
      </c>
    </row>
    <row r="50" spans="1:13" x14ac:dyDescent="0.2">
      <c r="A50" s="32">
        <v>37316</v>
      </c>
      <c r="C50" s="11">
        <f t="shared" si="0"/>
        <v>0.90585599999999999</v>
      </c>
      <c r="E50" s="13">
        <v>7.0036680369460047</v>
      </c>
      <c r="F50" s="34">
        <f t="shared" si="1"/>
        <v>1.0871834868162762</v>
      </c>
      <c r="H50" s="25">
        <f>LARGE((F50,C50),1)</f>
        <v>1.0871834868162762</v>
      </c>
      <c r="J50" s="17">
        <f t="shared" si="2"/>
        <v>0.96013802354129241</v>
      </c>
      <c r="K50" s="36">
        <f t="shared" si="3"/>
        <v>0.96013802354129241</v>
      </c>
      <c r="L50" s="36">
        <v>0.8</v>
      </c>
      <c r="M50" s="37">
        <v>1.2</v>
      </c>
    </row>
    <row r="51" spans="1:13" x14ac:dyDescent="0.2">
      <c r="A51" s="32">
        <v>37347</v>
      </c>
      <c r="C51" s="11">
        <f t="shared" si="0"/>
        <v>0.90585599999999999</v>
      </c>
      <c r="E51" s="13">
        <v>6.2135605392568323</v>
      </c>
      <c r="F51" s="34">
        <f t="shared" si="1"/>
        <v>0.97656843713979213</v>
      </c>
      <c r="H51" s="25">
        <f>LARGE((F51,C51),1)</f>
        <v>0.97656843713979213</v>
      </c>
      <c r="J51" s="17">
        <f t="shared" si="2"/>
        <v>0.8624491637874383</v>
      </c>
      <c r="K51" s="36">
        <f t="shared" si="3"/>
        <v>0.8624491637874383</v>
      </c>
      <c r="L51" s="36">
        <v>0.8</v>
      </c>
      <c r="M51" s="37">
        <v>1.2</v>
      </c>
    </row>
    <row r="52" spans="1:13" x14ac:dyDescent="0.2">
      <c r="A52" s="32">
        <v>37377</v>
      </c>
      <c r="C52" s="11">
        <f t="shared" si="0"/>
        <v>0.90585599999999999</v>
      </c>
      <c r="E52" s="13">
        <v>6.0766281018248405</v>
      </c>
      <c r="F52" s="34">
        <f t="shared" si="1"/>
        <v>0.95739789589931334</v>
      </c>
      <c r="H52" s="25">
        <f>LARGE((F52,C52),1)</f>
        <v>0.95739789589931334</v>
      </c>
      <c r="J52" s="17">
        <f t="shared" si="2"/>
        <v>0.84551884264104971</v>
      </c>
      <c r="K52" s="36">
        <f t="shared" si="3"/>
        <v>0.84551884264104971</v>
      </c>
      <c r="L52" s="36">
        <v>0.8</v>
      </c>
      <c r="M52" s="37">
        <v>1.2</v>
      </c>
    </row>
    <row r="53" spans="1:13" x14ac:dyDescent="0.2">
      <c r="A53" s="32">
        <v>37408</v>
      </c>
      <c r="C53" s="11">
        <f t="shared" si="0"/>
        <v>0.90585599999999999</v>
      </c>
      <c r="E53" s="13">
        <v>6.1010888539001744</v>
      </c>
      <c r="F53" s="34">
        <f t="shared" si="1"/>
        <v>0.96082240118986006</v>
      </c>
      <c r="H53" s="25">
        <f>LARGE((F53,C53),1)</f>
        <v>0.96082240118986006</v>
      </c>
      <c r="J53" s="17">
        <f t="shared" si="2"/>
        <v>0.84854316905985949</v>
      </c>
      <c r="K53" s="36">
        <f t="shared" si="3"/>
        <v>0.84854316905985949</v>
      </c>
      <c r="L53" s="36">
        <v>0.8</v>
      </c>
      <c r="M53" s="37">
        <v>1.2</v>
      </c>
    </row>
    <row r="54" spans="1:13" x14ac:dyDescent="0.2">
      <c r="A54" s="32">
        <v>37438</v>
      </c>
      <c r="C54" s="11">
        <f t="shared" si="0"/>
        <v>0.90585599999999999</v>
      </c>
      <c r="E54" s="13">
        <v>6.1693518342088387</v>
      </c>
      <c r="F54" s="34">
        <f t="shared" si="1"/>
        <v>0.97037921843307307</v>
      </c>
      <c r="H54" s="25">
        <f>LARGE((F54,C54),1)</f>
        <v>0.97037921843307307</v>
      </c>
      <c r="J54" s="17">
        <f t="shared" si="2"/>
        <v>0.85698320124441241</v>
      </c>
      <c r="K54" s="36">
        <f t="shared" si="3"/>
        <v>0.85698320124441241</v>
      </c>
      <c r="L54" s="36">
        <v>0.8</v>
      </c>
      <c r="M54" s="37">
        <v>1.2</v>
      </c>
    </row>
    <row r="55" spans="1:13" x14ac:dyDescent="0.2">
      <c r="A55" s="32">
        <v>37469</v>
      </c>
      <c r="C55" s="11">
        <f t="shared" si="0"/>
        <v>0.90585599999999999</v>
      </c>
      <c r="E55" s="13">
        <v>6.19315152619538</v>
      </c>
      <c r="F55" s="34">
        <f t="shared" si="1"/>
        <v>0.973711175311189</v>
      </c>
      <c r="H55" s="25">
        <f>LARGE((F55,C55),1)</f>
        <v>0.973711175311189</v>
      </c>
      <c r="J55" s="17">
        <f t="shared" si="2"/>
        <v>0.85992579421999882</v>
      </c>
      <c r="K55" s="36">
        <f t="shared" si="3"/>
        <v>0.85992579421999882</v>
      </c>
      <c r="L55" s="36">
        <v>0.8</v>
      </c>
      <c r="M55" s="37">
        <v>1.2</v>
      </c>
    </row>
    <row r="56" spans="1:13" x14ac:dyDescent="0.2">
      <c r="A56" s="32">
        <v>37500</v>
      </c>
      <c r="C56" s="11">
        <f t="shared" si="0"/>
        <v>0.90585599999999999</v>
      </c>
      <c r="E56" s="13">
        <v>6.1671151081887485</v>
      </c>
      <c r="F56" s="34">
        <f t="shared" si="1"/>
        <v>0.97006607679026047</v>
      </c>
      <c r="H56" s="25">
        <f>LARGE((F56,C56),1)</f>
        <v>0.97006607679026047</v>
      </c>
      <c r="J56" s="17">
        <f t="shared" si="2"/>
        <v>0.85670665252778411</v>
      </c>
      <c r="K56" s="36">
        <f t="shared" si="3"/>
        <v>0.85670665252778411</v>
      </c>
      <c r="L56" s="36">
        <v>0.8</v>
      </c>
      <c r="M56" s="37">
        <v>1.2</v>
      </c>
    </row>
    <row r="57" spans="1:13" x14ac:dyDescent="0.2">
      <c r="A57" s="32">
        <v>37530</v>
      </c>
      <c r="C57" s="11">
        <f t="shared" si="0"/>
        <v>0.90585599999999999</v>
      </c>
      <c r="E57" s="13">
        <v>6.1585245305463419</v>
      </c>
      <c r="F57" s="34">
        <f t="shared" si="1"/>
        <v>0.96886339592032356</v>
      </c>
      <c r="H57" s="25">
        <f>LARGE((F57,C57),1)</f>
        <v>0.96886339592032356</v>
      </c>
      <c r="J57" s="17">
        <f t="shared" si="2"/>
        <v>0.85564451384796136</v>
      </c>
      <c r="K57" s="36">
        <f t="shared" si="3"/>
        <v>0.85564451384796136</v>
      </c>
      <c r="L57" s="36">
        <v>0.8</v>
      </c>
      <c r="M57" s="37">
        <v>1.2</v>
      </c>
    </row>
    <row r="58" spans="1:13" x14ac:dyDescent="0.2">
      <c r="A58" s="33">
        <v>37561</v>
      </c>
      <c r="C58" s="11">
        <f t="shared" si="0"/>
        <v>0.90585599999999999</v>
      </c>
      <c r="E58" s="13">
        <v>6.483592449599243</v>
      </c>
      <c r="F58" s="34">
        <f t="shared" si="1"/>
        <v>1.0143729045877297</v>
      </c>
      <c r="H58" s="25">
        <f>LARGE((F58,C58),1)</f>
        <v>1.0143729045877297</v>
      </c>
      <c r="J58" s="17">
        <f t="shared" si="2"/>
        <v>0.89583589849841894</v>
      </c>
      <c r="K58" s="36">
        <f t="shared" si="3"/>
        <v>0.89583589849841894</v>
      </c>
      <c r="L58" s="36">
        <v>0.8</v>
      </c>
      <c r="M58" s="37">
        <v>1.2</v>
      </c>
    </row>
    <row r="59" spans="1:13" x14ac:dyDescent="0.2">
      <c r="A59" s="32">
        <v>37591</v>
      </c>
      <c r="C59" s="11">
        <f t="shared" si="0"/>
        <v>0.90585599999999999</v>
      </c>
      <c r="E59" s="13">
        <v>6.6386149304835467</v>
      </c>
      <c r="F59" s="34">
        <f t="shared" si="1"/>
        <v>1.036076051911532</v>
      </c>
      <c r="H59" s="25">
        <f>LARGE((F59,C59),1)</f>
        <v>1.036076051911532</v>
      </c>
      <c r="J59" s="17">
        <f t="shared" si="2"/>
        <v>0.91500287190152252</v>
      </c>
      <c r="K59" s="36">
        <f t="shared" si="3"/>
        <v>0.91500287190152252</v>
      </c>
      <c r="L59" s="36">
        <v>0.8</v>
      </c>
      <c r="M59" s="37">
        <v>1.2</v>
      </c>
    </row>
    <row r="60" spans="1:13" x14ac:dyDescent="0.2">
      <c r="A60" s="32">
        <v>37622</v>
      </c>
      <c r="C60" s="11">
        <f t="shared" si="0"/>
        <v>0.90585599999999999</v>
      </c>
      <c r="E60" s="13">
        <v>6.6951310224947473</v>
      </c>
      <c r="F60" s="34">
        <f t="shared" si="1"/>
        <v>1.0439883047931002</v>
      </c>
      <c r="H60" s="25">
        <f>LARGE((F60,C60),1)</f>
        <v>1.0439883047931002</v>
      </c>
      <c r="J60" s="17">
        <f t="shared" si="2"/>
        <v>0.92199051928174036</v>
      </c>
      <c r="K60" s="36">
        <f t="shared" si="3"/>
        <v>0.92199051928174036</v>
      </c>
      <c r="L60" s="36">
        <v>0.8</v>
      </c>
      <c r="M60" s="37">
        <v>1.2</v>
      </c>
    </row>
    <row r="61" spans="1:13" x14ac:dyDescent="0.2">
      <c r="A61" s="32">
        <v>37653</v>
      </c>
      <c r="C61" s="11">
        <f t="shared" si="0"/>
        <v>0.90585599999999999</v>
      </c>
      <c r="E61" s="13">
        <v>6.5097741341184197</v>
      </c>
      <c r="F61" s="34">
        <f t="shared" si="1"/>
        <v>1.0180383404204143</v>
      </c>
      <c r="H61" s="25">
        <f>LARGE((F61,C61),1)</f>
        <v>1.0180383404204143</v>
      </c>
      <c r="J61" s="17">
        <f t="shared" si="2"/>
        <v>0.899073000936497</v>
      </c>
      <c r="K61" s="36">
        <f t="shared" si="3"/>
        <v>0.899073000936497</v>
      </c>
      <c r="L61" s="36">
        <v>0.8</v>
      </c>
      <c r="M61" s="37">
        <v>1.2</v>
      </c>
    </row>
    <row r="62" spans="1:13" x14ac:dyDescent="0.2">
      <c r="A62" s="32">
        <v>37681</v>
      </c>
      <c r="C62" s="11">
        <f t="shared" si="0"/>
        <v>0.90585599999999999</v>
      </c>
      <c r="E62" s="13">
        <v>6.27348577793577</v>
      </c>
      <c r="F62" s="34">
        <f t="shared" si="1"/>
        <v>0.98495797055484346</v>
      </c>
      <c r="H62" s="25">
        <f>LARGE((F62,C62),1)</f>
        <v>0.98495797055484346</v>
      </c>
      <c r="J62" s="17">
        <f t="shared" si="2"/>
        <v>0.86985831792677293</v>
      </c>
      <c r="K62" s="36">
        <f t="shared" si="3"/>
        <v>0.86985831792677293</v>
      </c>
      <c r="L62" s="36">
        <v>0.8</v>
      </c>
      <c r="M62" s="37">
        <v>1.2</v>
      </c>
    </row>
    <row r="63" spans="1:13" x14ac:dyDescent="0.2">
      <c r="A63" s="32">
        <v>37712</v>
      </c>
      <c r="C63" s="11">
        <f t="shared" si="0"/>
        <v>0.90585599999999999</v>
      </c>
      <c r="E63" s="13">
        <v>5.8223604041607535</v>
      </c>
      <c r="F63" s="34">
        <f t="shared" si="1"/>
        <v>0.92180041822634118</v>
      </c>
      <c r="H63" s="25">
        <f>LARGE((F63,C63),1)</f>
        <v>0.92180041822634118</v>
      </c>
      <c r="J63" s="17">
        <f t="shared" si="2"/>
        <v>0.8140811945619093</v>
      </c>
      <c r="K63" s="36">
        <f t="shared" si="3"/>
        <v>0.8140811945619093</v>
      </c>
      <c r="L63" s="36">
        <v>0.8</v>
      </c>
      <c r="M63" s="37">
        <v>1.2</v>
      </c>
    </row>
    <row r="64" spans="1:13" x14ac:dyDescent="0.2">
      <c r="A64" s="32">
        <v>37742</v>
      </c>
      <c r="C64" s="11">
        <f t="shared" si="0"/>
        <v>0.90585599999999999</v>
      </c>
      <c r="E64" s="13">
        <v>5.7768532189876849</v>
      </c>
      <c r="F64" s="34">
        <f t="shared" si="1"/>
        <v>0.9154294123021115</v>
      </c>
      <c r="H64" s="25">
        <f>LARGE((F64,C64),1)</f>
        <v>0.9154294123021115</v>
      </c>
      <c r="J64" s="17">
        <f t="shared" si="2"/>
        <v>0.80845468798759312</v>
      </c>
      <c r="K64" s="36">
        <f t="shared" si="3"/>
        <v>0.80845468798759312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0.90585599999999999</v>
      </c>
      <c r="E65" s="13">
        <v>5.8175238123516815</v>
      </c>
      <c r="F65" s="34">
        <f t="shared" si="1"/>
        <v>0.92112329537307103</v>
      </c>
      <c r="H65" s="25">
        <f>LARGE((F65,C65),1)</f>
        <v>0.92112329537307103</v>
      </c>
      <c r="J65" s="17">
        <f t="shared" si="2"/>
        <v>0.81348319854199436</v>
      </c>
      <c r="K65" s="36">
        <f t="shared" si="3"/>
        <v>0.81348319854199436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0.90585599999999999</v>
      </c>
      <c r="E66" s="13">
        <v>5.8450983208440688</v>
      </c>
      <c r="F66" s="34">
        <f t="shared" si="1"/>
        <v>0.92498372656200523</v>
      </c>
      <c r="H66" s="25">
        <f>LARGE((F66,C66),1)</f>
        <v>0.92498372656200523</v>
      </c>
      <c r="J66" s="17">
        <f t="shared" si="2"/>
        <v>0.81689250968101357</v>
      </c>
      <c r="K66" s="36">
        <f t="shared" si="3"/>
        <v>0.81689250968101357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0.90585599999999999</v>
      </c>
      <c r="E67" s="13">
        <v>5.8989514386994086</v>
      </c>
      <c r="F67" s="34">
        <f t="shared" si="1"/>
        <v>0.93252316306175287</v>
      </c>
      <c r="H67" s="25">
        <f>LARGE((F67,C67),1)</f>
        <v>0.93252316306175287</v>
      </c>
      <c r="J67" s="17">
        <f t="shared" si="2"/>
        <v>0.82355090704196066</v>
      </c>
      <c r="K67" s="36">
        <f t="shared" si="3"/>
        <v>0.82355090704196066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0.90585599999999999</v>
      </c>
      <c r="E68" s="13">
        <v>5.8943313930460119</v>
      </c>
      <c r="F68" s="34">
        <f t="shared" si="1"/>
        <v>0.93187635667027735</v>
      </c>
      <c r="H68" s="25">
        <f>LARGE((F68,C68),1)</f>
        <v>0.93187635667027735</v>
      </c>
      <c r="J68" s="17">
        <f t="shared" si="2"/>
        <v>0.82297968478016581</v>
      </c>
      <c r="K68" s="36">
        <f t="shared" si="3"/>
        <v>0.82297968478016581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0.90585599999999999</v>
      </c>
      <c r="E69" s="13">
        <v>5.9044157996493372</v>
      </c>
      <c r="F69" s="34">
        <f t="shared" si="1"/>
        <v>0.93328817359474281</v>
      </c>
      <c r="H69" s="25">
        <f>LARGE((F69,C69),1)</f>
        <v>0.93328817359474281</v>
      </c>
      <c r="J69" s="17">
        <f t="shared" si="2"/>
        <v>0.82422652041361344</v>
      </c>
      <c r="K69" s="36">
        <f t="shared" si="3"/>
        <v>0.82422652041361344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0.90585599999999999</v>
      </c>
      <c r="E70" s="13">
        <v>6.2268788079082045</v>
      </c>
      <c r="F70" s="34">
        <f t="shared" si="1"/>
        <v>0.97843299475098422</v>
      </c>
      <c r="H70" s="25">
        <f>LARGE((F70,C70),1)</f>
        <v>0.97843299475098422</v>
      </c>
      <c r="J70" s="17">
        <f t="shared" si="2"/>
        <v>0.86409583399655943</v>
      </c>
      <c r="K70" s="36">
        <f t="shared" si="3"/>
        <v>0.86409583399655943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0.90585599999999999</v>
      </c>
      <c r="E71" s="13">
        <v>6.4120394004366892</v>
      </c>
      <c r="F71" s="34">
        <f t="shared" si="1"/>
        <v>1.0043554777049721</v>
      </c>
      <c r="H71" s="25">
        <f>LARGE((F71,C71),1)</f>
        <v>1.0043554777049721</v>
      </c>
      <c r="J71" s="17">
        <f t="shared" si="2"/>
        <v>0.88698908233094187</v>
      </c>
      <c r="K71" s="36">
        <f t="shared" si="3"/>
        <v>0.88698908233094187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0.90585599999999999</v>
      </c>
      <c r="E72" s="13">
        <v>6.4685730212326797</v>
      </c>
      <c r="F72" s="34">
        <f t="shared" si="1"/>
        <v>1.0122701846164108</v>
      </c>
      <c r="H72" s="25">
        <f>LARGE((F72,C72),1)</f>
        <v>1.0122701846164108</v>
      </c>
      <c r="J72" s="17">
        <f t="shared" si="2"/>
        <v>0.89397889696941746</v>
      </c>
      <c r="K72" s="36">
        <f t="shared" si="3"/>
        <v>0.89397889696941746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0.90585599999999999</v>
      </c>
      <c r="E73" s="13">
        <v>6.2916224158453256</v>
      </c>
      <c r="F73" s="34">
        <f t="shared" si="1"/>
        <v>0.98749709986218126</v>
      </c>
      <c r="H73" s="25">
        <f>LARGE((F73,C73),1)</f>
        <v>0.98749709986218126</v>
      </c>
      <c r="J73" s="17">
        <f t="shared" si="2"/>
        <v>0.87210073112033815</v>
      </c>
      <c r="K73" s="36">
        <f t="shared" si="3"/>
        <v>0.87210073112033815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0.90585599999999999</v>
      </c>
      <c r="E74" s="13">
        <v>6.0857146681537975</v>
      </c>
      <c r="F74" s="34">
        <f t="shared" si="1"/>
        <v>0.95867001518536732</v>
      </c>
      <c r="H74" s="25">
        <f>LARGE((F74,C74),1)</f>
        <v>0.95867001518536732</v>
      </c>
      <c r="J74" s="17">
        <f t="shared" si="2"/>
        <v>0.84664230534245388</v>
      </c>
      <c r="K74" s="36">
        <f t="shared" si="3"/>
        <v>0.84664230534245388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0.90585599999999999</v>
      </c>
      <c r="E75" s="13">
        <v>5.9174630221402689</v>
      </c>
      <c r="F75" s="34">
        <f t="shared" si="1"/>
        <v>0.93511478474347343</v>
      </c>
      <c r="H75" s="25">
        <f>LARGE((F75,C75),1)</f>
        <v>0.93511478474347343</v>
      </c>
      <c r="J75" s="17">
        <f t="shared" si="2"/>
        <v>0.82583967848618189</v>
      </c>
      <c r="K75" s="36">
        <f t="shared" si="3"/>
        <v>0.82583967848618189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0.90585599999999999</v>
      </c>
      <c r="E76" s="13">
        <v>5.9738672458279627</v>
      </c>
      <c r="F76" s="34">
        <f t="shared" si="1"/>
        <v>0.94301137605975038</v>
      </c>
      <c r="H76" s="25">
        <f>LARGE((F76,C76),1)</f>
        <v>0.94301137605975038</v>
      </c>
      <c r="J76" s="17">
        <f t="shared" si="2"/>
        <v>0.83281349447130704</v>
      </c>
      <c r="K76" s="36">
        <f t="shared" si="3"/>
        <v>0.83281349447130704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6" workbookViewId="0"/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44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37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0.41036135509396643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0.44236360605287056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">
      <c r="A38" s="32">
        <v>36951</v>
      </c>
      <c r="C38" s="11">
        <f>0.8*$J$16</f>
        <v>0.32555200000000006</v>
      </c>
      <c r="E38" s="13">
        <v>7.6300999999999997</v>
      </c>
      <c r="F38" s="34">
        <f>0.14*(E38+0.156)/$A$34*$J$16 + 0.04*$J$26 +$L$29</f>
        <v>0.42375244062260348</v>
      </c>
      <c r="H38" s="25">
        <f>LARGE((F38,C38),1)</f>
        <v>0.42375244062260348</v>
      </c>
      <c r="J38" s="17">
        <f>H38/$J$16</f>
        <v>1.0413142984779167</v>
      </c>
      <c r="K38" s="36">
        <f>IF(J38&lt;0.8,0.8,IF(J38&gt;1.2,1.2,J38))</f>
        <v>1.0413142984779167</v>
      </c>
      <c r="L38" s="36">
        <v>0.8</v>
      </c>
      <c r="M38" s="37">
        <v>1.2</v>
      </c>
    </row>
    <row r="39" spans="1:14" x14ac:dyDescent="0.2">
      <c r="A39" s="32">
        <v>36982</v>
      </c>
      <c r="C39" s="11">
        <f t="shared" ref="C39:C76" si="0">0.8*$J$16</f>
        <v>0.32555200000000006</v>
      </c>
      <c r="D39" s="21"/>
      <c r="E39" s="22">
        <v>7.2549999999999999</v>
      </c>
      <c r="F39" s="34">
        <f t="shared" ref="F39:F76" si="1">0.14*(E39+0.156)/$A$34*$J$16 + 0.04*$J$26 +$L$29</f>
        <v>0.40487964215573902</v>
      </c>
      <c r="G39" s="21"/>
      <c r="H39" s="28">
        <f>LARGE((F39,C39),1)</f>
        <v>0.40487964215573902</v>
      </c>
      <c r="I39" s="21"/>
      <c r="J39" s="17">
        <f t="shared" ref="J39:J76" si="2">H39/$J$16</f>
        <v>0.99493694931866861</v>
      </c>
      <c r="K39" s="36">
        <f t="shared" ref="K39:K76" si="3">IF(J39&lt;0.8,0.8,IF(J39&gt;1.2,1.2,J39))</f>
        <v>0.99493694931866861</v>
      </c>
      <c r="L39" s="36">
        <v>0.8</v>
      </c>
      <c r="M39" s="37">
        <v>1.2</v>
      </c>
    </row>
    <row r="40" spans="1:14" x14ac:dyDescent="0.2">
      <c r="A40" s="32">
        <v>37012</v>
      </c>
      <c r="C40" s="11">
        <f t="shared" si="0"/>
        <v>0.32555200000000006</v>
      </c>
      <c r="D40" s="21"/>
      <c r="E40" s="22">
        <v>7.2659348312810588</v>
      </c>
      <c r="F40" s="34">
        <f t="shared" si="1"/>
        <v>0.40542981775434361</v>
      </c>
      <c r="G40" s="21"/>
      <c r="H40" s="28">
        <f>LARGE((F40,C40),1)</f>
        <v>0.40542981775434361</v>
      </c>
      <c r="I40" s="21"/>
      <c r="J40" s="17">
        <f t="shared" si="2"/>
        <v>0.99628893142562436</v>
      </c>
      <c r="K40" s="36">
        <f t="shared" si="3"/>
        <v>0.99628893142562436</v>
      </c>
      <c r="L40" s="36">
        <v>0.8</v>
      </c>
      <c r="M40" s="37">
        <v>1.2</v>
      </c>
    </row>
    <row r="41" spans="1:14" x14ac:dyDescent="0.2">
      <c r="A41" s="32">
        <v>37043</v>
      </c>
      <c r="C41" s="11">
        <f t="shared" si="0"/>
        <v>0.32555200000000006</v>
      </c>
      <c r="D41" s="21"/>
      <c r="E41" s="22">
        <v>7.3284514821568614</v>
      </c>
      <c r="F41" s="34">
        <f t="shared" si="1"/>
        <v>0.40857528337098548</v>
      </c>
      <c r="G41" s="21"/>
      <c r="H41" s="28">
        <f>LARGE((F41,C41),1)</f>
        <v>0.40857528337098548</v>
      </c>
      <c r="I41" s="21"/>
      <c r="J41" s="17">
        <f t="shared" si="2"/>
        <v>1.0040184876664506</v>
      </c>
      <c r="K41" s="36">
        <f t="shared" si="3"/>
        <v>1.0040184876664506</v>
      </c>
      <c r="L41" s="36">
        <v>0.8</v>
      </c>
      <c r="M41" s="37">
        <v>1.2</v>
      </c>
    </row>
    <row r="42" spans="1:14" x14ac:dyDescent="0.2">
      <c r="A42" s="32">
        <v>37073</v>
      </c>
      <c r="C42" s="11">
        <f t="shared" si="0"/>
        <v>0.32555200000000006</v>
      </c>
      <c r="D42" s="19"/>
      <c r="E42" s="20">
        <v>7.3492420983726925</v>
      </c>
      <c r="F42" s="34">
        <f t="shared" si="1"/>
        <v>0.40962134338123152</v>
      </c>
      <c r="G42" s="19"/>
      <c r="H42" s="29">
        <f>LARGE((F42,C42),1)</f>
        <v>0.40962134338123152</v>
      </c>
      <c r="I42" s="19"/>
      <c r="J42" s="17">
        <f t="shared" si="2"/>
        <v>1.0065890386327996</v>
      </c>
      <c r="K42" s="36">
        <f t="shared" si="3"/>
        <v>1.0065890386327996</v>
      </c>
      <c r="L42" s="36">
        <v>0.8</v>
      </c>
      <c r="M42" s="37">
        <v>1.2</v>
      </c>
    </row>
    <row r="43" spans="1:14" x14ac:dyDescent="0.2">
      <c r="A43" s="32">
        <v>37104</v>
      </c>
      <c r="C43" s="11">
        <f t="shared" si="0"/>
        <v>0.32555200000000006</v>
      </c>
      <c r="D43" s="21"/>
      <c r="E43" s="22">
        <v>7.380047165490657</v>
      </c>
      <c r="F43" s="34">
        <f t="shared" si="1"/>
        <v>0.41117127092982009</v>
      </c>
      <c r="G43" s="21"/>
      <c r="H43" s="28">
        <f>LARGE((F43,C43),1)</f>
        <v>0.41117127092982009</v>
      </c>
      <c r="I43" s="21"/>
      <c r="J43" s="17">
        <f t="shared" si="2"/>
        <v>1.0103977759124689</v>
      </c>
      <c r="K43" s="36">
        <f t="shared" si="3"/>
        <v>1.0103977759124689</v>
      </c>
      <c r="L43" s="36">
        <v>0.8</v>
      </c>
      <c r="M43" s="37">
        <v>1.2</v>
      </c>
    </row>
    <row r="44" spans="1:14" x14ac:dyDescent="0.2">
      <c r="A44" s="32">
        <v>37135</v>
      </c>
      <c r="C44" s="11">
        <f t="shared" si="0"/>
        <v>0.32555200000000006</v>
      </c>
      <c r="D44" s="21"/>
      <c r="E44" s="22">
        <v>7.378663141588512</v>
      </c>
      <c r="F44" s="34">
        <f t="shared" si="1"/>
        <v>0.41110163508823516</v>
      </c>
      <c r="G44" s="21"/>
      <c r="H44" s="28">
        <f>LARGE((F44,C44),1)</f>
        <v>0.41110163508823516</v>
      </c>
      <c r="I44" s="21"/>
      <c r="J44" s="17">
        <f t="shared" si="2"/>
        <v>1.0102266552519663</v>
      </c>
      <c r="K44" s="36">
        <f t="shared" si="3"/>
        <v>1.0102266552519663</v>
      </c>
      <c r="L44" s="36">
        <v>0.8</v>
      </c>
      <c r="M44" s="37">
        <v>1.2</v>
      </c>
    </row>
    <row r="45" spans="1:14" x14ac:dyDescent="0.2">
      <c r="A45" s="32">
        <v>37165</v>
      </c>
      <c r="C45" s="11">
        <f t="shared" si="0"/>
        <v>0.32555200000000006</v>
      </c>
      <c r="D45" s="21"/>
      <c r="E45" s="22">
        <v>7.4067773438851647</v>
      </c>
      <c r="F45" s="34">
        <f t="shared" si="1"/>
        <v>0.41251617434177124</v>
      </c>
      <c r="G45" s="21"/>
      <c r="H45" s="28">
        <f>LARGE((F45,C45),1)</f>
        <v>0.41251617434177124</v>
      </c>
      <c r="I45" s="21"/>
      <c r="J45" s="17">
        <f t="shared" si="2"/>
        <v>1.0137026941115919</v>
      </c>
      <c r="K45" s="36">
        <f t="shared" si="3"/>
        <v>1.0137026941115919</v>
      </c>
      <c r="L45" s="36">
        <v>0.8</v>
      </c>
      <c r="M45" s="37">
        <v>1.2</v>
      </c>
    </row>
    <row r="46" spans="1:14" x14ac:dyDescent="0.2">
      <c r="A46" s="33">
        <v>37196</v>
      </c>
      <c r="C46" s="11">
        <f t="shared" si="0"/>
        <v>0.32555200000000006</v>
      </c>
      <c r="D46" s="21"/>
      <c r="E46" s="22">
        <v>7.6108330976074043</v>
      </c>
      <c r="F46" s="34">
        <f t="shared" si="1"/>
        <v>0.42278304481898787</v>
      </c>
      <c r="G46" s="21"/>
      <c r="H46" s="28">
        <f>LARGE((F46,C46),1)</f>
        <v>0.42278304481898787</v>
      </c>
      <c r="I46" s="21"/>
      <c r="J46" s="17">
        <f t="shared" si="2"/>
        <v>1.038932139428387</v>
      </c>
      <c r="K46" s="36">
        <f t="shared" si="3"/>
        <v>1.038932139428387</v>
      </c>
      <c r="L46" s="36">
        <v>0.8</v>
      </c>
      <c r="M46" s="37">
        <v>1.2</v>
      </c>
    </row>
    <row r="47" spans="1:14" x14ac:dyDescent="0.2">
      <c r="A47" s="32">
        <v>37226</v>
      </c>
      <c r="C47" s="11">
        <f t="shared" si="0"/>
        <v>0.32555200000000006</v>
      </c>
      <c r="E47" s="13">
        <v>7.7664760804752957</v>
      </c>
      <c r="F47" s="34">
        <f t="shared" si="1"/>
        <v>0.43061407294068177</v>
      </c>
      <c r="H47" s="25">
        <f>LARGE((F47,C47),1)</f>
        <v>0.43061407294068177</v>
      </c>
      <c r="J47" s="17">
        <f t="shared" si="2"/>
        <v>1.0581758316721919</v>
      </c>
      <c r="K47" s="36">
        <f t="shared" si="3"/>
        <v>1.0581758316721919</v>
      </c>
      <c r="L47" s="36">
        <v>0.8</v>
      </c>
      <c r="M47" s="37">
        <v>1.2</v>
      </c>
    </row>
    <row r="48" spans="1:14" x14ac:dyDescent="0.2">
      <c r="A48" s="32">
        <v>37257</v>
      </c>
      <c r="C48" s="11">
        <f t="shared" si="0"/>
        <v>0.32555200000000006</v>
      </c>
      <c r="E48" s="13">
        <v>7.8017424647637768</v>
      </c>
      <c r="F48" s="34">
        <f t="shared" si="1"/>
        <v>0.43238846740437542</v>
      </c>
      <c r="H48" s="25">
        <f>LARGE((F48,C48),1)</f>
        <v>0.43238846740437542</v>
      </c>
      <c r="J48" s="17">
        <f t="shared" si="2"/>
        <v>1.0625361660303125</v>
      </c>
      <c r="K48" s="36">
        <f t="shared" si="3"/>
        <v>1.0625361660303125</v>
      </c>
      <c r="L48" s="36">
        <v>0.8</v>
      </c>
      <c r="M48" s="37">
        <v>1.2</v>
      </c>
    </row>
    <row r="49" spans="1:13" x14ac:dyDescent="0.2">
      <c r="A49" s="32">
        <v>37288</v>
      </c>
      <c r="C49" s="11">
        <f t="shared" si="0"/>
        <v>0.32555200000000006</v>
      </c>
      <c r="E49" s="13">
        <v>7.4847034232208562</v>
      </c>
      <c r="F49" s="34">
        <f t="shared" si="1"/>
        <v>0.4164369506430653</v>
      </c>
      <c r="H49" s="25">
        <f>LARGE((F49,C49),1)</f>
        <v>0.4164369506430653</v>
      </c>
      <c r="J49" s="17">
        <f t="shared" si="2"/>
        <v>1.0233374714775281</v>
      </c>
      <c r="K49" s="36">
        <f t="shared" si="3"/>
        <v>1.0233374714775281</v>
      </c>
      <c r="L49" s="36">
        <v>0.8</v>
      </c>
      <c r="M49" s="37">
        <v>1.2</v>
      </c>
    </row>
    <row r="50" spans="1:13" x14ac:dyDescent="0.2">
      <c r="A50" s="32">
        <v>37316</v>
      </c>
      <c r="C50" s="11">
        <f t="shared" si="0"/>
        <v>0.32555200000000006</v>
      </c>
      <c r="E50" s="13">
        <v>7.0036680369460047</v>
      </c>
      <c r="F50" s="34">
        <f t="shared" si="1"/>
        <v>0.39223411433116029</v>
      </c>
      <c r="H50" s="25">
        <f>LARGE((F50,C50),1)</f>
        <v>0.39223411433116029</v>
      </c>
      <c r="J50" s="17">
        <f t="shared" si="2"/>
        <v>0.96386227535056834</v>
      </c>
      <c r="K50" s="36">
        <f t="shared" si="3"/>
        <v>0.96386227535056834</v>
      </c>
      <c r="L50" s="36">
        <v>0.8</v>
      </c>
      <c r="M50" s="37">
        <v>1.2</v>
      </c>
    </row>
    <row r="51" spans="1:13" x14ac:dyDescent="0.2">
      <c r="A51" s="32">
        <v>37347</v>
      </c>
      <c r="C51" s="11">
        <f t="shared" si="0"/>
        <v>0.32555200000000006</v>
      </c>
      <c r="E51" s="13">
        <v>6.2135605392568323</v>
      </c>
      <c r="F51" s="34">
        <f t="shared" si="1"/>
        <v>0.35248060974292683</v>
      </c>
      <c r="H51" s="25">
        <f>LARGE((F51,C51),1)</f>
        <v>0.35248060974292683</v>
      </c>
      <c r="J51" s="17">
        <f t="shared" si="2"/>
        <v>0.86617341559671401</v>
      </c>
      <c r="K51" s="36">
        <f t="shared" si="3"/>
        <v>0.86617341559671401</v>
      </c>
      <c r="L51" s="36">
        <v>0.8</v>
      </c>
      <c r="M51" s="37">
        <v>1.2</v>
      </c>
    </row>
    <row r="52" spans="1:13" x14ac:dyDescent="0.2">
      <c r="A52" s="32">
        <v>37377</v>
      </c>
      <c r="C52" s="11">
        <f t="shared" si="0"/>
        <v>0.32555200000000006</v>
      </c>
      <c r="E52" s="13">
        <v>6.0766281018248405</v>
      </c>
      <c r="F52" s="34">
        <f t="shared" si="1"/>
        <v>0.3455909848556154</v>
      </c>
      <c r="H52" s="25">
        <f>LARGE((F52,C52),1)</f>
        <v>0.3455909848556154</v>
      </c>
      <c r="J52" s="17">
        <f t="shared" si="2"/>
        <v>0.84924309445032531</v>
      </c>
      <c r="K52" s="36">
        <f t="shared" si="3"/>
        <v>0.84924309445032531</v>
      </c>
      <c r="L52" s="36">
        <v>0.8</v>
      </c>
      <c r="M52" s="37">
        <v>1.2</v>
      </c>
    </row>
    <row r="53" spans="1:13" x14ac:dyDescent="0.2">
      <c r="A53" s="32">
        <v>37408</v>
      </c>
      <c r="C53" s="11">
        <f t="shared" si="0"/>
        <v>0.32555200000000006</v>
      </c>
      <c r="E53" s="13">
        <v>6.1010888539001744</v>
      </c>
      <c r="F53" s="34">
        <f t="shared" si="1"/>
        <v>0.34682170424848591</v>
      </c>
      <c r="H53" s="25">
        <f>LARGE((F53,C53),1)</f>
        <v>0.34682170424848591</v>
      </c>
      <c r="J53" s="17">
        <f t="shared" si="2"/>
        <v>0.85226742086913521</v>
      </c>
      <c r="K53" s="36">
        <f t="shared" si="3"/>
        <v>0.85226742086913521</v>
      </c>
      <c r="L53" s="36">
        <v>0.8</v>
      </c>
      <c r="M53" s="37">
        <v>1.2</v>
      </c>
    </row>
    <row r="54" spans="1:13" x14ac:dyDescent="0.2">
      <c r="A54" s="32">
        <v>37438</v>
      </c>
      <c r="C54" s="11">
        <f t="shared" si="0"/>
        <v>0.32555200000000006</v>
      </c>
      <c r="E54" s="13">
        <v>6.1693518342088387</v>
      </c>
      <c r="F54" s="34">
        <f t="shared" si="1"/>
        <v>0.35025629094566785</v>
      </c>
      <c r="H54" s="25">
        <f>LARGE((F54,C54),1)</f>
        <v>0.35025629094566785</v>
      </c>
      <c r="J54" s="17">
        <f t="shared" si="2"/>
        <v>0.86070745305368812</v>
      </c>
      <c r="K54" s="36">
        <f t="shared" si="3"/>
        <v>0.86070745305368812</v>
      </c>
      <c r="L54" s="36">
        <v>0.8</v>
      </c>
      <c r="M54" s="37">
        <v>1.2</v>
      </c>
    </row>
    <row r="55" spans="1:13" x14ac:dyDescent="0.2">
      <c r="A55" s="32">
        <v>37469</v>
      </c>
      <c r="C55" s="11">
        <f t="shared" si="0"/>
        <v>0.32555200000000006</v>
      </c>
      <c r="E55" s="13">
        <v>6.19315152619538</v>
      </c>
      <c r="F55" s="34">
        <f t="shared" si="1"/>
        <v>0.35145374973115295</v>
      </c>
      <c r="H55" s="25">
        <f>LARGE((F55,C55),1)</f>
        <v>0.35145374973115295</v>
      </c>
      <c r="J55" s="17">
        <f t="shared" si="2"/>
        <v>0.86365004602927442</v>
      </c>
      <c r="K55" s="36">
        <f t="shared" si="3"/>
        <v>0.86365004602927442</v>
      </c>
      <c r="L55" s="36">
        <v>0.8</v>
      </c>
      <c r="M55" s="37">
        <v>1.2</v>
      </c>
    </row>
    <row r="56" spans="1:13" x14ac:dyDescent="0.2">
      <c r="A56" s="32">
        <v>37500</v>
      </c>
      <c r="C56" s="11">
        <f t="shared" si="0"/>
        <v>0.32555200000000006</v>
      </c>
      <c r="E56" s="13">
        <v>6.1671151081887485</v>
      </c>
      <c r="F56" s="34">
        <f t="shared" si="1"/>
        <v>0.35014375221092314</v>
      </c>
      <c r="H56" s="25">
        <f>LARGE((F56,C56),1)</f>
        <v>0.35014375221092314</v>
      </c>
      <c r="J56" s="17">
        <f t="shared" si="2"/>
        <v>0.86043090433705982</v>
      </c>
      <c r="K56" s="36">
        <f t="shared" si="3"/>
        <v>0.86043090433705982</v>
      </c>
      <c r="L56" s="36">
        <v>0.8</v>
      </c>
      <c r="M56" s="37">
        <v>1.2</v>
      </c>
    </row>
    <row r="57" spans="1:13" x14ac:dyDescent="0.2">
      <c r="A57" s="32">
        <v>37530</v>
      </c>
      <c r="C57" s="11">
        <f t="shared" si="0"/>
        <v>0.32555200000000006</v>
      </c>
      <c r="E57" s="13">
        <v>6.1585245305463419</v>
      </c>
      <c r="F57" s="34">
        <f t="shared" si="1"/>
        <v>0.34971152549655604</v>
      </c>
      <c r="H57" s="25">
        <f>LARGE((F57,C57),1)</f>
        <v>0.34971152549655604</v>
      </c>
      <c r="J57" s="17">
        <f t="shared" si="2"/>
        <v>0.85936876565723697</v>
      </c>
      <c r="K57" s="36">
        <f t="shared" si="3"/>
        <v>0.85936876565723697</v>
      </c>
      <c r="L57" s="36">
        <v>0.8</v>
      </c>
      <c r="M57" s="37">
        <v>1.2</v>
      </c>
    </row>
    <row r="58" spans="1:13" x14ac:dyDescent="0.2">
      <c r="A58" s="33">
        <v>37561</v>
      </c>
      <c r="C58" s="11">
        <f t="shared" si="0"/>
        <v>0.32555200000000006</v>
      </c>
      <c r="E58" s="13">
        <v>6.483592449599243</v>
      </c>
      <c r="F58" s="34">
        <f t="shared" si="1"/>
        <v>0.36606700756621324</v>
      </c>
      <c r="H58" s="25">
        <f>LARGE((F58,C58),1)</f>
        <v>0.36606700756621324</v>
      </c>
      <c r="J58" s="17">
        <f t="shared" si="2"/>
        <v>0.89956015030769454</v>
      </c>
      <c r="K58" s="36">
        <f t="shared" si="3"/>
        <v>0.89956015030769454</v>
      </c>
      <c r="L58" s="36">
        <v>0.8</v>
      </c>
      <c r="M58" s="37">
        <v>1.2</v>
      </c>
    </row>
    <row r="59" spans="1:13" x14ac:dyDescent="0.2">
      <c r="A59" s="32">
        <v>37591</v>
      </c>
      <c r="C59" s="11">
        <f t="shared" si="0"/>
        <v>0.32555200000000006</v>
      </c>
      <c r="E59" s="13">
        <v>6.6386149304835467</v>
      </c>
      <c r="F59" s="34">
        <f t="shared" si="1"/>
        <v>0.37386681572287234</v>
      </c>
      <c r="H59" s="25">
        <f>LARGE((F59,C59),1)</f>
        <v>0.37386681572287234</v>
      </c>
      <c r="J59" s="17">
        <f t="shared" si="2"/>
        <v>0.91872712371079845</v>
      </c>
      <c r="K59" s="36">
        <f t="shared" si="3"/>
        <v>0.91872712371079845</v>
      </c>
      <c r="L59" s="36">
        <v>0.8</v>
      </c>
      <c r="M59" s="37">
        <v>1.2</v>
      </c>
    </row>
    <row r="60" spans="1:13" x14ac:dyDescent="0.2">
      <c r="A60" s="32">
        <v>37622</v>
      </c>
      <c r="C60" s="11">
        <f t="shared" si="0"/>
        <v>0.32555200000000006</v>
      </c>
      <c r="E60" s="13">
        <v>6.6951310224947473</v>
      </c>
      <c r="F60" s="34">
        <f t="shared" si="1"/>
        <v>0.3767103689477781</v>
      </c>
      <c r="H60" s="25">
        <f>LARGE((F60,C60),1)</f>
        <v>0.3767103689477781</v>
      </c>
      <c r="J60" s="17">
        <f t="shared" si="2"/>
        <v>0.92571477109101608</v>
      </c>
      <c r="K60" s="36">
        <f t="shared" si="3"/>
        <v>0.92571477109101608</v>
      </c>
      <c r="L60" s="36">
        <v>0.8</v>
      </c>
      <c r="M60" s="37">
        <v>1.2</v>
      </c>
    </row>
    <row r="61" spans="1:13" x14ac:dyDescent="0.2">
      <c r="A61" s="32">
        <v>37653</v>
      </c>
      <c r="C61" s="11">
        <f t="shared" si="0"/>
        <v>0.32555200000000006</v>
      </c>
      <c r="E61" s="13">
        <v>6.5097741341184197</v>
      </c>
      <c r="F61" s="34">
        <f t="shared" si="1"/>
        <v>0.36738431403236482</v>
      </c>
      <c r="H61" s="25">
        <f>LARGE((F61,C61),1)</f>
        <v>0.36738431403236482</v>
      </c>
      <c r="J61" s="17">
        <f t="shared" si="2"/>
        <v>0.90279725274577283</v>
      </c>
      <c r="K61" s="36">
        <f t="shared" si="3"/>
        <v>0.90279725274577283</v>
      </c>
      <c r="L61" s="36">
        <v>0.8</v>
      </c>
      <c r="M61" s="37">
        <v>1.2</v>
      </c>
    </row>
    <row r="62" spans="1:13" x14ac:dyDescent="0.2">
      <c r="A62" s="32">
        <v>37681</v>
      </c>
      <c r="C62" s="11">
        <f t="shared" si="0"/>
        <v>0.32555200000000006</v>
      </c>
      <c r="E62" s="13">
        <v>6.27348577793577</v>
      </c>
      <c r="F62" s="34">
        <f t="shared" si="1"/>
        <v>0.35549569092838762</v>
      </c>
      <c r="H62" s="25">
        <f>LARGE((F62,C62),1)</f>
        <v>0.35549569092838762</v>
      </c>
      <c r="J62" s="17">
        <f t="shared" si="2"/>
        <v>0.87358256973604853</v>
      </c>
      <c r="K62" s="36">
        <f t="shared" si="3"/>
        <v>0.87358256973604853</v>
      </c>
      <c r="L62" s="36">
        <v>0.8</v>
      </c>
      <c r="M62" s="37">
        <v>1.2</v>
      </c>
    </row>
    <row r="63" spans="1:13" x14ac:dyDescent="0.2">
      <c r="A63" s="32">
        <v>37712</v>
      </c>
      <c r="C63" s="11">
        <f t="shared" si="0"/>
        <v>0.32555200000000006</v>
      </c>
      <c r="E63" s="13">
        <v>5.8223604041607535</v>
      </c>
      <c r="F63" s="34">
        <f t="shared" si="1"/>
        <v>0.33279774834629006</v>
      </c>
      <c r="H63" s="25">
        <f>LARGE((F63,C63),1)</f>
        <v>0.33279774834629006</v>
      </c>
      <c r="J63" s="17">
        <f t="shared" si="2"/>
        <v>0.81780544637118502</v>
      </c>
      <c r="K63" s="36">
        <f t="shared" si="3"/>
        <v>0.81780544637118502</v>
      </c>
      <c r="L63" s="36">
        <v>0.8</v>
      </c>
      <c r="M63" s="37">
        <v>1.2</v>
      </c>
    </row>
    <row r="64" spans="1:13" x14ac:dyDescent="0.2">
      <c r="A64" s="32">
        <v>37742</v>
      </c>
      <c r="C64" s="11">
        <f t="shared" si="0"/>
        <v>0.32555200000000006</v>
      </c>
      <c r="E64" s="13">
        <v>5.7768532189876849</v>
      </c>
      <c r="F64" s="34">
        <f t="shared" si="1"/>
        <v>0.33050809776093781</v>
      </c>
      <c r="H64" s="25">
        <f>LARGE((F64,C64),1)</f>
        <v>0.33050809776093781</v>
      </c>
      <c r="J64" s="17">
        <f t="shared" si="2"/>
        <v>0.81217893979686884</v>
      </c>
      <c r="K64" s="36">
        <f t="shared" si="3"/>
        <v>0.81217893979686884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0.32555200000000006</v>
      </c>
      <c r="E65" s="13">
        <v>5.8175238123516815</v>
      </c>
      <c r="F65" s="34">
        <f t="shared" si="1"/>
        <v>0.33255439984594587</v>
      </c>
      <c r="H65" s="25">
        <f>LARGE((F65,C65),1)</f>
        <v>0.33255439984594587</v>
      </c>
      <c r="J65" s="17">
        <f t="shared" si="2"/>
        <v>0.81720745035127007</v>
      </c>
      <c r="K65" s="36">
        <f t="shared" si="3"/>
        <v>0.81720745035127007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0.32555200000000006</v>
      </c>
      <c r="E66" s="13">
        <v>5.8450983208440688</v>
      </c>
      <c r="F66" s="34">
        <f t="shared" si="1"/>
        <v>0.3339417849208583</v>
      </c>
      <c r="H66" s="25">
        <f>LARGE((F66,C66),1)</f>
        <v>0.3339417849208583</v>
      </c>
      <c r="J66" s="17">
        <f t="shared" si="2"/>
        <v>0.82061676149028917</v>
      </c>
      <c r="K66" s="36">
        <f t="shared" si="3"/>
        <v>0.82061676149028917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0.32555200000000006</v>
      </c>
      <c r="E67" s="13">
        <v>5.8989514386994086</v>
      </c>
      <c r="F67" s="34">
        <f t="shared" si="1"/>
        <v>0.33665135314292216</v>
      </c>
      <c r="H67" s="25">
        <f>LARGE((F67,C67),1)</f>
        <v>0.33665135314292216</v>
      </c>
      <c r="J67" s="17">
        <f t="shared" si="2"/>
        <v>0.82727515885123637</v>
      </c>
      <c r="K67" s="36">
        <f t="shared" si="3"/>
        <v>0.82727515885123637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0.32555200000000006</v>
      </c>
      <c r="E68" s="13">
        <v>5.8943313930460119</v>
      </c>
      <c r="F68" s="34">
        <f t="shared" si="1"/>
        <v>0.33641889995570734</v>
      </c>
      <c r="H68" s="25">
        <f>LARGE((F68,C68),1)</f>
        <v>0.33641889995570734</v>
      </c>
      <c r="J68" s="17">
        <f t="shared" si="2"/>
        <v>0.82670393658944152</v>
      </c>
      <c r="K68" s="36">
        <f t="shared" si="3"/>
        <v>0.82670393658944152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0.32555200000000006</v>
      </c>
      <c r="E69" s="13">
        <v>5.9044157996493372</v>
      </c>
      <c r="F69" s="34">
        <f t="shared" si="1"/>
        <v>0.33692628724838253</v>
      </c>
      <c r="H69" s="25">
        <f>LARGE((F69,C69),1)</f>
        <v>0.33692628724838253</v>
      </c>
      <c r="J69" s="17">
        <f t="shared" si="2"/>
        <v>0.82795077222288915</v>
      </c>
      <c r="K69" s="36">
        <f t="shared" si="3"/>
        <v>0.82795077222288915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0.32555200000000006</v>
      </c>
      <c r="E70" s="13">
        <v>6.2268788079082045</v>
      </c>
      <c r="F70" s="34">
        <f t="shared" si="1"/>
        <v>0.35315070571782659</v>
      </c>
      <c r="H70" s="25">
        <f>LARGE((F70,C70),1)</f>
        <v>0.35315070571782659</v>
      </c>
      <c r="J70" s="17">
        <f t="shared" si="2"/>
        <v>0.86782008580583514</v>
      </c>
      <c r="K70" s="36">
        <f t="shared" si="3"/>
        <v>0.86782008580583514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0.32555200000000006</v>
      </c>
      <c r="E71" s="13">
        <v>6.4120394004366892</v>
      </c>
      <c r="F71" s="34">
        <f t="shared" si="1"/>
        <v>0.36246688419502016</v>
      </c>
      <c r="H71" s="25">
        <f>LARGE((F71,C71),1)</f>
        <v>0.36246688419502016</v>
      </c>
      <c r="J71" s="17">
        <f t="shared" si="2"/>
        <v>0.89071333414021758</v>
      </c>
      <c r="K71" s="36">
        <f t="shared" si="3"/>
        <v>0.89071333414021758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0.32555200000000006</v>
      </c>
      <c r="E72" s="13">
        <v>6.4685730212326797</v>
      </c>
      <c r="F72" s="34">
        <f t="shared" si="1"/>
        <v>0.36531131936400141</v>
      </c>
      <c r="H72" s="25">
        <f>LARGE((F72,C72),1)</f>
        <v>0.36531131936400141</v>
      </c>
      <c r="J72" s="17">
        <f t="shared" si="2"/>
        <v>0.89770314877869317</v>
      </c>
      <c r="K72" s="36">
        <f t="shared" si="3"/>
        <v>0.89770314877869317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0.32555200000000006</v>
      </c>
      <c r="E73" s="13">
        <v>6.2916224158453256</v>
      </c>
      <c r="F73" s="34">
        <f t="shared" si="1"/>
        <v>0.35640821855337712</v>
      </c>
      <c r="H73" s="25">
        <f>LARGE((F73,C73),1)</f>
        <v>0.35640821855337712</v>
      </c>
      <c r="J73" s="17">
        <f t="shared" si="2"/>
        <v>0.87582498292961397</v>
      </c>
      <c r="K73" s="36">
        <f t="shared" si="3"/>
        <v>0.87582498292961397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0.32555200000000006</v>
      </c>
      <c r="E74" s="13">
        <v>6.0857146681537975</v>
      </c>
      <c r="F74" s="34">
        <f t="shared" si="1"/>
        <v>0.34604816676732481</v>
      </c>
      <c r="H74" s="25">
        <f>LARGE((F74,C74),1)</f>
        <v>0.34604816676732481</v>
      </c>
      <c r="J74" s="17">
        <f t="shared" si="2"/>
        <v>0.85036655715172949</v>
      </c>
      <c r="K74" s="36">
        <f t="shared" si="3"/>
        <v>0.85036655715172949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0.32555200000000006</v>
      </c>
      <c r="E75" s="13">
        <v>5.9174630221402689</v>
      </c>
      <c r="F75" s="34">
        <f t="shared" si="1"/>
        <v>0.33758274579443348</v>
      </c>
      <c r="H75" s="25">
        <f>LARGE((F75,C75),1)</f>
        <v>0.33758274579443348</v>
      </c>
      <c r="J75" s="17">
        <f t="shared" si="2"/>
        <v>0.8295639302954575</v>
      </c>
      <c r="K75" s="36">
        <f t="shared" si="3"/>
        <v>0.8295639302954575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0.32555200000000006</v>
      </c>
      <c r="E76" s="13">
        <v>5.9738672458279627</v>
      </c>
      <c r="F76" s="34">
        <f t="shared" si="1"/>
        <v>0.34042067047142038</v>
      </c>
      <c r="H76" s="25">
        <f>LARGE((F76,C76),1)</f>
        <v>0.34042067047142038</v>
      </c>
      <c r="J76" s="17">
        <f t="shared" si="2"/>
        <v>0.83653774628058275</v>
      </c>
      <c r="K76" s="36">
        <f t="shared" si="3"/>
        <v>0.83653774628058275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N24" sqref="N24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</vt:lpstr>
      <vt:lpstr>St Clair</vt:lpstr>
      <vt:lpstr>Dawn</vt:lpstr>
      <vt:lpstr>Emerson</vt:lpstr>
      <vt:lpstr>Charts</vt:lpstr>
      <vt:lpstr>Sheet1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Jan Havlíček</cp:lastModifiedBy>
  <cp:lastPrinted>2001-03-13T15:02:39Z</cp:lastPrinted>
  <dcterms:created xsi:type="dcterms:W3CDTF">2001-02-15T16:15:36Z</dcterms:created>
  <dcterms:modified xsi:type="dcterms:W3CDTF">2023-09-17T13:38:14Z</dcterms:modified>
</cp:coreProperties>
</file>