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B052EC-E50A-4D31-B713-C48A8DE92EE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List'!$A$1:$J$91</definedName>
    <definedName name="_xlnm.Print_Titles" localSheetId="1">'West Gas Hot List'!$7:$7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6" i="1"/>
  <c r="I8" i="1"/>
  <c r="I9" i="1"/>
  <c r="I10" i="1"/>
  <c r="I11" i="1"/>
  <c r="I12" i="1"/>
  <c r="I13" i="1"/>
  <c r="I14" i="1"/>
  <c r="I15" i="1"/>
  <c r="I17" i="1"/>
  <c r="I21" i="1"/>
  <c r="I22" i="1"/>
  <c r="I23" i="1"/>
  <c r="I24" i="1"/>
  <c r="I25" i="1"/>
  <c r="I26" i="1"/>
  <c r="I27" i="1"/>
  <c r="I28" i="1"/>
  <c r="I29" i="1"/>
  <c r="I30" i="1"/>
  <c r="I31" i="1"/>
  <c r="I33" i="1"/>
  <c r="I36" i="1"/>
  <c r="I37" i="1"/>
  <c r="I38" i="1"/>
  <c r="I39" i="1"/>
  <c r="I40" i="1"/>
  <c r="I41" i="1"/>
  <c r="I42" i="1"/>
  <c r="I43" i="1"/>
  <c r="I44" i="1"/>
  <c r="I45" i="1"/>
  <c r="I48" i="1"/>
  <c r="I49" i="1"/>
  <c r="I50" i="1"/>
  <c r="I51" i="1"/>
  <c r="I52" i="1"/>
  <c r="I53" i="1"/>
  <c r="I54" i="1"/>
  <c r="I55" i="1"/>
  <c r="I56" i="1"/>
  <c r="I57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</calcChain>
</file>

<file path=xl/sharedStrings.xml><?xml version="1.0" encoding="utf-8"?>
<sst xmlns="http://schemas.openxmlformats.org/spreadsheetml/2006/main" count="299" uniqueCount="176">
  <si>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</si>
  <si>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</si>
  <si>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</si>
  <si>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</si>
  <si>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</si>
  <si>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</si>
  <si>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</si>
  <si>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</si>
  <si>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</si>
  <si>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</si>
  <si>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</si>
  <si>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Thermo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</si>
  <si>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</si>
  <si>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</si>
  <si>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</si>
  <si>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</si>
  <si>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</si>
  <si>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</si>
  <si>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</si>
  <si>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Sinclair Pipeline</t>
  </si>
  <si>
    <t>Synthetic Storage Project</t>
  </si>
  <si>
    <t>Contract restructure - buy out</t>
  </si>
  <si>
    <t>CMS Medicine Bow</t>
  </si>
  <si>
    <t>Assignment</t>
  </si>
  <si>
    <t>Storage Valuation Model/Synthetic Storage</t>
  </si>
  <si>
    <t>Wyoming Refiner / Long Term sale</t>
  </si>
  <si>
    <t>Kern River Supplies for various Projects</t>
  </si>
  <si>
    <t>Paul Lucci</t>
  </si>
  <si>
    <t>Wind River/Powder River</t>
  </si>
  <si>
    <t>Sinclair Oil Refinery</t>
  </si>
  <si>
    <t>Supply and Transport Mgmt Deal</t>
  </si>
  <si>
    <t>Badaak</t>
  </si>
  <si>
    <t>Trailblazer Transportation Deal</t>
  </si>
  <si>
    <t>MMS</t>
  </si>
  <si>
    <t>Storage Consulting services</t>
  </si>
  <si>
    <t>Project Tango</t>
  </si>
  <si>
    <t>Risk Management/Marketing for Crestone</t>
  </si>
  <si>
    <t>Tucson Electric</t>
  </si>
  <si>
    <t>Glendale, City of</t>
  </si>
  <si>
    <t>ongoing</t>
  </si>
  <si>
    <t>Longview Project</t>
  </si>
  <si>
    <t>City of Redding</t>
  </si>
  <si>
    <t>PPL</t>
  </si>
  <si>
    <t>Identification of Baja List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</si>
  <si>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</si>
  <si>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</si>
  <si>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</si>
  <si>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</si>
  <si>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</si>
  <si>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Dominion Resources</t>
  </si>
  <si>
    <t>Gas Swap with Devon Energy</t>
  </si>
  <si>
    <t>Y</t>
  </si>
  <si>
    <t>Revisiting Structure</t>
  </si>
  <si>
    <t>City Of Long Beach</t>
  </si>
  <si>
    <t>BT and KW to work on outsourcing agreement.</t>
  </si>
  <si>
    <t xml:space="preserve">Platte River Power </t>
  </si>
  <si>
    <t>Dave Fuller</t>
  </si>
  <si>
    <t>Tristate G&amp;T</t>
  </si>
  <si>
    <t>Gas Supply Deal to Tristate facility in the San Juan Basin</t>
  </si>
  <si>
    <t>Oregon Steel Mills</t>
  </si>
  <si>
    <t>Supply deal for CF&amp;I</t>
  </si>
  <si>
    <t>NRG</t>
  </si>
  <si>
    <t>PNM</t>
  </si>
  <si>
    <t>Gas sale</t>
  </si>
  <si>
    <t>PNM/Delta</t>
  </si>
  <si>
    <t>By-pass construction</t>
  </si>
  <si>
    <t>Trying to revive deal</t>
  </si>
  <si>
    <t>Knauf Fiberglass</t>
  </si>
  <si>
    <t>Port of Morrow</t>
  </si>
  <si>
    <t>Gas supply for turbine</t>
  </si>
  <si>
    <t>Submit term sheet</t>
  </si>
  <si>
    <t>L-P Financial Hedges</t>
  </si>
  <si>
    <t>Hedge all L-P gas load</t>
  </si>
  <si>
    <t>3 year gas supply</t>
  </si>
  <si>
    <t>Gas Mgmt deal</t>
  </si>
  <si>
    <t>DQ Power Gas Supply</t>
  </si>
  <si>
    <t>Send Term Sheetr</t>
  </si>
  <si>
    <t>Closed verbally; awaiting docs</t>
  </si>
  <si>
    <t>Thermo selling to PSCO will resume with PSCO</t>
  </si>
  <si>
    <t>Date on List</t>
  </si>
  <si>
    <t xml:space="preserve">Long Term Gas Supply to Sierra Pacific - Rockies </t>
  </si>
  <si>
    <t>ElPaso Transport Sale - Sundance</t>
  </si>
  <si>
    <t xml:space="preserve">Executive Hot List </t>
  </si>
  <si>
    <t>Qtr</t>
  </si>
  <si>
    <t>Q2</t>
  </si>
  <si>
    <t>Q1</t>
  </si>
  <si>
    <t>Q3</t>
  </si>
  <si>
    <t>EPNG Capacity</t>
  </si>
  <si>
    <t xml:space="preserve">potential gas sale/transport capacity </t>
  </si>
  <si>
    <t>Q4</t>
  </si>
  <si>
    <t>Orig Amount</t>
  </si>
  <si>
    <t>Turlock</t>
  </si>
  <si>
    <t>summer &amp; winter swaps</t>
  </si>
  <si>
    <t>working on ISDA</t>
  </si>
  <si>
    <t>SRP</t>
  </si>
  <si>
    <t>5 year industrial deal</t>
  </si>
  <si>
    <t>Hedge for Crockett Facility</t>
  </si>
  <si>
    <t>Delta Power</t>
  </si>
  <si>
    <t>Toll option</t>
  </si>
  <si>
    <t>Sent offer</t>
  </si>
  <si>
    <t>Supply for new CT Project Tristate</t>
  </si>
  <si>
    <t>PGT - Syndication</t>
  </si>
  <si>
    <t>New Proposal to be developed</t>
  </si>
  <si>
    <t>Kern River Tranpsortation</t>
  </si>
  <si>
    <t>capture accrual income structure on kern volumes</t>
  </si>
  <si>
    <t>J M Huber</t>
  </si>
  <si>
    <t>Long term San Juan Purchase</t>
  </si>
  <si>
    <t>ISDA done</t>
  </si>
  <si>
    <t>HESCO</t>
  </si>
  <si>
    <t>SMUD</t>
  </si>
  <si>
    <t>Sonoran/S. Questar/PGT/Sacremento Valley/Ehrenburg-Daggett</t>
  </si>
  <si>
    <t>Mexicana de Cobre</t>
  </si>
  <si>
    <t>PG&amp;E/Socal Open Seasons</t>
  </si>
  <si>
    <t>Gas Accord II/GIR restructuring</t>
  </si>
  <si>
    <t>Interstate Open Seasons</t>
  </si>
  <si>
    <t>PGT Capacity</t>
  </si>
  <si>
    <t>Transport Capacity</t>
  </si>
  <si>
    <t>Term sheet sent to Calpine on 6/8.</t>
  </si>
  <si>
    <t>Working on credit</t>
  </si>
  <si>
    <t>Working on Master</t>
  </si>
  <si>
    <t>Willamette Industries</t>
  </si>
  <si>
    <t>Hedge for all Facilities</t>
  </si>
  <si>
    <t>BHP Copper</t>
  </si>
  <si>
    <t>1 year phys supply - San Juan</t>
  </si>
  <si>
    <t>Las Cruces, NM</t>
  </si>
  <si>
    <t>1 year out of Oct. 02</t>
  </si>
  <si>
    <t>CDWR/mark baldwin</t>
  </si>
  <si>
    <t>Texaco Nat Gas</t>
  </si>
  <si>
    <t>Long Term Kern River Supply Purchase</t>
  </si>
  <si>
    <t>Black Hills Power</t>
  </si>
  <si>
    <t>Gas Supply for Power Plant</t>
  </si>
  <si>
    <t>ALL DONE</t>
  </si>
  <si>
    <t>RECALLABLE POSTED ON EPNG BOARD</t>
  </si>
  <si>
    <t>FIND SUPPLY</t>
  </si>
  <si>
    <t xml:space="preserve">Puget, IGI, NWNL, DUKE, Idaho, et al. </t>
  </si>
  <si>
    <t>Gas supply support</t>
  </si>
  <si>
    <t>Roseville CEC</t>
  </si>
  <si>
    <t>Support for McCook</t>
  </si>
  <si>
    <t>Energy Solutions</t>
  </si>
  <si>
    <t>Buy one-year SoCal</t>
  </si>
  <si>
    <t>Working on Documents</t>
  </si>
  <si>
    <t>Alliance Power</t>
  </si>
  <si>
    <t>Gas supply new turbines</t>
  </si>
  <si>
    <t>Short listed</t>
  </si>
  <si>
    <t>4000/d at aeco</t>
  </si>
  <si>
    <t>Q2, 2002</t>
  </si>
  <si>
    <t>1 - 12 month transaction</t>
  </si>
  <si>
    <t>Long term Cheyenne Purchase</t>
  </si>
  <si>
    <t>Xcel Energy</t>
  </si>
  <si>
    <t>Peaking Services</t>
  </si>
  <si>
    <t>PGT - Bid</t>
  </si>
  <si>
    <t>q3</t>
  </si>
  <si>
    <t>??</t>
  </si>
  <si>
    <t>Back to Back T/P Assignment (Apache???)</t>
  </si>
  <si>
    <t>Booked</t>
  </si>
  <si>
    <t>RFP/Dead</t>
  </si>
  <si>
    <t>Capacity assistance</t>
  </si>
  <si>
    <t>Services Agreement</t>
  </si>
  <si>
    <t>MARATHON/COOK INLET</t>
  </si>
  <si>
    <t>manage June invoice, price amend, book income</t>
  </si>
  <si>
    <t>clear Texaco issues/need price amendment</t>
  </si>
  <si>
    <t>PSCo RFP</t>
  </si>
  <si>
    <t>Term Gas Supplies</t>
  </si>
  <si>
    <t>Devon Energy</t>
  </si>
  <si>
    <t>Term Gas Purchase</t>
  </si>
  <si>
    <t>EJW Family</t>
  </si>
  <si>
    <t>Kern</t>
  </si>
  <si>
    <t>Mis. Income (Purdency and July)</t>
  </si>
  <si>
    <t>TOTAL</t>
  </si>
  <si>
    <t>winter spread swap;gas hedges</t>
  </si>
  <si>
    <t>socal fixed price deals</t>
  </si>
  <si>
    <t>winter swap</t>
  </si>
  <si>
    <t>Smurfit</t>
  </si>
  <si>
    <t>12 - 16 mos.</t>
  </si>
  <si>
    <t>n</t>
  </si>
  <si>
    <t>Would sell gas to EPMI for netting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</si>
</sst>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2380</c:v>
                </c:pt>
                <c:pt idx="2">
                  <c:v>7046.25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4AFE-BE80-C8A95012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948991"/>
        <c:axId val="1"/>
        <c:axId val="0"/>
      </c:bar3DChart>
      <c:catAx>
        <c:axId val="179794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9489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3F59C15-F621-C04F-FEA2-F7602E58C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57150</xdr:rowOff>
    </xdr:from>
    <xdr:to>
      <xdr:col>9</xdr:col>
      <xdr:colOff>0</xdr:colOff>
      <xdr:row>4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6C7BA26-707D-BA3F-B461-3ABA4095B97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57150"/>
          <a:ext cx="809625" cy="695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"/>
  <sheetViews>
    <sheetView tabSelected="1" zoomScaleNormal="75" zoomScaleSheetLayoutView="50"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A81" sqref="A81"/>
    </sheetView>
  </sheetViews>
  <sheetFormatPr defaultRowHeight="12.75" x14ac:dyDescent="0.2"/>
  <cols>
    <col min="1" max="1" width="16" style="10" bestFit="1" customWidth="1"/>
    <col min="2" max="2" width="23.85546875" style="10" customWidth="1"/>
    <col min="3" max="3" width="46.140625" style="10" bestFit="1" customWidth="1"/>
    <col min="4" max="4" width="13.7109375" style="10" bestFit="1" customWidth="1"/>
    <col min="5" max="5" width="5" style="10" bestFit="1" customWidth="1"/>
    <col min="6" max="6" width="10.7109375" style="10" customWidth="1"/>
    <col min="7" max="7" width="16.28515625" style="10" bestFit="1" customWidth="1"/>
    <col min="8" max="8" width="10.85546875" style="10" bestFit="1" customWidth="1"/>
    <col min="9" max="9" width="16.5703125" style="10" bestFit="1" customWidth="1"/>
    <col min="10" max="10" width="37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</row>
    <row r="6" spans="1:11" x14ac:dyDescent="0.2">
      <c r="A6" s="11"/>
      <c r="B6" s="11"/>
      <c r="H6" s="27" t="s">
        <v>168</v>
      </c>
      <c r="I6" s="28">
        <f>I17+I33+I45+I57+I73+I89</f>
        <v>9743750</v>
      </c>
    </row>
    <row r="7" spans="1:11" ht="25.5" x14ac:dyDescent="0.2">
      <c r="A7" s="2" t="s">
        <v>1</v>
      </c>
      <c r="B7" s="2" t="s">
        <v>2</v>
      </c>
      <c r="C7" s="2" t="s">
        <v>5</v>
      </c>
      <c r="D7" s="2" t="s">
        <v>79</v>
      </c>
      <c r="E7" s="6" t="s">
        <v>83</v>
      </c>
      <c r="F7" s="7" t="s">
        <v>82</v>
      </c>
      <c r="G7" s="2" t="s">
        <v>15</v>
      </c>
      <c r="H7" s="2" t="s">
        <v>3</v>
      </c>
      <c r="I7" s="2" t="s">
        <v>13</v>
      </c>
      <c r="J7" s="2" t="s">
        <v>18</v>
      </c>
      <c r="K7" s="2"/>
    </row>
    <row r="8" spans="1:11" x14ac:dyDescent="0.2">
      <c r="A8" s="5" t="s">
        <v>4</v>
      </c>
      <c r="B8" s="10" t="s">
        <v>41</v>
      </c>
      <c r="C8" s="10" t="s">
        <v>7</v>
      </c>
      <c r="D8" s="12">
        <v>36951</v>
      </c>
      <c r="E8" s="10" t="s">
        <v>86</v>
      </c>
      <c r="F8" s="13" t="s">
        <v>17</v>
      </c>
      <c r="G8" s="14">
        <v>500000</v>
      </c>
      <c r="H8" s="15">
        <v>0.25</v>
      </c>
      <c r="I8" s="14">
        <f t="shared" ref="I8:I15" si="0">G8*H8</f>
        <v>125000</v>
      </c>
      <c r="J8" s="10" t="s">
        <v>52</v>
      </c>
    </row>
    <row r="9" spans="1:11" x14ac:dyDescent="0.2">
      <c r="A9" s="16"/>
      <c r="B9" s="10" t="s">
        <v>42</v>
      </c>
      <c r="C9" s="10" t="s">
        <v>81</v>
      </c>
      <c r="D9" s="12">
        <v>36951</v>
      </c>
      <c r="E9" s="10" t="s">
        <v>86</v>
      </c>
      <c r="F9" s="13" t="s">
        <v>17</v>
      </c>
      <c r="G9" s="14">
        <v>1500000</v>
      </c>
      <c r="H9" s="15">
        <v>0.3</v>
      </c>
      <c r="I9" s="14">
        <f t="shared" si="0"/>
        <v>450000</v>
      </c>
      <c r="J9" s="10" t="s">
        <v>152</v>
      </c>
    </row>
    <row r="10" spans="1:11" x14ac:dyDescent="0.2">
      <c r="A10" s="5"/>
      <c r="B10" s="10" t="s">
        <v>14</v>
      </c>
      <c r="C10" s="10" t="s">
        <v>80</v>
      </c>
      <c r="D10" s="12">
        <v>36951</v>
      </c>
      <c r="E10" s="10" t="s">
        <v>86</v>
      </c>
      <c r="F10" s="13" t="s">
        <v>17</v>
      </c>
      <c r="G10" s="14">
        <v>500000</v>
      </c>
      <c r="H10" s="15">
        <v>0.1</v>
      </c>
      <c r="I10" s="14">
        <f t="shared" si="0"/>
        <v>50000</v>
      </c>
      <c r="J10" s="10" t="s">
        <v>16</v>
      </c>
    </row>
    <row r="11" spans="1:11" x14ac:dyDescent="0.2">
      <c r="A11" s="5"/>
      <c r="B11" s="10" t="s">
        <v>101</v>
      </c>
      <c r="C11" s="10" t="s">
        <v>153</v>
      </c>
      <c r="D11" s="12">
        <v>37043</v>
      </c>
      <c r="E11" s="10" t="s">
        <v>84</v>
      </c>
      <c r="F11" s="13" t="s">
        <v>17</v>
      </c>
      <c r="G11" s="14">
        <v>2000000</v>
      </c>
      <c r="H11" s="15">
        <v>0.5</v>
      </c>
      <c r="I11" s="14">
        <f t="shared" si="0"/>
        <v>1000000</v>
      </c>
      <c r="J11" s="10" t="s">
        <v>102</v>
      </c>
    </row>
    <row r="12" spans="1:11" x14ac:dyDescent="0.2">
      <c r="A12" s="5"/>
      <c r="B12" s="10" t="s">
        <v>103</v>
      </c>
      <c r="C12" s="10" t="s">
        <v>104</v>
      </c>
      <c r="D12" s="12">
        <v>37043</v>
      </c>
      <c r="E12" s="10" t="s">
        <v>86</v>
      </c>
      <c r="F12" s="13" t="s">
        <v>17</v>
      </c>
      <c r="G12" s="14">
        <v>2000000</v>
      </c>
      <c r="H12" s="15">
        <v>1</v>
      </c>
      <c r="I12" s="14">
        <f t="shared" si="0"/>
        <v>2000000</v>
      </c>
      <c r="J12" s="10" t="s">
        <v>154</v>
      </c>
    </row>
    <row r="13" spans="1:11" x14ac:dyDescent="0.2">
      <c r="A13" s="5"/>
      <c r="B13" s="10" t="s">
        <v>53</v>
      </c>
      <c r="C13" s="10" t="s">
        <v>54</v>
      </c>
      <c r="D13" s="12">
        <v>36951</v>
      </c>
      <c r="E13" s="10" t="s">
        <v>86</v>
      </c>
      <c r="F13" s="13" t="s">
        <v>51</v>
      </c>
      <c r="G13" s="14">
        <v>500000</v>
      </c>
      <c r="H13" s="15">
        <v>0</v>
      </c>
      <c r="I13" s="14">
        <f t="shared" si="0"/>
        <v>0</v>
      </c>
      <c r="J13" s="10" t="s">
        <v>155</v>
      </c>
    </row>
    <row r="14" spans="1:11" x14ac:dyDescent="0.2">
      <c r="A14" s="5"/>
      <c r="B14" s="10" t="s">
        <v>109</v>
      </c>
      <c r="C14" s="10" t="s">
        <v>150</v>
      </c>
      <c r="D14" s="12">
        <v>37073</v>
      </c>
      <c r="E14" s="10" t="s">
        <v>151</v>
      </c>
      <c r="F14" s="13" t="s">
        <v>17</v>
      </c>
      <c r="G14" s="14">
        <v>500000</v>
      </c>
      <c r="H14" s="17">
        <v>0.25</v>
      </c>
      <c r="I14" s="14">
        <f t="shared" si="0"/>
        <v>125000</v>
      </c>
    </row>
    <row r="15" spans="1:11" x14ac:dyDescent="0.2">
      <c r="A15" s="5"/>
      <c r="B15" s="10" t="s">
        <v>166</v>
      </c>
      <c r="C15" s="10" t="s">
        <v>167</v>
      </c>
      <c r="D15" s="12">
        <v>37073</v>
      </c>
      <c r="E15" s="10" t="s">
        <v>86</v>
      </c>
      <c r="F15" s="13" t="s">
        <v>17</v>
      </c>
      <c r="G15" s="14">
        <v>1000000</v>
      </c>
      <c r="H15" s="17">
        <v>0.9</v>
      </c>
      <c r="I15" s="14">
        <f t="shared" si="0"/>
        <v>900000</v>
      </c>
    </row>
    <row r="16" spans="1:11" x14ac:dyDescent="0.2">
      <c r="A16" s="5"/>
      <c r="D16" s="12"/>
      <c r="F16" s="13"/>
      <c r="G16" s="14"/>
      <c r="H16" s="17"/>
      <c r="I16" s="14"/>
    </row>
    <row r="17" spans="1:10" ht="13.5" thickBot="1" x14ac:dyDescent="0.25">
      <c r="A17" s="5"/>
      <c r="D17" s="12"/>
      <c r="F17" s="13"/>
      <c r="H17" s="18" t="s">
        <v>6</v>
      </c>
      <c r="I17" s="19">
        <f>SUM(I8:I15)</f>
        <v>4650000</v>
      </c>
    </row>
    <row r="18" spans="1:10" ht="13.5" thickTop="1" x14ac:dyDescent="0.2">
      <c r="A18" s="5"/>
    </row>
    <row r="19" spans="1:10" x14ac:dyDescent="0.2">
      <c r="A19" s="5"/>
      <c r="D19" s="12"/>
      <c r="F19" s="13"/>
      <c r="H19" s="20"/>
      <c r="I19" s="21"/>
    </row>
    <row r="20" spans="1:10" x14ac:dyDescent="0.2">
      <c r="D20" s="12"/>
      <c r="F20" s="13"/>
    </row>
    <row r="21" spans="1:10" x14ac:dyDescent="0.2">
      <c r="A21" s="5" t="s">
        <v>10</v>
      </c>
      <c r="B21" s="10" t="s">
        <v>22</v>
      </c>
      <c r="C21" s="10" t="s">
        <v>23</v>
      </c>
      <c r="D21" s="12">
        <v>36923</v>
      </c>
      <c r="E21" s="10" t="s">
        <v>84</v>
      </c>
      <c r="F21" s="13" t="s">
        <v>17</v>
      </c>
      <c r="G21" s="22">
        <v>1000000</v>
      </c>
      <c r="H21" s="23">
        <v>0.9</v>
      </c>
      <c r="I21" s="22">
        <f t="shared" ref="I21:I31" si="1">G21*H21</f>
        <v>900000</v>
      </c>
      <c r="J21" s="10" t="s">
        <v>77</v>
      </c>
    </row>
    <row r="22" spans="1:10" x14ac:dyDescent="0.2">
      <c r="B22" s="10" t="s">
        <v>11</v>
      </c>
      <c r="C22" s="10" t="s">
        <v>21</v>
      </c>
      <c r="D22" s="12">
        <v>36901</v>
      </c>
      <c r="E22" s="10" t="s">
        <v>84</v>
      </c>
      <c r="F22" s="13" t="s">
        <v>17</v>
      </c>
      <c r="G22" s="22">
        <v>200000</v>
      </c>
      <c r="H22" s="23">
        <v>0.2</v>
      </c>
      <c r="I22" s="22">
        <f t="shared" si="1"/>
        <v>40000</v>
      </c>
      <c r="J22" s="10" t="s">
        <v>78</v>
      </c>
    </row>
    <row r="23" spans="1:10" x14ac:dyDescent="0.2">
      <c r="A23" s="5"/>
      <c r="B23" s="10" t="s">
        <v>20</v>
      </c>
      <c r="C23" s="10" t="s">
        <v>24</v>
      </c>
      <c r="D23" s="12">
        <v>36892</v>
      </c>
      <c r="E23" s="10" t="s">
        <v>84</v>
      </c>
      <c r="F23" s="13" t="s">
        <v>17</v>
      </c>
      <c r="G23" s="22">
        <v>1000000</v>
      </c>
      <c r="H23" s="23">
        <v>0.1</v>
      </c>
      <c r="I23" s="22">
        <f t="shared" si="1"/>
        <v>100000</v>
      </c>
      <c r="J23" s="10" t="s">
        <v>16</v>
      </c>
    </row>
    <row r="24" spans="1:10" x14ac:dyDescent="0.2">
      <c r="A24" s="5"/>
      <c r="B24" s="10" t="s">
        <v>19</v>
      </c>
      <c r="C24" s="10" t="s">
        <v>25</v>
      </c>
      <c r="D24" s="12">
        <v>36892</v>
      </c>
      <c r="E24" s="10" t="s">
        <v>84</v>
      </c>
      <c r="F24" s="13" t="s">
        <v>17</v>
      </c>
      <c r="G24" s="22">
        <v>1000000</v>
      </c>
      <c r="H24" s="23">
        <v>0.1</v>
      </c>
      <c r="I24" s="22">
        <f t="shared" si="1"/>
        <v>100000</v>
      </c>
      <c r="J24" s="10" t="s">
        <v>16</v>
      </c>
    </row>
    <row r="25" spans="1:10" x14ac:dyDescent="0.2">
      <c r="A25" s="5"/>
      <c r="B25" s="10" t="s">
        <v>49</v>
      </c>
      <c r="C25" s="10" t="s">
        <v>26</v>
      </c>
      <c r="D25" s="12">
        <v>36924</v>
      </c>
      <c r="E25" s="10" t="s">
        <v>84</v>
      </c>
      <c r="F25" s="13" t="s">
        <v>17</v>
      </c>
      <c r="G25" s="22">
        <v>500000</v>
      </c>
      <c r="H25" s="23">
        <v>0.2</v>
      </c>
      <c r="I25" s="22">
        <f t="shared" si="1"/>
        <v>100000</v>
      </c>
      <c r="J25" s="10" t="s">
        <v>16</v>
      </c>
    </row>
    <row r="26" spans="1:10" x14ac:dyDescent="0.2">
      <c r="A26" s="5"/>
      <c r="B26" s="10" t="s">
        <v>33</v>
      </c>
      <c r="C26" s="10" t="s">
        <v>34</v>
      </c>
      <c r="D26" s="12">
        <v>36923</v>
      </c>
      <c r="E26" s="10" t="s">
        <v>84</v>
      </c>
      <c r="F26" s="13" t="s">
        <v>17</v>
      </c>
      <c r="G26" s="22">
        <v>500000</v>
      </c>
      <c r="H26" s="23">
        <v>0.2</v>
      </c>
      <c r="I26" s="22">
        <f t="shared" si="1"/>
        <v>100000</v>
      </c>
      <c r="J26" s="10" t="s">
        <v>16</v>
      </c>
    </row>
    <row r="27" spans="1:10" x14ac:dyDescent="0.2">
      <c r="A27" s="5"/>
      <c r="B27" s="10" t="s">
        <v>35</v>
      </c>
      <c r="C27" s="10" t="s">
        <v>36</v>
      </c>
      <c r="D27" s="12">
        <v>36932</v>
      </c>
      <c r="E27" s="10" t="s">
        <v>84</v>
      </c>
      <c r="F27" s="13" t="s">
        <v>17</v>
      </c>
      <c r="G27" s="22">
        <v>100000</v>
      </c>
      <c r="H27" s="23">
        <v>0.2</v>
      </c>
      <c r="I27" s="22">
        <f t="shared" si="1"/>
        <v>20000</v>
      </c>
      <c r="J27" s="10" t="s">
        <v>16</v>
      </c>
    </row>
    <row r="28" spans="1:10" x14ac:dyDescent="0.2">
      <c r="A28" s="5"/>
      <c r="B28" s="10" t="s">
        <v>55</v>
      </c>
      <c r="C28" s="10" t="s">
        <v>100</v>
      </c>
      <c r="D28" s="12">
        <v>36951</v>
      </c>
      <c r="E28" s="10" t="s">
        <v>86</v>
      </c>
      <c r="F28" s="13" t="s">
        <v>17</v>
      </c>
      <c r="G28" s="22">
        <v>500000</v>
      </c>
      <c r="H28" s="23">
        <v>0.2</v>
      </c>
      <c r="I28" s="22">
        <f t="shared" si="1"/>
        <v>100000</v>
      </c>
      <c r="J28" s="10" t="s">
        <v>39</v>
      </c>
    </row>
    <row r="29" spans="1:10" x14ac:dyDescent="0.2">
      <c r="A29" s="5"/>
      <c r="B29" s="10" t="s">
        <v>105</v>
      </c>
      <c r="C29" s="10" t="s">
        <v>106</v>
      </c>
      <c r="D29" s="12">
        <v>37046</v>
      </c>
      <c r="F29" s="13" t="s">
        <v>17</v>
      </c>
      <c r="G29" s="22">
        <v>500000</v>
      </c>
      <c r="H29" s="23">
        <v>0.2</v>
      </c>
      <c r="I29" s="22">
        <f t="shared" si="1"/>
        <v>100000</v>
      </c>
      <c r="J29" s="10" t="s">
        <v>39</v>
      </c>
    </row>
    <row r="30" spans="1:10" x14ac:dyDescent="0.2">
      <c r="A30" s="5"/>
      <c r="B30" s="10" t="s">
        <v>105</v>
      </c>
      <c r="C30" s="10" t="s">
        <v>147</v>
      </c>
      <c r="D30" s="12">
        <v>37067</v>
      </c>
      <c r="F30" s="13" t="s">
        <v>17</v>
      </c>
      <c r="G30" s="22">
        <v>1000000</v>
      </c>
      <c r="H30" s="23">
        <v>0.2</v>
      </c>
      <c r="I30" s="22">
        <f t="shared" si="1"/>
        <v>200000</v>
      </c>
      <c r="J30" s="10" t="s">
        <v>39</v>
      </c>
    </row>
    <row r="31" spans="1:10" x14ac:dyDescent="0.2">
      <c r="A31" s="5"/>
      <c r="B31" s="10" t="s">
        <v>148</v>
      </c>
      <c r="C31" s="10" t="s">
        <v>149</v>
      </c>
      <c r="D31" s="12">
        <v>37067</v>
      </c>
      <c r="F31" s="13" t="s">
        <v>17</v>
      </c>
      <c r="G31" s="22">
        <v>50000</v>
      </c>
      <c r="H31" s="23">
        <v>0.3</v>
      </c>
      <c r="I31" s="22">
        <f t="shared" si="1"/>
        <v>15000</v>
      </c>
    </row>
    <row r="32" spans="1:10" x14ac:dyDescent="0.2">
      <c r="A32" s="5"/>
      <c r="D32" s="12"/>
      <c r="G32" s="22"/>
    </row>
    <row r="33" spans="1:10" ht="13.5" thickBot="1" x14ac:dyDescent="0.25">
      <c r="A33" s="5"/>
      <c r="D33" s="12"/>
      <c r="F33" s="13"/>
      <c r="G33" s="14"/>
      <c r="H33" s="18" t="s">
        <v>6</v>
      </c>
      <c r="I33" s="19">
        <f>SUM(I21:I31)</f>
        <v>1775000</v>
      </c>
    </row>
    <row r="34" spans="1:10" ht="13.5" thickTop="1" x14ac:dyDescent="0.2">
      <c r="A34" s="5"/>
      <c r="D34" s="12"/>
      <c r="F34" s="13"/>
      <c r="G34" s="14"/>
      <c r="H34" s="20"/>
      <c r="I34" s="21"/>
    </row>
    <row r="35" spans="1:10" x14ac:dyDescent="0.2">
      <c r="A35" s="5"/>
      <c r="D35" s="12"/>
      <c r="F35" s="13"/>
      <c r="G35" s="14"/>
      <c r="H35" s="20"/>
      <c r="I35" s="21"/>
    </row>
    <row r="36" spans="1:10" x14ac:dyDescent="0.2">
      <c r="A36" s="5" t="s">
        <v>27</v>
      </c>
      <c r="B36" s="10" t="s">
        <v>28</v>
      </c>
      <c r="C36" s="10" t="s">
        <v>50</v>
      </c>
      <c r="D36" s="12">
        <v>36951</v>
      </c>
      <c r="E36" s="10" t="s">
        <v>86</v>
      </c>
      <c r="F36" s="13" t="s">
        <v>17</v>
      </c>
      <c r="G36" s="14">
        <v>270000</v>
      </c>
      <c r="H36" s="15">
        <v>1</v>
      </c>
      <c r="I36" s="14">
        <f t="shared" ref="I36:I43" si="2">G36*H36</f>
        <v>270000</v>
      </c>
    </row>
    <row r="37" spans="1:10" x14ac:dyDescent="0.2">
      <c r="A37" s="5"/>
      <c r="B37" s="10" t="s">
        <v>29</v>
      </c>
      <c r="C37" s="10" t="s">
        <v>30</v>
      </c>
      <c r="D37" s="12">
        <v>37012</v>
      </c>
      <c r="E37" s="10" t="s">
        <v>86</v>
      </c>
      <c r="F37" s="13" t="s">
        <v>17</v>
      </c>
      <c r="G37" s="14">
        <v>15000</v>
      </c>
      <c r="H37" s="15">
        <v>0.75</v>
      </c>
      <c r="I37" s="21">
        <f t="shared" si="2"/>
        <v>11250</v>
      </c>
    </row>
    <row r="38" spans="1:10" x14ac:dyDescent="0.2">
      <c r="B38" s="10" t="s">
        <v>31</v>
      </c>
      <c r="C38" s="10" t="s">
        <v>32</v>
      </c>
      <c r="D38" s="12">
        <v>36923</v>
      </c>
      <c r="E38" s="10" t="s">
        <v>86</v>
      </c>
      <c r="F38" s="13" t="s">
        <v>17</v>
      </c>
      <c r="G38" s="14">
        <v>250000</v>
      </c>
      <c r="H38" s="15">
        <v>0.5</v>
      </c>
      <c r="I38" s="14">
        <f t="shared" si="2"/>
        <v>125000</v>
      </c>
    </row>
    <row r="39" spans="1:10" x14ac:dyDescent="0.2">
      <c r="A39" s="5"/>
      <c r="B39" s="10" t="s">
        <v>57</v>
      </c>
      <c r="C39" s="10" t="s">
        <v>58</v>
      </c>
      <c r="D39" s="12">
        <v>37012</v>
      </c>
      <c r="E39" s="10" t="s">
        <v>86</v>
      </c>
      <c r="F39" s="13" t="s">
        <v>17</v>
      </c>
      <c r="G39" s="14">
        <v>250000</v>
      </c>
      <c r="H39" s="15">
        <v>0.5</v>
      </c>
      <c r="I39" s="14">
        <f t="shared" si="2"/>
        <v>125000</v>
      </c>
    </row>
    <row r="40" spans="1:10" x14ac:dyDescent="0.2">
      <c r="A40" s="5"/>
      <c r="B40" s="10" t="s">
        <v>127</v>
      </c>
      <c r="C40" s="10" t="s">
        <v>128</v>
      </c>
      <c r="D40" s="12">
        <v>37043</v>
      </c>
      <c r="E40" s="10" t="s">
        <v>86</v>
      </c>
      <c r="F40" s="13" t="s">
        <v>17</v>
      </c>
      <c r="G40" s="14">
        <v>50000</v>
      </c>
      <c r="H40" s="15">
        <v>0.5</v>
      </c>
      <c r="I40" s="14">
        <f>G40*H40</f>
        <v>25000</v>
      </c>
    </row>
    <row r="41" spans="1:10" x14ac:dyDescent="0.2">
      <c r="A41" s="5"/>
      <c r="B41" s="10" t="s">
        <v>129</v>
      </c>
      <c r="C41" s="10" t="s">
        <v>130</v>
      </c>
      <c r="D41" s="12">
        <v>37043</v>
      </c>
      <c r="E41" s="10" t="s">
        <v>86</v>
      </c>
      <c r="F41" s="13" t="s">
        <v>17</v>
      </c>
      <c r="G41" s="14">
        <v>50000</v>
      </c>
      <c r="H41" s="15">
        <v>0.5</v>
      </c>
      <c r="I41" s="14">
        <f>G41*H41</f>
        <v>25000</v>
      </c>
    </row>
    <row r="42" spans="1:10" x14ac:dyDescent="0.2">
      <c r="A42" s="5"/>
      <c r="B42" s="10" t="s">
        <v>161</v>
      </c>
      <c r="C42" s="10" t="s">
        <v>162</v>
      </c>
      <c r="D42" s="12">
        <v>37073</v>
      </c>
      <c r="E42" s="10" t="s">
        <v>86</v>
      </c>
      <c r="F42" s="13" t="s">
        <v>17</v>
      </c>
      <c r="G42" s="14">
        <v>50000</v>
      </c>
      <c r="H42" s="15">
        <v>0.25</v>
      </c>
      <c r="I42" s="14">
        <f>G42*H42</f>
        <v>12500</v>
      </c>
    </row>
    <row r="43" spans="1:10" x14ac:dyDescent="0.2">
      <c r="A43" s="5"/>
      <c r="B43" s="10" t="s">
        <v>163</v>
      </c>
      <c r="C43" s="10" t="s">
        <v>164</v>
      </c>
      <c r="D43" s="12">
        <v>37073</v>
      </c>
      <c r="E43" s="10" t="s">
        <v>86</v>
      </c>
      <c r="F43" s="13" t="s">
        <v>17</v>
      </c>
      <c r="G43" s="14">
        <v>50000</v>
      </c>
      <c r="H43" s="15">
        <v>0.5</v>
      </c>
      <c r="I43" s="14">
        <f t="shared" si="2"/>
        <v>25000</v>
      </c>
    </row>
    <row r="44" spans="1:10" x14ac:dyDescent="0.2">
      <c r="A44" s="5"/>
      <c r="B44" s="10" t="s">
        <v>165</v>
      </c>
      <c r="C44" s="10" t="s">
        <v>164</v>
      </c>
      <c r="D44" s="12">
        <v>37073</v>
      </c>
      <c r="E44" s="10" t="s">
        <v>86</v>
      </c>
      <c r="F44" s="13" t="s">
        <v>17</v>
      </c>
      <c r="G44" s="14">
        <v>50000</v>
      </c>
      <c r="H44" s="15">
        <v>0.5</v>
      </c>
      <c r="I44" s="24">
        <f>G44*H44</f>
        <v>25000</v>
      </c>
    </row>
    <row r="45" spans="1:10" ht="13.5" thickBot="1" x14ac:dyDescent="0.25">
      <c r="A45" s="5"/>
      <c r="D45" s="12"/>
      <c r="F45" s="13"/>
      <c r="G45" s="14" t="s">
        <v>6</v>
      </c>
      <c r="H45" s="18" t="s">
        <v>6</v>
      </c>
      <c r="I45" s="19">
        <f>SUM(I36:I44)</f>
        <v>643750</v>
      </c>
    </row>
    <row r="46" spans="1:10" ht="13.5" thickTop="1" x14ac:dyDescent="0.2">
      <c r="A46" s="5"/>
      <c r="D46" s="12"/>
      <c r="F46" s="13"/>
      <c r="G46" s="14"/>
      <c r="H46" s="20"/>
      <c r="I46" s="21"/>
    </row>
    <row r="47" spans="1:10" x14ac:dyDescent="0.2">
      <c r="D47" s="12"/>
      <c r="F47" s="13"/>
      <c r="G47" s="14"/>
      <c r="H47" s="20"/>
      <c r="I47" s="21"/>
    </row>
    <row r="48" spans="1:10" x14ac:dyDescent="0.2">
      <c r="A48" s="5" t="s">
        <v>44</v>
      </c>
      <c r="B48" s="10" t="s">
        <v>114</v>
      </c>
      <c r="C48" s="10" t="s">
        <v>110</v>
      </c>
      <c r="D48" s="12">
        <v>37012</v>
      </c>
      <c r="E48" s="10" t="s">
        <v>86</v>
      </c>
      <c r="F48" s="13" t="s">
        <v>17</v>
      </c>
      <c r="G48" s="14">
        <v>0</v>
      </c>
      <c r="H48" s="15">
        <v>0</v>
      </c>
      <c r="I48" s="14">
        <f>G48*H48</f>
        <v>0</v>
      </c>
      <c r="J48" s="10" t="s">
        <v>131</v>
      </c>
    </row>
    <row r="49" spans="1:10" x14ac:dyDescent="0.2">
      <c r="B49" s="10" t="s">
        <v>115</v>
      </c>
      <c r="C49" s="10" t="s">
        <v>116</v>
      </c>
      <c r="D49" s="12">
        <v>37012</v>
      </c>
      <c r="E49" s="10" t="s">
        <v>86</v>
      </c>
      <c r="F49" s="13" t="s">
        <v>17</v>
      </c>
      <c r="G49" s="14">
        <v>0</v>
      </c>
      <c r="H49" s="15">
        <v>0.3</v>
      </c>
      <c r="I49" s="14">
        <f>G49*H49</f>
        <v>0</v>
      </c>
      <c r="J49" s="10" t="s">
        <v>117</v>
      </c>
    </row>
    <row r="50" spans="1:10" x14ac:dyDescent="0.2">
      <c r="A50" s="16"/>
      <c r="B50" s="10" t="s">
        <v>87</v>
      </c>
      <c r="C50" s="10" t="s">
        <v>88</v>
      </c>
      <c r="D50" s="12">
        <v>36951</v>
      </c>
      <c r="E50" s="10" t="s">
        <v>86</v>
      </c>
      <c r="F50" s="13" t="s">
        <v>17</v>
      </c>
      <c r="G50" s="14">
        <v>2500000</v>
      </c>
      <c r="H50" s="15">
        <v>0.3</v>
      </c>
      <c r="I50" s="14">
        <f t="shared" ref="I50:I56" si="3">G50*H50</f>
        <v>750000</v>
      </c>
      <c r="J50" s="10" t="s">
        <v>158</v>
      </c>
    </row>
    <row r="51" spans="1:10" x14ac:dyDescent="0.2">
      <c r="A51" s="16"/>
      <c r="B51" s="10" t="s">
        <v>43</v>
      </c>
      <c r="C51" s="10" t="s">
        <v>87</v>
      </c>
      <c r="D51" s="12">
        <v>36951</v>
      </c>
      <c r="E51" s="10" t="s">
        <v>86</v>
      </c>
      <c r="F51" s="13" t="s">
        <v>17</v>
      </c>
      <c r="G51" s="14">
        <v>0</v>
      </c>
      <c r="H51" s="15">
        <v>0</v>
      </c>
      <c r="I51" s="14">
        <f t="shared" si="3"/>
        <v>0</v>
      </c>
      <c r="J51" s="10" t="s">
        <v>132</v>
      </c>
    </row>
    <row r="52" spans="1:10" x14ac:dyDescent="0.2">
      <c r="A52" s="16"/>
      <c r="B52" s="10" t="s">
        <v>111</v>
      </c>
      <c r="C52" s="10" t="s">
        <v>159</v>
      </c>
      <c r="D52" s="12">
        <v>36951</v>
      </c>
      <c r="E52" s="10" t="s">
        <v>86</v>
      </c>
      <c r="F52" s="13" t="s">
        <v>17</v>
      </c>
      <c r="G52" s="14">
        <v>200000</v>
      </c>
      <c r="H52" s="15">
        <v>1</v>
      </c>
      <c r="I52" s="14">
        <f t="shared" si="3"/>
        <v>200000</v>
      </c>
      <c r="J52" s="10" t="s">
        <v>160</v>
      </c>
    </row>
    <row r="53" spans="1:10" x14ac:dyDescent="0.2">
      <c r="A53" s="16"/>
      <c r="B53" s="10" t="s">
        <v>40</v>
      </c>
      <c r="C53" s="10" t="s">
        <v>133</v>
      </c>
      <c r="D53" s="12">
        <v>36923</v>
      </c>
      <c r="E53" s="10" t="s">
        <v>86</v>
      </c>
      <c r="F53" s="13" t="s">
        <v>17</v>
      </c>
      <c r="G53" s="14">
        <v>200000</v>
      </c>
      <c r="H53" s="15">
        <v>1</v>
      </c>
      <c r="I53" s="14">
        <f t="shared" si="3"/>
        <v>200000</v>
      </c>
      <c r="J53" s="10" t="s">
        <v>134</v>
      </c>
    </row>
    <row r="54" spans="1:10" x14ac:dyDescent="0.2">
      <c r="A54" s="16"/>
      <c r="B54" s="10" t="s">
        <v>136</v>
      </c>
      <c r="C54" s="10" t="s">
        <v>135</v>
      </c>
      <c r="D54" s="12">
        <v>36951</v>
      </c>
      <c r="E54" s="10">
        <v>2002</v>
      </c>
      <c r="F54" s="13" t="s">
        <v>17</v>
      </c>
      <c r="G54" s="14">
        <v>0</v>
      </c>
      <c r="H54" s="15">
        <v>0</v>
      </c>
      <c r="I54" s="14">
        <f t="shared" si="3"/>
        <v>0</v>
      </c>
      <c r="J54" s="10" t="s">
        <v>156</v>
      </c>
    </row>
    <row r="55" spans="1:10" x14ac:dyDescent="0.2">
      <c r="A55" s="16"/>
      <c r="B55" s="10" t="s">
        <v>40</v>
      </c>
      <c r="C55" s="10" t="s">
        <v>137</v>
      </c>
      <c r="D55" s="12">
        <v>37012</v>
      </c>
      <c r="E55" s="10" t="s">
        <v>86</v>
      </c>
      <c r="F55" s="13" t="s">
        <v>17</v>
      </c>
      <c r="G55" s="14">
        <v>0</v>
      </c>
      <c r="H55" s="15">
        <v>0</v>
      </c>
      <c r="I55" s="14">
        <f t="shared" si="3"/>
        <v>0</v>
      </c>
      <c r="J55" s="10" t="s">
        <v>157</v>
      </c>
    </row>
    <row r="56" spans="1:10" x14ac:dyDescent="0.2">
      <c r="A56" s="16"/>
      <c r="B56" s="10" t="s">
        <v>112</v>
      </c>
      <c r="C56" s="10" t="s">
        <v>113</v>
      </c>
      <c r="D56" s="12">
        <v>37012</v>
      </c>
      <c r="E56" s="10" t="s">
        <v>86</v>
      </c>
      <c r="F56" s="13" t="s">
        <v>17</v>
      </c>
      <c r="G56" s="14">
        <v>0</v>
      </c>
      <c r="H56" s="15">
        <v>0</v>
      </c>
      <c r="I56" s="14">
        <f t="shared" si="3"/>
        <v>0</v>
      </c>
      <c r="J56" s="10" t="s">
        <v>39</v>
      </c>
    </row>
    <row r="57" spans="1:10" ht="13.5" thickBot="1" x14ac:dyDescent="0.25">
      <c r="A57" s="16"/>
      <c r="D57" s="12"/>
      <c r="H57" s="18"/>
      <c r="I57" s="19">
        <f>SUM(I48:I56)</f>
        <v>1150000</v>
      </c>
    </row>
    <row r="58" spans="1:10" ht="13.5" thickTop="1" x14ac:dyDescent="0.2">
      <c r="A58" s="16"/>
      <c r="D58" s="12"/>
      <c r="H58" s="20"/>
      <c r="I58" s="21"/>
    </row>
    <row r="59" spans="1:10" x14ac:dyDescent="0.2">
      <c r="D59" s="12"/>
      <c r="F59" s="13"/>
      <c r="G59" s="14"/>
      <c r="H59" s="20"/>
      <c r="I59" s="21"/>
    </row>
    <row r="60" spans="1:10" x14ac:dyDescent="0.2">
      <c r="A60" s="5" t="s">
        <v>56</v>
      </c>
      <c r="B60" s="10" t="s">
        <v>138</v>
      </c>
      <c r="C60" s="10" t="s">
        <v>139</v>
      </c>
      <c r="D60" s="12">
        <v>37067</v>
      </c>
      <c r="E60" s="10" t="s">
        <v>86</v>
      </c>
      <c r="G60" s="14">
        <v>2500000</v>
      </c>
      <c r="H60" s="15">
        <v>0.3</v>
      </c>
      <c r="I60" s="24">
        <f t="shared" ref="I60:I70" si="4">G60*H60</f>
        <v>750000</v>
      </c>
      <c r="J60" s="10" t="s">
        <v>140</v>
      </c>
    </row>
    <row r="61" spans="1:10" x14ac:dyDescent="0.2">
      <c r="B61" s="10" t="s">
        <v>59</v>
      </c>
      <c r="C61" s="10" t="s">
        <v>60</v>
      </c>
      <c r="D61" s="12">
        <v>36982</v>
      </c>
      <c r="E61" s="10" t="s">
        <v>86</v>
      </c>
      <c r="G61" s="14">
        <v>30000</v>
      </c>
      <c r="H61" s="15">
        <v>0.1</v>
      </c>
      <c r="I61" s="24">
        <f t="shared" si="4"/>
        <v>3000</v>
      </c>
      <c r="J61" s="10" t="s">
        <v>118</v>
      </c>
    </row>
    <row r="62" spans="1:10" x14ac:dyDescent="0.2">
      <c r="A62" s="5"/>
      <c r="B62" s="10" t="s">
        <v>61</v>
      </c>
      <c r="C62" s="10" t="s">
        <v>96</v>
      </c>
      <c r="D62" s="12">
        <v>37014</v>
      </c>
      <c r="E62" s="10" t="s">
        <v>84</v>
      </c>
      <c r="G62" s="14">
        <v>200000</v>
      </c>
      <c r="H62" s="15">
        <v>0.1</v>
      </c>
      <c r="I62" s="24">
        <f t="shared" si="4"/>
        <v>20000</v>
      </c>
      <c r="J62" s="10" t="s">
        <v>39</v>
      </c>
    </row>
    <row r="63" spans="1:10" x14ac:dyDescent="0.2">
      <c r="A63" s="5"/>
      <c r="B63" s="10" t="s">
        <v>61</v>
      </c>
      <c r="C63" s="10" t="s">
        <v>74</v>
      </c>
      <c r="D63" s="12">
        <v>37014</v>
      </c>
      <c r="E63" s="10" t="s">
        <v>86</v>
      </c>
      <c r="G63" s="14">
        <v>2000000</v>
      </c>
      <c r="H63" s="15">
        <v>0.1</v>
      </c>
      <c r="I63" s="24">
        <f t="shared" si="4"/>
        <v>200000</v>
      </c>
    </row>
    <row r="64" spans="1:10" x14ac:dyDescent="0.2">
      <c r="A64" s="5"/>
      <c r="B64" s="10" t="s">
        <v>62</v>
      </c>
      <c r="C64" s="10" t="s">
        <v>63</v>
      </c>
      <c r="D64" s="12">
        <v>36982</v>
      </c>
      <c r="E64" s="10" t="s">
        <v>86</v>
      </c>
      <c r="G64" s="14">
        <v>50000</v>
      </c>
      <c r="H64" s="15">
        <v>0.1</v>
      </c>
      <c r="I64" s="24">
        <f t="shared" si="4"/>
        <v>5000</v>
      </c>
      <c r="J64" s="10" t="s">
        <v>119</v>
      </c>
    </row>
    <row r="65" spans="1:10" x14ac:dyDescent="0.2">
      <c r="A65" s="5"/>
      <c r="B65" s="10" t="s">
        <v>64</v>
      </c>
      <c r="C65" s="10" t="s">
        <v>65</v>
      </c>
      <c r="D65" s="12">
        <v>36982</v>
      </c>
      <c r="E65" s="10" t="s">
        <v>86</v>
      </c>
      <c r="G65" s="14">
        <v>2000000</v>
      </c>
      <c r="H65" s="15">
        <v>0.1</v>
      </c>
      <c r="I65" s="24">
        <f t="shared" si="4"/>
        <v>200000</v>
      </c>
      <c r="J65" s="10" t="s">
        <v>66</v>
      </c>
    </row>
    <row r="66" spans="1:10" x14ac:dyDescent="0.2">
      <c r="A66" s="5"/>
      <c r="B66" s="10" t="s">
        <v>71</v>
      </c>
      <c r="C66" s="10" t="s">
        <v>72</v>
      </c>
      <c r="D66" s="12">
        <v>37026</v>
      </c>
      <c r="E66" s="10" t="s">
        <v>86</v>
      </c>
      <c r="G66" s="14">
        <v>100000</v>
      </c>
      <c r="H66" s="15">
        <v>0.5</v>
      </c>
      <c r="I66" s="24">
        <f t="shared" si="4"/>
        <v>50000</v>
      </c>
      <c r="J66" s="10" t="s">
        <v>107</v>
      </c>
    </row>
    <row r="67" spans="1:10" x14ac:dyDescent="0.2">
      <c r="A67" s="5"/>
      <c r="B67" s="10" t="s">
        <v>97</v>
      </c>
      <c r="C67" s="10" t="s">
        <v>98</v>
      </c>
      <c r="D67" s="12">
        <v>37026</v>
      </c>
      <c r="E67" s="10" t="s">
        <v>86</v>
      </c>
      <c r="G67" s="14">
        <v>0</v>
      </c>
      <c r="H67" s="15"/>
      <c r="I67" s="24">
        <f t="shared" si="4"/>
        <v>0</v>
      </c>
      <c r="J67" s="10" t="s">
        <v>99</v>
      </c>
    </row>
    <row r="68" spans="1:10" x14ac:dyDescent="0.2">
      <c r="A68" s="5"/>
      <c r="B68" s="10" t="s">
        <v>75</v>
      </c>
      <c r="C68" s="10" t="s">
        <v>69</v>
      </c>
      <c r="D68" s="12">
        <v>37043</v>
      </c>
      <c r="E68" s="10" t="s">
        <v>86</v>
      </c>
      <c r="G68" s="14">
        <v>200000</v>
      </c>
      <c r="H68" s="15">
        <v>0.25</v>
      </c>
      <c r="I68" s="24">
        <f t="shared" si="4"/>
        <v>50000</v>
      </c>
      <c r="J68" s="10" t="s">
        <v>76</v>
      </c>
    </row>
    <row r="69" spans="1:10" x14ac:dyDescent="0.2">
      <c r="A69" s="5"/>
      <c r="B69" s="10" t="s">
        <v>141</v>
      </c>
      <c r="C69" s="10" t="s">
        <v>142</v>
      </c>
      <c r="D69" s="12">
        <v>37067</v>
      </c>
      <c r="E69" s="10" t="s">
        <v>86</v>
      </c>
      <c r="G69" s="14">
        <v>100000</v>
      </c>
      <c r="H69" s="15">
        <v>0.5</v>
      </c>
      <c r="I69" s="24">
        <f t="shared" si="4"/>
        <v>50000</v>
      </c>
      <c r="J69" s="10" t="s">
        <v>143</v>
      </c>
    </row>
    <row r="70" spans="1:10" x14ac:dyDescent="0.2">
      <c r="A70" s="5"/>
      <c r="B70" s="10" t="s">
        <v>68</v>
      </c>
      <c r="C70" s="10" t="s">
        <v>69</v>
      </c>
      <c r="D70" s="12">
        <v>37012</v>
      </c>
      <c r="E70" s="10" t="s">
        <v>86</v>
      </c>
      <c r="G70" s="14">
        <v>50000</v>
      </c>
      <c r="H70" s="15">
        <v>0.2</v>
      </c>
      <c r="I70" s="24">
        <f t="shared" si="4"/>
        <v>10000</v>
      </c>
      <c r="J70" s="10" t="s">
        <v>70</v>
      </c>
    </row>
    <row r="71" spans="1:10" x14ac:dyDescent="0.2">
      <c r="A71" s="5"/>
      <c r="B71" s="10" t="s">
        <v>120</v>
      </c>
      <c r="C71" s="10" t="s">
        <v>121</v>
      </c>
      <c r="D71" s="12">
        <v>37026</v>
      </c>
      <c r="E71" s="10" t="s">
        <v>86</v>
      </c>
      <c r="F71" s="13"/>
      <c r="G71" s="14">
        <v>100000</v>
      </c>
      <c r="H71" s="15">
        <v>0.2</v>
      </c>
      <c r="I71" s="14">
        <f>G71*H71</f>
        <v>20000</v>
      </c>
      <c r="J71" s="10" t="s">
        <v>119</v>
      </c>
    </row>
    <row r="72" spans="1:10" x14ac:dyDescent="0.2">
      <c r="A72" s="5"/>
      <c r="D72" s="12"/>
    </row>
    <row r="73" spans="1:10" ht="13.5" thickBot="1" x14ac:dyDescent="0.25">
      <c r="A73" s="16"/>
      <c r="D73" s="12"/>
      <c r="H73" s="18"/>
      <c r="I73" s="25">
        <f>SUM(I60:I71)</f>
        <v>1358000</v>
      </c>
    </row>
    <row r="74" spans="1:10" ht="13.5" thickTop="1" x14ac:dyDescent="0.2">
      <c r="A74" s="16"/>
      <c r="D74" s="12"/>
      <c r="H74" s="20"/>
      <c r="I74" s="26"/>
    </row>
    <row r="75" spans="1:10" x14ac:dyDescent="0.2">
      <c r="A75" s="16"/>
      <c r="D75" s="12"/>
      <c r="F75" s="13"/>
      <c r="G75" s="14"/>
      <c r="H75" s="20"/>
      <c r="I75" s="21"/>
    </row>
    <row r="76" spans="1:10" x14ac:dyDescent="0.2">
      <c r="A76" s="5" t="s">
        <v>12</v>
      </c>
      <c r="B76" s="10" t="s">
        <v>37</v>
      </c>
      <c r="C76" s="10" t="s">
        <v>169</v>
      </c>
      <c r="D76" s="12">
        <v>37097</v>
      </c>
      <c r="E76" s="10" t="s">
        <v>86</v>
      </c>
      <c r="F76" s="10" t="s">
        <v>51</v>
      </c>
      <c r="G76" s="14">
        <v>50000</v>
      </c>
      <c r="H76" s="17">
        <v>0.6</v>
      </c>
      <c r="I76" s="14">
        <f t="shared" ref="I76:I83" si="5">G76*H76</f>
        <v>30000</v>
      </c>
    </row>
    <row r="77" spans="1:10" x14ac:dyDescent="0.2">
      <c r="A77" s="4"/>
      <c r="B77" s="10" t="s">
        <v>108</v>
      </c>
      <c r="C77" s="10" t="s">
        <v>170</v>
      </c>
      <c r="D77" s="12">
        <v>37042</v>
      </c>
      <c r="E77" s="10" t="s">
        <v>86</v>
      </c>
      <c r="F77" s="10" t="s">
        <v>17</v>
      </c>
      <c r="G77" s="14">
        <v>50000</v>
      </c>
      <c r="H77" s="17">
        <v>0.2</v>
      </c>
      <c r="I77" s="14">
        <f t="shared" si="5"/>
        <v>10000</v>
      </c>
    </row>
    <row r="78" spans="1:10" x14ac:dyDescent="0.2">
      <c r="A78" s="4"/>
      <c r="B78" s="10" t="s">
        <v>109</v>
      </c>
      <c r="C78" s="10" t="s">
        <v>171</v>
      </c>
      <c r="D78" s="12">
        <v>37099</v>
      </c>
      <c r="E78" s="10" t="s">
        <v>86</v>
      </c>
      <c r="F78" s="10" t="s">
        <v>17</v>
      </c>
      <c r="G78" s="14">
        <v>15000</v>
      </c>
      <c r="H78" s="17">
        <v>0.3</v>
      </c>
      <c r="I78" s="14">
        <f>G78*H78</f>
        <v>4500</v>
      </c>
    </row>
    <row r="79" spans="1:10" x14ac:dyDescent="0.2">
      <c r="A79" s="13"/>
      <c r="B79" s="10" t="s">
        <v>38</v>
      </c>
      <c r="C79" s="10" t="s">
        <v>144</v>
      </c>
      <c r="D79" s="12">
        <v>36951</v>
      </c>
      <c r="E79" s="10" t="s">
        <v>86</v>
      </c>
      <c r="F79" s="10" t="s">
        <v>17</v>
      </c>
      <c r="G79" s="14">
        <v>60000</v>
      </c>
      <c r="H79" s="17">
        <v>0.3</v>
      </c>
      <c r="I79" s="14">
        <f t="shared" si="5"/>
        <v>18000</v>
      </c>
      <c r="J79" s="10" t="s">
        <v>45</v>
      </c>
    </row>
    <row r="80" spans="1:10" x14ac:dyDescent="0.2">
      <c r="A80" s="13"/>
      <c r="B80" s="10" t="s">
        <v>46</v>
      </c>
      <c r="C80" s="10" t="s">
        <v>47</v>
      </c>
      <c r="D80" s="12">
        <v>36951</v>
      </c>
      <c r="E80" s="10" t="s">
        <v>86</v>
      </c>
      <c r="F80" s="10" t="s">
        <v>17</v>
      </c>
      <c r="G80" s="14">
        <v>50000</v>
      </c>
      <c r="H80" s="17">
        <v>0.1</v>
      </c>
      <c r="I80" s="14">
        <f t="shared" si="5"/>
        <v>5000</v>
      </c>
      <c r="J80" s="10" t="s">
        <v>48</v>
      </c>
    </row>
    <row r="81" spans="1:10" x14ac:dyDescent="0.2">
      <c r="A81" s="13"/>
      <c r="B81" s="10" t="s">
        <v>172</v>
      </c>
      <c r="C81" s="10" t="s">
        <v>173</v>
      </c>
      <c r="D81" s="12">
        <v>37109</v>
      </c>
      <c r="E81" s="10" t="s">
        <v>86</v>
      </c>
      <c r="F81" s="10" t="s">
        <v>174</v>
      </c>
      <c r="G81" s="14">
        <v>20000</v>
      </c>
      <c r="H81" s="17">
        <v>0.4</v>
      </c>
      <c r="I81" s="14">
        <f t="shared" si="5"/>
        <v>8000</v>
      </c>
      <c r="J81" s="10" t="s">
        <v>175</v>
      </c>
    </row>
    <row r="82" spans="1:10" x14ac:dyDescent="0.2">
      <c r="A82" s="13"/>
      <c r="B82" s="10" t="s">
        <v>94</v>
      </c>
      <c r="C82" s="10" t="s">
        <v>95</v>
      </c>
      <c r="D82" s="12">
        <v>37025</v>
      </c>
      <c r="E82" s="10" t="s">
        <v>86</v>
      </c>
      <c r="F82" s="10" t="s">
        <v>17</v>
      </c>
      <c r="G82" s="14">
        <v>30000</v>
      </c>
      <c r="H82" s="17">
        <v>0.05</v>
      </c>
      <c r="I82" s="14">
        <f t="shared" si="5"/>
        <v>1500</v>
      </c>
    </row>
    <row r="83" spans="1:10" x14ac:dyDescent="0.2">
      <c r="A83" s="13"/>
      <c r="B83" s="10" t="s">
        <v>91</v>
      </c>
      <c r="C83" s="10" t="s">
        <v>92</v>
      </c>
      <c r="D83" s="12">
        <v>37025</v>
      </c>
      <c r="E83" s="10" t="s">
        <v>86</v>
      </c>
      <c r="F83" s="10" t="s">
        <v>17</v>
      </c>
      <c r="G83" s="14">
        <v>50000</v>
      </c>
      <c r="H83" s="17">
        <v>0.2</v>
      </c>
      <c r="I83" s="14">
        <f t="shared" si="5"/>
        <v>10000</v>
      </c>
      <c r="J83" s="10" t="s">
        <v>93</v>
      </c>
    </row>
    <row r="84" spans="1:10" x14ac:dyDescent="0.2">
      <c r="A84" s="13"/>
      <c r="B84" s="10" t="s">
        <v>67</v>
      </c>
      <c r="C84" s="10" t="s">
        <v>73</v>
      </c>
      <c r="D84" s="12">
        <v>36996</v>
      </c>
      <c r="E84" s="10" t="s">
        <v>86</v>
      </c>
      <c r="F84" s="10" t="s">
        <v>17</v>
      </c>
      <c r="G84" s="14">
        <v>100000</v>
      </c>
      <c r="H84" s="17">
        <v>0.6</v>
      </c>
      <c r="I84" s="14">
        <f>G84*H84</f>
        <v>60000</v>
      </c>
    </row>
    <row r="85" spans="1:10" x14ac:dyDescent="0.2">
      <c r="A85" s="13"/>
      <c r="B85" s="10" t="s">
        <v>122</v>
      </c>
      <c r="C85" s="10" t="s">
        <v>123</v>
      </c>
      <c r="D85" s="12">
        <v>37052</v>
      </c>
      <c r="E85" s="10" t="s">
        <v>86</v>
      </c>
      <c r="F85" s="10" t="s">
        <v>17</v>
      </c>
      <c r="G85" s="14">
        <v>50000</v>
      </c>
      <c r="H85" s="17">
        <v>0.25</v>
      </c>
      <c r="I85" s="14">
        <f>G85*H85</f>
        <v>12500</v>
      </c>
    </row>
    <row r="86" spans="1:10" x14ac:dyDescent="0.2">
      <c r="A86" s="13"/>
      <c r="B86" s="10" t="s">
        <v>124</v>
      </c>
      <c r="C86" s="10" t="s">
        <v>125</v>
      </c>
      <c r="D86" s="12">
        <v>37052</v>
      </c>
      <c r="E86" s="10" t="s">
        <v>145</v>
      </c>
      <c r="F86" s="10" t="s">
        <v>17</v>
      </c>
      <c r="G86" s="14">
        <v>25000</v>
      </c>
      <c r="H86" s="17">
        <v>0.1</v>
      </c>
      <c r="I86" s="14">
        <f>G86*H86</f>
        <v>2500</v>
      </c>
    </row>
    <row r="87" spans="1:10" x14ac:dyDescent="0.2">
      <c r="A87" s="13"/>
      <c r="B87" s="10" t="s">
        <v>126</v>
      </c>
      <c r="C87" s="10" t="s">
        <v>146</v>
      </c>
      <c r="D87" s="12">
        <v>37052</v>
      </c>
      <c r="E87" s="10" t="s">
        <v>86</v>
      </c>
      <c r="F87" s="10" t="s">
        <v>17</v>
      </c>
      <c r="G87" s="14">
        <v>100000</v>
      </c>
      <c r="H87" s="17">
        <v>0.05</v>
      </c>
      <c r="I87" s="14">
        <f>G87*H87</f>
        <v>5000</v>
      </c>
    </row>
    <row r="88" spans="1:10" x14ac:dyDescent="0.2">
      <c r="A88" s="13"/>
      <c r="F88" s="13"/>
    </row>
    <row r="89" spans="1:10" ht="13.5" thickBot="1" x14ac:dyDescent="0.25">
      <c r="A89" s="13"/>
      <c r="F89" s="13"/>
      <c r="H89" s="18" t="s">
        <v>6</v>
      </c>
      <c r="I89" s="19">
        <f>SUM(I76:I87)</f>
        <v>167000</v>
      </c>
    </row>
    <row r="90" spans="1:10" ht="13.5" thickTop="1" x14ac:dyDescent="0.2">
      <c r="A90" s="13"/>
      <c r="F90" s="13"/>
      <c r="H90" s="20"/>
      <c r="I90" s="21"/>
    </row>
    <row r="91" spans="1:10" x14ac:dyDescent="0.2">
      <c r="A91" s="13"/>
      <c r="F91" s="13"/>
      <c r="H91" s="20"/>
      <c r="I91" s="21"/>
    </row>
    <row r="92" spans="1:10" x14ac:dyDescent="0.2">
      <c r="A92" s="13"/>
      <c r="F92" s="13"/>
    </row>
  </sheetData>
  <phoneticPr fontId="0" type="noConversion"/>
  <printOptions horizontalCentered="1"/>
  <pageMargins left="0.5" right="0.5" top="0.5" bottom="0.5" header="0.5" footer="0.23"/>
  <pageSetup scale="66" fitToHeight="0" orientation="landscape" r:id="rId1"/>
  <headerFooter alignWithMargins="0">
    <oddFooter>&amp;L&amp;D
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90</v>
      </c>
    </row>
    <row r="2" spans="1:2" x14ac:dyDescent="0.2">
      <c r="A2" t="s">
        <v>85</v>
      </c>
      <c r="B2" s="3">
        <f>SUMIF('West Gas Hot List'!$E$8:$E$87,A2,'West Gas Hot List'!$I$8:$I$87)/1000</f>
        <v>0</v>
      </c>
    </row>
    <row r="3" spans="1:2" x14ac:dyDescent="0.2">
      <c r="A3" t="s">
        <v>84</v>
      </c>
      <c r="B3" s="3">
        <f>SUMIF('West Gas Hot List'!$E$8:$E$87,A3,'West Gas Hot List'!$I$8:$I$87)/1000</f>
        <v>2380</v>
      </c>
    </row>
    <row r="4" spans="1:2" x14ac:dyDescent="0.2">
      <c r="A4" t="s">
        <v>86</v>
      </c>
      <c r="B4" s="3">
        <f>SUMIF('West Gas Hot List'!$E$8:$E$87,A4,'West Gas Hot List'!$I$8:$I$87)/1000</f>
        <v>7046.25</v>
      </c>
    </row>
    <row r="5" spans="1:2" x14ac:dyDescent="0.2">
      <c r="A5" t="s">
        <v>89</v>
      </c>
      <c r="B5" s="3">
        <f>SUMIF('West Gas Hot List'!$E$8:$E$87,A5,'West Gas Hot List'!$I$8:$I$87)/1000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2001-08-10T19:23:34Z</cp:lastPrinted>
  <dcterms:created xsi:type="dcterms:W3CDTF">2001-01-17T16:57:42Z</dcterms:created>
  <dcterms:modified xsi:type="dcterms:W3CDTF">2023-09-17T13:59:56Z</dcterms:modified>
</cp:coreProperties>
</file>