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9E8D455-E294-45B2-8F67-23CBC850CDA3}" xr6:coauthVersionLast="47" xr6:coauthVersionMax="47" xr10:uidLastSave="{00000000-0000-0000-0000-000000000000}"/>
  <bookViews>
    <workbookView xWindow="-120" yWindow="-120" windowWidth="38640" windowHeight="15720" activeTab="1"/>
  </bookViews>
  <sheets>
    <sheet name="Jul 01" sheetId="1" r:id="rId1"/>
    <sheet name="Jun 01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N4" i="1"/>
  <c r="I7" i="1"/>
  <c r="J7" i="1"/>
  <c r="K7" i="1"/>
  <c r="M7" i="1"/>
  <c r="N7" i="1"/>
  <c r="I8" i="1"/>
  <c r="J8" i="1"/>
  <c r="K8" i="1"/>
  <c r="M8" i="1"/>
  <c r="N8" i="1"/>
  <c r="I9" i="1"/>
  <c r="J9" i="1"/>
  <c r="K9" i="1"/>
  <c r="M9" i="1"/>
  <c r="N9" i="1"/>
  <c r="I10" i="1"/>
  <c r="J10" i="1"/>
  <c r="K10" i="1"/>
  <c r="M10" i="1"/>
  <c r="N10" i="1"/>
  <c r="I11" i="1"/>
  <c r="J11" i="1"/>
  <c r="K11" i="1"/>
  <c r="M11" i="1"/>
  <c r="N11" i="1"/>
  <c r="I12" i="1"/>
  <c r="J12" i="1"/>
  <c r="K12" i="1"/>
  <c r="M12" i="1"/>
  <c r="N12" i="1"/>
  <c r="I13" i="1"/>
  <c r="J13" i="1"/>
  <c r="K13" i="1"/>
  <c r="M13" i="1"/>
  <c r="N13" i="1"/>
  <c r="I14" i="1"/>
  <c r="J14" i="1"/>
  <c r="K14" i="1"/>
  <c r="M14" i="1"/>
  <c r="N14" i="1"/>
  <c r="I15" i="1"/>
  <c r="J15" i="1"/>
  <c r="K15" i="1"/>
  <c r="M15" i="1"/>
  <c r="N15" i="1"/>
  <c r="I16" i="1"/>
  <c r="J16" i="1"/>
  <c r="K16" i="1"/>
  <c r="M16" i="1"/>
  <c r="N16" i="1"/>
  <c r="I17" i="1"/>
  <c r="J17" i="1"/>
  <c r="K17" i="1"/>
  <c r="M17" i="1"/>
  <c r="N17" i="1"/>
  <c r="I18" i="1"/>
  <c r="J18" i="1"/>
  <c r="K18" i="1"/>
  <c r="M18" i="1"/>
  <c r="N18" i="1"/>
  <c r="I19" i="1"/>
  <c r="J19" i="1"/>
  <c r="K19" i="1"/>
  <c r="M19" i="1"/>
  <c r="N19" i="1"/>
  <c r="I20" i="1"/>
  <c r="J20" i="1"/>
  <c r="K20" i="1"/>
  <c r="M20" i="1"/>
  <c r="N20" i="1"/>
  <c r="I21" i="1"/>
  <c r="J21" i="1"/>
  <c r="K21" i="1"/>
  <c r="M21" i="1"/>
  <c r="N21" i="1"/>
  <c r="I22" i="1"/>
  <c r="J22" i="1"/>
  <c r="K22" i="1"/>
  <c r="M22" i="1"/>
  <c r="N22" i="1"/>
  <c r="I23" i="1"/>
  <c r="J23" i="1"/>
  <c r="K23" i="1"/>
  <c r="M23" i="1"/>
  <c r="N23" i="1"/>
  <c r="I24" i="1"/>
  <c r="J24" i="1"/>
  <c r="K24" i="1"/>
  <c r="M24" i="1"/>
  <c r="N24" i="1"/>
  <c r="I25" i="1"/>
  <c r="J25" i="1"/>
  <c r="K25" i="1"/>
  <c r="M25" i="1"/>
  <c r="N25" i="1"/>
  <c r="I26" i="1"/>
  <c r="J26" i="1"/>
  <c r="K26" i="1"/>
  <c r="M26" i="1"/>
  <c r="N26" i="1"/>
  <c r="I27" i="1"/>
  <c r="J27" i="1"/>
  <c r="K27" i="1"/>
  <c r="M27" i="1"/>
  <c r="N27" i="1"/>
  <c r="I28" i="1"/>
  <c r="J28" i="1"/>
  <c r="K28" i="1"/>
  <c r="M28" i="1"/>
  <c r="N28" i="1"/>
  <c r="I29" i="1"/>
  <c r="J29" i="1"/>
  <c r="K29" i="1"/>
  <c r="M29" i="1"/>
  <c r="N29" i="1"/>
  <c r="I30" i="1"/>
  <c r="J30" i="1"/>
  <c r="K30" i="1"/>
  <c r="M30" i="1"/>
  <c r="N30" i="1"/>
  <c r="I31" i="1"/>
  <c r="J31" i="1"/>
  <c r="K31" i="1"/>
  <c r="M31" i="1"/>
  <c r="N31" i="1"/>
  <c r="I32" i="1"/>
  <c r="J32" i="1"/>
  <c r="K32" i="1"/>
  <c r="M32" i="1"/>
  <c r="N32" i="1"/>
  <c r="I33" i="1"/>
  <c r="J33" i="1"/>
  <c r="K33" i="1"/>
  <c r="M33" i="1"/>
  <c r="N33" i="1"/>
  <c r="I34" i="1"/>
  <c r="J34" i="1"/>
  <c r="K34" i="1"/>
  <c r="M34" i="1"/>
  <c r="N34" i="1"/>
  <c r="I35" i="1"/>
  <c r="J35" i="1"/>
  <c r="K35" i="1"/>
  <c r="M35" i="1"/>
  <c r="N35" i="1"/>
  <c r="I36" i="1"/>
  <c r="J36" i="1"/>
  <c r="K36" i="1"/>
  <c r="M36" i="1"/>
  <c r="N36" i="1"/>
  <c r="I37" i="1"/>
  <c r="J37" i="1"/>
  <c r="K37" i="1"/>
  <c r="M37" i="1"/>
  <c r="N37" i="1"/>
  <c r="B39" i="1"/>
  <c r="C39" i="1"/>
  <c r="D39" i="1"/>
  <c r="E39" i="1"/>
  <c r="F39" i="1"/>
  <c r="G39" i="1"/>
  <c r="H39" i="1"/>
  <c r="I39" i="1"/>
  <c r="J39" i="1"/>
  <c r="K39" i="1"/>
  <c r="M39" i="1"/>
  <c r="N39" i="1"/>
  <c r="J40" i="1"/>
  <c r="J41" i="1"/>
  <c r="J42" i="1"/>
  <c r="H44" i="1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B38" i="2"/>
  <c r="C38" i="2"/>
  <c r="D38" i="2"/>
  <c r="E38" i="2"/>
  <c r="F38" i="2"/>
  <c r="G38" i="2"/>
  <c r="H38" i="2"/>
  <c r="I38" i="2"/>
  <c r="J38" i="2"/>
  <c r="K38" i="2"/>
</calcChain>
</file>

<file path=xl/sharedStrings.xml><?xml version="1.0" encoding="utf-8"?>
<sst xmlns="http://schemas.openxmlformats.org/spreadsheetml/2006/main" count="22" uniqueCount="8">
  <si>
    <t>@CG</t>
  </si>
  <si>
    <t>@MALIN</t>
  </si>
  <si>
    <t>MCF</t>
  </si>
  <si>
    <t>MMBTU</t>
  </si>
  <si>
    <t>D416</t>
  </si>
  <si>
    <t>TOTAL</t>
  </si>
  <si>
    <t>Malin</t>
  </si>
  <si>
    <t>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</si>
</sst>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 applyAlignment="1">
      <alignment horizontal="right"/>
    </xf>
    <xf numFmtId="3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" fontId="0" fillId="0" borderId="0" xfId="0" applyNumberFormat="1"/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4"/>
  <sheetViews>
    <sheetView workbookViewId="0"/>
  </sheetViews>
  <sheetFormatPr defaultRowHeight="12.75" x14ac:dyDescent="0.2"/>
  <sheetData>
    <row r="2" spans="1:14" x14ac:dyDescent="0.2">
      <c r="M2">
        <f>+(1-0.0137)</f>
        <v>0.98629999999999995</v>
      </c>
    </row>
    <row r="3" spans="1:14" x14ac:dyDescent="0.2">
      <c r="J3" s="1" t="s">
        <v>0</v>
      </c>
      <c r="K3" s="1" t="s">
        <v>1</v>
      </c>
    </row>
    <row r="4" spans="1:14" x14ac:dyDescent="0.2">
      <c r="I4" s="1" t="s">
        <v>2</v>
      </c>
      <c r="J4" s="1" t="s">
        <v>3</v>
      </c>
      <c r="K4" s="1" t="s">
        <v>3</v>
      </c>
      <c r="N4" s="2">
        <f>+K8-M8</f>
        <v>0</v>
      </c>
    </row>
    <row r="5" spans="1:14" x14ac:dyDescent="0.2">
      <c r="B5">
        <v>5403</v>
      </c>
      <c r="C5">
        <v>5401</v>
      </c>
      <c r="D5">
        <v>5402</v>
      </c>
      <c r="E5">
        <v>5404</v>
      </c>
      <c r="F5">
        <v>5405</v>
      </c>
      <c r="G5">
        <v>5406</v>
      </c>
      <c r="H5" s="3" t="s">
        <v>4</v>
      </c>
      <c r="I5" s="1" t="s">
        <v>5</v>
      </c>
      <c r="J5" s="1" t="s">
        <v>5</v>
      </c>
      <c r="K5" s="1" t="s">
        <v>5</v>
      </c>
    </row>
    <row r="6" spans="1:14" x14ac:dyDescent="0.2">
      <c r="M6" s="4" t="s">
        <v>6</v>
      </c>
      <c r="N6" s="4" t="s">
        <v>7</v>
      </c>
    </row>
    <row r="7" spans="1:14" x14ac:dyDescent="0.2">
      <c r="A7" s="5">
        <v>35612</v>
      </c>
      <c r="B7" s="2">
        <v>1913</v>
      </c>
      <c r="C7" s="2">
        <v>628</v>
      </c>
      <c r="D7" s="2">
        <v>626</v>
      </c>
      <c r="E7" s="2">
        <v>782</v>
      </c>
      <c r="F7" s="2">
        <v>1089</v>
      </c>
      <c r="G7" s="2">
        <v>0</v>
      </c>
      <c r="H7" s="2"/>
      <c r="I7" s="2">
        <f>SUM(B7:H7)</f>
        <v>5038</v>
      </c>
      <c r="J7" s="2">
        <f>I7*1.016</f>
        <v>5118.6080000000002</v>
      </c>
      <c r="K7" s="2">
        <f>J7/(1-0.0137)</f>
        <v>5189.706985704147</v>
      </c>
      <c r="M7" s="6">
        <f>IF(K7&gt;6197,6197,K7)</f>
        <v>5189.706985704147</v>
      </c>
      <c r="N7" s="2">
        <f>IF(M7&gt;K7,0,((K7-M7)*(1-0.0137)))</f>
        <v>0</v>
      </c>
    </row>
    <row r="8" spans="1:14" x14ac:dyDescent="0.2">
      <c r="A8" s="5">
        <v>35613</v>
      </c>
      <c r="B8" s="2">
        <v>1909</v>
      </c>
      <c r="C8" s="2">
        <v>632</v>
      </c>
      <c r="D8" s="2">
        <v>630</v>
      </c>
      <c r="E8" s="2">
        <v>781</v>
      </c>
      <c r="F8" s="2">
        <v>1080</v>
      </c>
      <c r="G8" s="2">
        <v>1</v>
      </c>
      <c r="H8" s="2"/>
      <c r="I8" s="2">
        <f t="shared" ref="I8:I37" si="0">SUM(B8:H8)</f>
        <v>5033</v>
      </c>
      <c r="J8" s="2">
        <f t="shared" ref="J8:J37" si="1">I8*1.016</f>
        <v>5113.5280000000002</v>
      </c>
      <c r="K8" s="2">
        <f t="shared" ref="K8:K37" si="2">J8/(1-0.0137)</f>
        <v>5184.5564229950323</v>
      </c>
      <c r="M8" s="6">
        <f>IF(K8&gt;6197,6197,K8)</f>
        <v>5184.5564229950323</v>
      </c>
      <c r="N8" s="2">
        <f>IF(M8&gt;K8,0,((K8-M8)*(1-0.0137)))</f>
        <v>0</v>
      </c>
    </row>
    <row r="9" spans="1:14" x14ac:dyDescent="0.2">
      <c r="A9" s="5">
        <v>35614</v>
      </c>
      <c r="B9" s="2">
        <v>1719</v>
      </c>
      <c r="C9" s="2">
        <v>577</v>
      </c>
      <c r="D9" s="2">
        <v>575</v>
      </c>
      <c r="E9" s="2">
        <v>745</v>
      </c>
      <c r="F9" s="2">
        <v>1004</v>
      </c>
      <c r="G9" s="2">
        <v>0</v>
      </c>
      <c r="H9" s="2"/>
      <c r="I9" s="2">
        <f t="shared" si="0"/>
        <v>4620</v>
      </c>
      <c r="J9" s="2">
        <f t="shared" si="1"/>
        <v>4693.92</v>
      </c>
      <c r="K9" s="2">
        <f t="shared" si="2"/>
        <v>4759.1199432221438</v>
      </c>
      <c r="M9" s="6">
        <f t="shared" ref="M9:M37" si="3">IF(K9&gt;6197,6197,K9)</f>
        <v>4759.1199432221438</v>
      </c>
      <c r="N9" s="2">
        <f t="shared" ref="N9:N37" si="4">IF(M9&gt;K9,0,((K9-M9)*(1-0.0137)))</f>
        <v>0</v>
      </c>
    </row>
    <row r="10" spans="1:14" x14ac:dyDescent="0.2">
      <c r="A10" s="5">
        <v>35615</v>
      </c>
      <c r="B10" s="2">
        <v>1782</v>
      </c>
      <c r="C10" s="2">
        <v>542</v>
      </c>
      <c r="D10" s="2">
        <v>541</v>
      </c>
      <c r="E10" s="2">
        <v>748</v>
      </c>
      <c r="F10" s="2">
        <v>1017</v>
      </c>
      <c r="G10" s="2">
        <v>0</v>
      </c>
      <c r="H10" s="2"/>
      <c r="I10" s="2">
        <f t="shared" si="0"/>
        <v>4630</v>
      </c>
      <c r="J10" s="2">
        <f t="shared" si="1"/>
        <v>4704.08</v>
      </c>
      <c r="K10" s="2">
        <f t="shared" si="2"/>
        <v>4769.4210686403731</v>
      </c>
      <c r="M10" s="6">
        <f t="shared" si="3"/>
        <v>4769.4210686403731</v>
      </c>
      <c r="N10" s="2">
        <f t="shared" si="4"/>
        <v>0</v>
      </c>
    </row>
    <row r="11" spans="1:14" x14ac:dyDescent="0.2">
      <c r="A11" s="5">
        <v>35616</v>
      </c>
      <c r="B11" s="2">
        <v>1988</v>
      </c>
      <c r="C11" s="2">
        <v>610</v>
      </c>
      <c r="D11" s="2">
        <v>609</v>
      </c>
      <c r="E11" s="2">
        <v>799</v>
      </c>
      <c r="F11" s="2">
        <v>1119</v>
      </c>
      <c r="G11" s="2">
        <v>2</v>
      </c>
      <c r="H11" s="2"/>
      <c r="I11" s="2">
        <f t="shared" si="0"/>
        <v>5127</v>
      </c>
      <c r="J11" s="2">
        <f t="shared" si="1"/>
        <v>5209.0320000000002</v>
      </c>
      <c r="K11" s="2">
        <f t="shared" si="2"/>
        <v>5281.3870019263923</v>
      </c>
      <c r="M11" s="6">
        <f t="shared" si="3"/>
        <v>5281.3870019263923</v>
      </c>
      <c r="N11" s="2">
        <f t="shared" si="4"/>
        <v>0</v>
      </c>
    </row>
    <row r="12" spans="1:14" x14ac:dyDescent="0.2">
      <c r="A12" s="5">
        <v>35617</v>
      </c>
      <c r="B12" s="2">
        <v>2096</v>
      </c>
      <c r="C12" s="2">
        <v>645</v>
      </c>
      <c r="D12" s="2">
        <v>643</v>
      </c>
      <c r="E12" s="2">
        <v>821</v>
      </c>
      <c r="F12" s="2">
        <v>1165</v>
      </c>
      <c r="G12" s="2">
        <v>2</v>
      </c>
      <c r="H12" s="2"/>
      <c r="I12" s="2">
        <f t="shared" si="0"/>
        <v>5372</v>
      </c>
      <c r="J12" s="2">
        <f t="shared" si="1"/>
        <v>5457.9520000000002</v>
      </c>
      <c r="K12" s="2">
        <f t="shared" si="2"/>
        <v>5533.7645746730204</v>
      </c>
      <c r="M12" s="6">
        <f t="shared" si="3"/>
        <v>5533.7645746730204</v>
      </c>
      <c r="N12" s="2">
        <f t="shared" si="4"/>
        <v>0</v>
      </c>
    </row>
    <row r="13" spans="1:14" x14ac:dyDescent="0.2">
      <c r="A13" s="5">
        <v>35618</v>
      </c>
      <c r="B13" s="2">
        <v>2004</v>
      </c>
      <c r="C13" s="2">
        <v>611</v>
      </c>
      <c r="D13" s="2">
        <v>610</v>
      </c>
      <c r="E13" s="2">
        <v>776</v>
      </c>
      <c r="F13" s="2">
        <v>1087</v>
      </c>
      <c r="G13" s="2">
        <v>0</v>
      </c>
      <c r="H13" s="2"/>
      <c r="I13" s="2">
        <f t="shared" si="0"/>
        <v>5088</v>
      </c>
      <c r="J13" s="2">
        <f t="shared" si="1"/>
        <v>5169.4080000000004</v>
      </c>
      <c r="K13" s="2">
        <f t="shared" si="2"/>
        <v>5241.2126127952961</v>
      </c>
      <c r="M13" s="6">
        <f t="shared" si="3"/>
        <v>5241.2126127952961</v>
      </c>
      <c r="N13" s="2">
        <f t="shared" si="4"/>
        <v>0</v>
      </c>
    </row>
    <row r="14" spans="1:14" x14ac:dyDescent="0.2">
      <c r="A14" s="5">
        <v>35619</v>
      </c>
      <c r="B14" s="2">
        <v>1934</v>
      </c>
      <c r="C14" s="2">
        <v>582</v>
      </c>
      <c r="D14" s="2">
        <v>580</v>
      </c>
      <c r="E14" s="2">
        <v>765</v>
      </c>
      <c r="F14" s="2">
        <v>1068</v>
      </c>
      <c r="G14" s="2">
        <v>0</v>
      </c>
      <c r="I14" s="2">
        <f t="shared" si="0"/>
        <v>4929</v>
      </c>
      <c r="J14" s="2">
        <f t="shared" si="1"/>
        <v>5007.8640000000005</v>
      </c>
      <c r="K14" s="2">
        <f t="shared" si="2"/>
        <v>5077.4247186454431</v>
      </c>
      <c r="M14" s="6">
        <f t="shared" si="3"/>
        <v>5077.4247186454431</v>
      </c>
      <c r="N14" s="2">
        <f t="shared" si="4"/>
        <v>0</v>
      </c>
    </row>
    <row r="15" spans="1:14" x14ac:dyDescent="0.2">
      <c r="A15" s="5">
        <v>35620</v>
      </c>
      <c r="B15" s="2">
        <v>2154</v>
      </c>
      <c r="C15" s="2">
        <v>654</v>
      </c>
      <c r="D15" s="2">
        <v>652</v>
      </c>
      <c r="E15" s="2">
        <v>827</v>
      </c>
      <c r="F15" s="2">
        <v>1165</v>
      </c>
      <c r="G15" s="2">
        <v>4</v>
      </c>
      <c r="H15" s="2"/>
      <c r="I15" s="2">
        <f t="shared" si="0"/>
        <v>5456</v>
      </c>
      <c r="J15" s="2">
        <f t="shared" si="1"/>
        <v>5543.2960000000003</v>
      </c>
      <c r="K15" s="2">
        <f t="shared" si="2"/>
        <v>5620.2940281861511</v>
      </c>
      <c r="M15" s="6">
        <f t="shared" si="3"/>
        <v>5620.2940281861511</v>
      </c>
      <c r="N15" s="2">
        <f t="shared" si="4"/>
        <v>0</v>
      </c>
    </row>
    <row r="16" spans="1:14" x14ac:dyDescent="0.2">
      <c r="A16" s="5">
        <v>35621</v>
      </c>
      <c r="B16" s="2">
        <v>2235</v>
      </c>
      <c r="C16" s="2">
        <v>669</v>
      </c>
      <c r="D16" s="2">
        <v>668</v>
      </c>
      <c r="E16" s="2">
        <v>859</v>
      </c>
      <c r="F16" s="2">
        <v>1221</v>
      </c>
      <c r="G16" s="2">
        <v>8</v>
      </c>
      <c r="H16" s="2"/>
      <c r="I16" s="2">
        <f t="shared" si="0"/>
        <v>5660</v>
      </c>
      <c r="J16" s="2">
        <f t="shared" si="1"/>
        <v>5750.56</v>
      </c>
      <c r="K16" s="2">
        <f t="shared" si="2"/>
        <v>5830.4369867180376</v>
      </c>
      <c r="M16" s="6">
        <f t="shared" si="3"/>
        <v>5830.4369867180376</v>
      </c>
      <c r="N16" s="2">
        <f t="shared" si="4"/>
        <v>0</v>
      </c>
    </row>
    <row r="17" spans="1:14" x14ac:dyDescent="0.2">
      <c r="A17" s="5">
        <v>35622</v>
      </c>
      <c r="B17" s="2">
        <v>2376</v>
      </c>
      <c r="C17" s="2">
        <v>724</v>
      </c>
      <c r="D17" s="2">
        <v>722</v>
      </c>
      <c r="E17" s="2">
        <v>907</v>
      </c>
      <c r="F17" s="2">
        <v>1303</v>
      </c>
      <c r="G17" s="2">
        <v>13</v>
      </c>
      <c r="H17" s="2"/>
      <c r="I17" s="2">
        <f t="shared" si="0"/>
        <v>6045</v>
      </c>
      <c r="J17" s="2">
        <f t="shared" si="1"/>
        <v>6141.72</v>
      </c>
      <c r="K17" s="2">
        <f t="shared" si="2"/>
        <v>6227.0303153198829</v>
      </c>
      <c r="M17" s="6">
        <f t="shared" si="3"/>
        <v>6197</v>
      </c>
      <c r="N17" s="2">
        <f t="shared" si="4"/>
        <v>29.618900000000504</v>
      </c>
    </row>
    <row r="18" spans="1:14" x14ac:dyDescent="0.2">
      <c r="A18" s="5">
        <v>35623</v>
      </c>
      <c r="B18" s="2">
        <v>2385</v>
      </c>
      <c r="C18" s="2">
        <v>729</v>
      </c>
      <c r="D18" s="2">
        <v>728</v>
      </c>
      <c r="E18" s="2">
        <v>903</v>
      </c>
      <c r="F18" s="2">
        <v>1282</v>
      </c>
      <c r="G18" s="2">
        <v>14</v>
      </c>
      <c r="H18" s="2"/>
      <c r="I18" s="2">
        <f t="shared" si="0"/>
        <v>6041</v>
      </c>
      <c r="J18" s="2">
        <f t="shared" si="1"/>
        <v>6137.6559999999999</v>
      </c>
      <c r="K18" s="2">
        <f t="shared" si="2"/>
        <v>6222.909865152591</v>
      </c>
      <c r="M18" s="6">
        <f t="shared" si="3"/>
        <v>6197</v>
      </c>
      <c r="N18" s="2">
        <f t="shared" si="4"/>
        <v>25.554900000000512</v>
      </c>
    </row>
    <row r="19" spans="1:14" x14ac:dyDescent="0.2">
      <c r="A19" s="5">
        <v>35624</v>
      </c>
      <c r="B19" s="2">
        <v>2286</v>
      </c>
      <c r="C19" s="2">
        <v>697</v>
      </c>
      <c r="D19" s="2">
        <v>695</v>
      </c>
      <c r="E19" s="2">
        <v>872</v>
      </c>
      <c r="F19" s="2">
        <v>1242</v>
      </c>
      <c r="G19" s="2">
        <v>11</v>
      </c>
      <c r="H19" s="2"/>
      <c r="I19" s="2">
        <f t="shared" si="0"/>
        <v>5803</v>
      </c>
      <c r="J19" s="2">
        <f t="shared" si="1"/>
        <v>5895.848</v>
      </c>
      <c r="K19" s="2">
        <f t="shared" si="2"/>
        <v>5977.743080198723</v>
      </c>
      <c r="M19" s="6">
        <f t="shared" si="3"/>
        <v>5977.743080198723</v>
      </c>
      <c r="N19" s="2">
        <f t="shared" si="4"/>
        <v>0</v>
      </c>
    </row>
    <row r="20" spans="1:14" x14ac:dyDescent="0.2">
      <c r="A20" s="5">
        <v>35625</v>
      </c>
      <c r="B20" s="2">
        <v>2295</v>
      </c>
      <c r="C20" s="2">
        <v>683</v>
      </c>
      <c r="D20" s="2">
        <v>681</v>
      </c>
      <c r="E20" s="2">
        <v>856</v>
      </c>
      <c r="F20" s="2">
        <v>1232</v>
      </c>
      <c r="G20" s="2">
        <v>2</v>
      </c>
      <c r="H20" s="2"/>
      <c r="I20" s="2">
        <f t="shared" si="0"/>
        <v>5749</v>
      </c>
      <c r="J20" s="2">
        <f t="shared" si="1"/>
        <v>5840.9840000000004</v>
      </c>
      <c r="K20" s="2">
        <f t="shared" si="2"/>
        <v>5922.1170029402829</v>
      </c>
      <c r="M20" s="6">
        <f t="shared" si="3"/>
        <v>5922.1170029402829</v>
      </c>
      <c r="N20" s="2">
        <f t="shared" si="4"/>
        <v>0</v>
      </c>
    </row>
    <row r="21" spans="1:14" x14ac:dyDescent="0.2">
      <c r="A21" s="5">
        <v>35626</v>
      </c>
      <c r="B21" s="2">
        <v>2319</v>
      </c>
      <c r="C21" s="2">
        <v>668</v>
      </c>
      <c r="D21" s="2">
        <v>667</v>
      </c>
      <c r="E21" s="2">
        <v>861</v>
      </c>
      <c r="F21" s="2">
        <v>1244</v>
      </c>
      <c r="G21" s="2">
        <v>0</v>
      </c>
      <c r="H21" s="2"/>
      <c r="I21" s="2">
        <f t="shared" si="0"/>
        <v>5759</v>
      </c>
      <c r="J21" s="2">
        <f t="shared" si="1"/>
        <v>5851.1440000000002</v>
      </c>
      <c r="K21" s="2">
        <f t="shared" si="2"/>
        <v>5932.4181283585121</v>
      </c>
      <c r="M21" s="6">
        <f t="shared" si="3"/>
        <v>5932.4181283585121</v>
      </c>
      <c r="N21" s="2">
        <f t="shared" si="4"/>
        <v>0</v>
      </c>
    </row>
    <row r="22" spans="1:14" x14ac:dyDescent="0.2">
      <c r="A22" s="5">
        <v>35627</v>
      </c>
      <c r="B22" s="2">
        <v>2653</v>
      </c>
      <c r="C22" s="2">
        <v>772</v>
      </c>
      <c r="D22" s="2">
        <v>769</v>
      </c>
      <c r="E22" s="2">
        <v>965</v>
      </c>
      <c r="F22" s="2">
        <v>1384</v>
      </c>
      <c r="G22" s="2">
        <v>19</v>
      </c>
      <c r="H22" s="2"/>
      <c r="I22" s="2">
        <f t="shared" si="0"/>
        <v>6562</v>
      </c>
      <c r="J22" s="2">
        <f t="shared" si="1"/>
        <v>6666.9920000000002</v>
      </c>
      <c r="K22" s="2">
        <f t="shared" si="2"/>
        <v>6759.5984994423607</v>
      </c>
      <c r="M22" s="6">
        <f t="shared" si="3"/>
        <v>6197</v>
      </c>
      <c r="N22" s="2">
        <f t="shared" si="4"/>
        <v>554.89090000000033</v>
      </c>
    </row>
    <row r="23" spans="1:14" x14ac:dyDescent="0.2">
      <c r="A23" s="5">
        <v>35628</v>
      </c>
      <c r="B23" s="2">
        <v>2494</v>
      </c>
      <c r="C23" s="2">
        <v>744</v>
      </c>
      <c r="D23" s="2">
        <v>743</v>
      </c>
      <c r="E23" s="2">
        <v>924</v>
      </c>
      <c r="F23" s="2">
        <v>1322</v>
      </c>
      <c r="G23" s="2">
        <v>18</v>
      </c>
      <c r="H23" s="2"/>
      <c r="I23" s="2">
        <f t="shared" si="0"/>
        <v>6245</v>
      </c>
      <c r="J23" s="2">
        <f t="shared" si="1"/>
        <v>6344.92</v>
      </c>
      <c r="K23" s="2">
        <f t="shared" si="2"/>
        <v>6433.0528236844775</v>
      </c>
      <c r="M23" s="6">
        <f t="shared" si="3"/>
        <v>6197</v>
      </c>
      <c r="N23" s="2">
        <f t="shared" si="4"/>
        <v>232.81890000000016</v>
      </c>
    </row>
    <row r="24" spans="1:14" x14ac:dyDescent="0.2">
      <c r="A24" s="5">
        <v>35629</v>
      </c>
      <c r="B24" s="2">
        <v>2327</v>
      </c>
      <c r="C24" s="2">
        <v>721</v>
      </c>
      <c r="D24" s="2">
        <v>719</v>
      </c>
      <c r="E24" s="2">
        <v>891</v>
      </c>
      <c r="F24" s="2">
        <v>1265</v>
      </c>
      <c r="G24" s="2">
        <v>14</v>
      </c>
      <c r="H24" s="2"/>
      <c r="I24" s="2">
        <f t="shared" si="0"/>
        <v>5937</v>
      </c>
      <c r="J24" s="2">
        <f t="shared" si="1"/>
        <v>6031.9920000000002</v>
      </c>
      <c r="K24" s="2">
        <f t="shared" si="2"/>
        <v>6115.7781608030018</v>
      </c>
      <c r="M24" s="6">
        <f t="shared" si="3"/>
        <v>6115.7781608030018</v>
      </c>
      <c r="N24" s="2">
        <f t="shared" si="4"/>
        <v>0</v>
      </c>
    </row>
    <row r="25" spans="1:14" x14ac:dyDescent="0.2">
      <c r="A25" s="5">
        <v>35630</v>
      </c>
      <c r="B25" s="2">
        <v>2298</v>
      </c>
      <c r="C25" s="2">
        <v>712</v>
      </c>
      <c r="D25" s="2">
        <v>711</v>
      </c>
      <c r="E25" s="2">
        <v>875</v>
      </c>
      <c r="F25" s="2">
        <v>1255</v>
      </c>
      <c r="G25" s="2">
        <v>12</v>
      </c>
      <c r="H25" s="2"/>
      <c r="I25" s="2">
        <f t="shared" si="0"/>
        <v>5863</v>
      </c>
      <c r="J25" s="2">
        <f t="shared" si="1"/>
        <v>5956.808</v>
      </c>
      <c r="K25" s="2">
        <f t="shared" si="2"/>
        <v>6039.5498327081013</v>
      </c>
      <c r="M25" s="6">
        <f t="shared" si="3"/>
        <v>6039.5498327081013</v>
      </c>
      <c r="N25" s="2">
        <f t="shared" si="4"/>
        <v>0</v>
      </c>
    </row>
    <row r="26" spans="1:14" x14ac:dyDescent="0.2">
      <c r="A26" s="5">
        <v>35631</v>
      </c>
      <c r="B26" s="2">
        <v>2423</v>
      </c>
      <c r="C26" s="2">
        <v>732</v>
      </c>
      <c r="D26" s="2">
        <v>731</v>
      </c>
      <c r="E26" s="2">
        <v>927</v>
      </c>
      <c r="F26" s="2">
        <v>1327</v>
      </c>
      <c r="G26" s="2">
        <v>15</v>
      </c>
      <c r="H26" s="2"/>
      <c r="I26" s="2">
        <f t="shared" si="0"/>
        <v>6155</v>
      </c>
      <c r="J26" s="2">
        <f t="shared" si="1"/>
        <v>6253.4800000000005</v>
      </c>
      <c r="K26" s="2">
        <f t="shared" si="2"/>
        <v>6340.3426949204104</v>
      </c>
      <c r="M26" s="6">
        <f t="shared" si="3"/>
        <v>6197</v>
      </c>
      <c r="N26" s="2">
        <f t="shared" si="4"/>
        <v>141.37890000000075</v>
      </c>
    </row>
    <row r="27" spans="1:14" x14ac:dyDescent="0.2">
      <c r="A27" s="5">
        <v>35632</v>
      </c>
      <c r="B27" s="2">
        <v>2279</v>
      </c>
      <c r="C27" s="2">
        <v>698</v>
      </c>
      <c r="D27" s="2">
        <v>695</v>
      </c>
      <c r="E27" s="2">
        <v>850</v>
      </c>
      <c r="F27" s="2">
        <v>1224</v>
      </c>
      <c r="G27" s="2">
        <v>0</v>
      </c>
      <c r="H27" s="2"/>
      <c r="I27" s="2">
        <f t="shared" si="0"/>
        <v>5746</v>
      </c>
      <c r="J27" s="2">
        <f t="shared" si="1"/>
        <v>5837.9359999999997</v>
      </c>
      <c r="K27" s="2">
        <f t="shared" si="2"/>
        <v>5919.0266653148128</v>
      </c>
      <c r="M27" s="6">
        <f t="shared" si="3"/>
        <v>5919.0266653148128</v>
      </c>
      <c r="N27" s="2">
        <f t="shared" si="4"/>
        <v>0</v>
      </c>
    </row>
    <row r="28" spans="1:14" x14ac:dyDescent="0.2">
      <c r="A28" s="5">
        <v>35633</v>
      </c>
      <c r="B28" s="2">
        <v>2073</v>
      </c>
      <c r="C28" s="2">
        <v>650</v>
      </c>
      <c r="D28" s="2">
        <v>649</v>
      </c>
      <c r="E28" s="2">
        <v>798</v>
      </c>
      <c r="F28" s="2">
        <v>1128</v>
      </c>
      <c r="G28" s="2">
        <v>0</v>
      </c>
      <c r="H28" s="2"/>
      <c r="I28" s="2">
        <f t="shared" si="0"/>
        <v>5298</v>
      </c>
      <c r="J28" s="2">
        <f t="shared" si="1"/>
        <v>5382.768</v>
      </c>
      <c r="K28" s="2">
        <f t="shared" si="2"/>
        <v>5457.5362465781209</v>
      </c>
      <c r="M28" s="6">
        <f t="shared" si="3"/>
        <v>5457.5362465781209</v>
      </c>
      <c r="N28" s="2">
        <f t="shared" si="4"/>
        <v>0</v>
      </c>
    </row>
    <row r="29" spans="1:14" x14ac:dyDescent="0.2">
      <c r="A29" s="5">
        <v>35634</v>
      </c>
      <c r="B29" s="2">
        <v>2193</v>
      </c>
      <c r="C29" s="2">
        <v>672</v>
      </c>
      <c r="D29" s="2">
        <v>670</v>
      </c>
      <c r="E29" s="2">
        <v>844</v>
      </c>
      <c r="F29" s="2">
        <v>1203</v>
      </c>
      <c r="G29" s="2">
        <v>6</v>
      </c>
      <c r="H29" s="2"/>
      <c r="I29" s="2">
        <f t="shared" si="0"/>
        <v>5588</v>
      </c>
      <c r="J29" s="2">
        <f t="shared" si="1"/>
        <v>5677.4080000000004</v>
      </c>
      <c r="K29" s="2">
        <f t="shared" si="2"/>
        <v>5756.2688837067835</v>
      </c>
      <c r="M29" s="6">
        <f t="shared" si="3"/>
        <v>5756.2688837067835</v>
      </c>
      <c r="N29" s="2">
        <f t="shared" si="4"/>
        <v>0</v>
      </c>
    </row>
    <row r="30" spans="1:14" x14ac:dyDescent="0.2">
      <c r="A30" s="5">
        <v>35635</v>
      </c>
      <c r="B30" s="2">
        <v>2165</v>
      </c>
      <c r="C30" s="2">
        <v>649</v>
      </c>
      <c r="D30" s="2">
        <v>648</v>
      </c>
      <c r="E30" s="2">
        <v>836</v>
      </c>
      <c r="F30" s="2">
        <v>1178</v>
      </c>
      <c r="G30" s="2">
        <v>5</v>
      </c>
      <c r="H30" s="2"/>
      <c r="I30" s="2">
        <f t="shared" si="0"/>
        <v>5481</v>
      </c>
      <c r="J30" s="2">
        <f t="shared" si="1"/>
        <v>5568.6959999999999</v>
      </c>
      <c r="K30" s="2">
        <f t="shared" si="2"/>
        <v>5646.0468417317252</v>
      </c>
      <c r="M30" s="6">
        <f t="shared" si="3"/>
        <v>5646.0468417317252</v>
      </c>
      <c r="N30" s="2">
        <f t="shared" si="4"/>
        <v>0</v>
      </c>
    </row>
    <row r="31" spans="1:14" x14ac:dyDescent="0.2">
      <c r="A31" s="5">
        <v>35636</v>
      </c>
      <c r="B31" s="2">
        <v>2176</v>
      </c>
      <c r="C31" s="2">
        <v>653</v>
      </c>
      <c r="D31" s="2">
        <v>652</v>
      </c>
      <c r="E31" s="2">
        <v>837</v>
      </c>
      <c r="F31" s="2">
        <v>1181</v>
      </c>
      <c r="G31" s="2">
        <v>6</v>
      </c>
      <c r="H31" s="2"/>
      <c r="I31" s="2">
        <f t="shared" si="0"/>
        <v>5505</v>
      </c>
      <c r="J31" s="2">
        <f t="shared" si="1"/>
        <v>5593.08</v>
      </c>
      <c r="K31" s="2">
        <f t="shared" si="2"/>
        <v>5670.7695427354765</v>
      </c>
      <c r="M31" s="6">
        <f t="shared" si="3"/>
        <v>5670.7695427354765</v>
      </c>
      <c r="N31" s="2">
        <f t="shared" si="4"/>
        <v>0</v>
      </c>
    </row>
    <row r="32" spans="1:14" x14ac:dyDescent="0.2">
      <c r="A32" s="5">
        <v>35637</v>
      </c>
      <c r="B32" s="2">
        <v>2160</v>
      </c>
      <c r="C32" s="2">
        <v>645</v>
      </c>
      <c r="D32" s="2">
        <v>637</v>
      </c>
      <c r="E32" s="2">
        <v>832</v>
      </c>
      <c r="F32" s="2">
        <v>1172</v>
      </c>
      <c r="G32" s="2">
        <v>4</v>
      </c>
      <c r="H32" s="2"/>
      <c r="I32" s="2">
        <f t="shared" si="0"/>
        <v>5450</v>
      </c>
      <c r="J32" s="2">
        <f t="shared" si="1"/>
        <v>5537.2</v>
      </c>
      <c r="K32" s="2">
        <f t="shared" si="2"/>
        <v>5614.1133529352128</v>
      </c>
      <c r="M32" s="6">
        <f t="shared" si="3"/>
        <v>5614.1133529352128</v>
      </c>
      <c r="N32" s="2">
        <f t="shared" si="4"/>
        <v>0</v>
      </c>
    </row>
    <row r="33" spans="1:14" x14ac:dyDescent="0.2">
      <c r="A33" s="5">
        <v>35638</v>
      </c>
      <c r="B33" s="2">
        <v>2232</v>
      </c>
      <c r="C33" s="2">
        <v>654</v>
      </c>
      <c r="D33" s="2">
        <v>652</v>
      </c>
      <c r="E33" s="2">
        <v>839</v>
      </c>
      <c r="F33" s="2">
        <v>1183</v>
      </c>
      <c r="G33" s="2">
        <v>6</v>
      </c>
      <c r="H33" s="2"/>
      <c r="I33" s="2">
        <f t="shared" si="0"/>
        <v>5566</v>
      </c>
      <c r="J33" s="2">
        <f t="shared" si="1"/>
        <v>5655.0560000000005</v>
      </c>
      <c r="K33" s="2">
        <f t="shared" si="2"/>
        <v>5733.6064077866786</v>
      </c>
      <c r="M33" s="6">
        <f t="shared" si="3"/>
        <v>5733.6064077866786</v>
      </c>
      <c r="N33" s="2">
        <f t="shared" si="4"/>
        <v>0</v>
      </c>
    </row>
    <row r="34" spans="1:14" x14ac:dyDescent="0.2">
      <c r="A34" s="5">
        <v>35639</v>
      </c>
      <c r="B34" s="2">
        <v>2021</v>
      </c>
      <c r="C34" s="2">
        <v>593</v>
      </c>
      <c r="D34" s="2">
        <v>592</v>
      </c>
      <c r="E34" s="2">
        <v>773</v>
      </c>
      <c r="F34" s="2">
        <v>1082</v>
      </c>
      <c r="G34" s="2">
        <v>0</v>
      </c>
      <c r="H34" s="2"/>
      <c r="I34" s="2">
        <f t="shared" si="0"/>
        <v>5061</v>
      </c>
      <c r="J34" s="2">
        <f t="shared" si="1"/>
        <v>5141.9759999999997</v>
      </c>
      <c r="K34" s="2">
        <f t="shared" si="2"/>
        <v>5213.3995741660747</v>
      </c>
      <c r="M34" s="6">
        <f t="shared" si="3"/>
        <v>5213.3995741660747</v>
      </c>
      <c r="N34" s="2">
        <f t="shared" si="4"/>
        <v>0</v>
      </c>
    </row>
    <row r="35" spans="1:14" x14ac:dyDescent="0.2">
      <c r="A35" s="5">
        <v>35640</v>
      </c>
      <c r="B35" s="2">
        <v>2023</v>
      </c>
      <c r="C35" s="2">
        <v>587</v>
      </c>
      <c r="D35" s="2">
        <v>586</v>
      </c>
      <c r="E35" s="2">
        <v>779</v>
      </c>
      <c r="F35" s="2">
        <v>1102</v>
      </c>
      <c r="G35" s="2">
        <v>0</v>
      </c>
      <c r="H35" s="2"/>
      <c r="I35" s="2">
        <f t="shared" si="0"/>
        <v>5077</v>
      </c>
      <c r="J35" s="2">
        <f t="shared" si="1"/>
        <v>5158.232</v>
      </c>
      <c r="K35" s="2">
        <f t="shared" si="2"/>
        <v>5229.8813748352432</v>
      </c>
      <c r="M35" s="6">
        <f t="shared" si="3"/>
        <v>5229.8813748352432</v>
      </c>
      <c r="N35" s="2">
        <f t="shared" si="4"/>
        <v>0</v>
      </c>
    </row>
    <row r="36" spans="1:14" x14ac:dyDescent="0.2">
      <c r="A36" s="5">
        <v>35641</v>
      </c>
      <c r="B36" s="2">
        <v>2325</v>
      </c>
      <c r="C36" s="2">
        <v>708</v>
      </c>
      <c r="D36" s="2">
        <v>706</v>
      </c>
      <c r="E36" s="2">
        <v>883</v>
      </c>
      <c r="F36" s="2">
        <v>1267</v>
      </c>
      <c r="G36" s="2">
        <v>10</v>
      </c>
      <c r="H36" s="2"/>
      <c r="I36" s="2">
        <f t="shared" si="0"/>
        <v>5899</v>
      </c>
      <c r="J36" s="2">
        <f t="shared" si="1"/>
        <v>5993.384</v>
      </c>
      <c r="K36" s="2">
        <f t="shared" si="2"/>
        <v>6076.6338842137284</v>
      </c>
      <c r="M36" s="6">
        <f t="shared" si="3"/>
        <v>6076.6338842137284</v>
      </c>
      <c r="N36" s="2">
        <f t="shared" si="4"/>
        <v>0</v>
      </c>
    </row>
    <row r="37" spans="1:14" x14ac:dyDescent="0.2">
      <c r="A37" s="5">
        <v>35642</v>
      </c>
      <c r="B37" s="2">
        <v>2258</v>
      </c>
      <c r="C37" s="2">
        <v>712</v>
      </c>
      <c r="D37" s="2">
        <v>711</v>
      </c>
      <c r="E37" s="2">
        <v>890</v>
      </c>
      <c r="F37" s="2">
        <v>1263</v>
      </c>
      <c r="G37" s="2">
        <v>13</v>
      </c>
      <c r="H37" s="2"/>
      <c r="I37" s="2">
        <f t="shared" si="0"/>
        <v>5847</v>
      </c>
      <c r="J37" s="2">
        <f t="shared" si="1"/>
        <v>5940.5519999999997</v>
      </c>
      <c r="K37" s="2">
        <f t="shared" si="2"/>
        <v>6023.0680320389338</v>
      </c>
      <c r="M37" s="6">
        <f t="shared" si="3"/>
        <v>6023.0680320389338</v>
      </c>
      <c r="N37" s="2">
        <f t="shared" si="4"/>
        <v>0</v>
      </c>
    </row>
    <row r="38" spans="1:14" x14ac:dyDescent="0.2">
      <c r="A38" s="5"/>
      <c r="J38" s="2"/>
      <c r="K38" s="2"/>
    </row>
    <row r="39" spans="1:14" x14ac:dyDescent="0.2">
      <c r="A39" s="5" t="s">
        <v>5</v>
      </c>
      <c r="B39" s="2">
        <f t="shared" ref="B39:K39" si="5">SUM(B7:B37)</f>
        <v>67495</v>
      </c>
      <c r="C39" s="2">
        <f t="shared" si="5"/>
        <v>20553</v>
      </c>
      <c r="D39" s="2">
        <f t="shared" si="5"/>
        <v>20498</v>
      </c>
      <c r="E39" s="2">
        <f t="shared" si="5"/>
        <v>26045</v>
      </c>
      <c r="F39" s="2">
        <f t="shared" si="5"/>
        <v>36854</v>
      </c>
      <c r="G39" s="2">
        <f t="shared" si="5"/>
        <v>185</v>
      </c>
      <c r="H39" s="2">
        <f t="shared" si="5"/>
        <v>0</v>
      </c>
      <c r="I39" s="2">
        <f t="shared" si="5"/>
        <v>171630</v>
      </c>
      <c r="J39" s="2">
        <f t="shared" si="5"/>
        <v>174376.08</v>
      </c>
      <c r="K39" s="2">
        <f t="shared" si="5"/>
        <v>176798.21555307717</v>
      </c>
      <c r="M39" s="2">
        <f>SUM(M7:M37)</f>
        <v>175800.28135455743</v>
      </c>
      <c r="N39" s="2">
        <f>SUM(N7:N37)</f>
        <v>984.26250000000221</v>
      </c>
    </row>
    <row r="40" spans="1:14" x14ac:dyDescent="0.2">
      <c r="J40" s="2">
        <f>AVERAGE(J7:J37)</f>
        <v>5625.0348387096774</v>
      </c>
    </row>
    <row r="41" spans="1:14" x14ac:dyDescent="0.2">
      <c r="J41" s="2">
        <f>MAX(J7:J37)</f>
        <v>6666.9920000000002</v>
      </c>
    </row>
    <row r="42" spans="1:14" x14ac:dyDescent="0.2">
      <c r="J42" s="2">
        <f>MIN(J7:J37)</f>
        <v>4693.92</v>
      </c>
    </row>
    <row r="43" spans="1:14" x14ac:dyDescent="0.2">
      <c r="H43">
        <v>193405.18100000001</v>
      </c>
    </row>
    <row r="44" spans="1:14" x14ac:dyDescent="0.2">
      <c r="H44">
        <f>319*1.019</f>
        <v>325.06099999999998</v>
      </c>
      <c r="K44" s="2"/>
      <c r="M44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/>
  </sheetViews>
  <sheetFormatPr defaultRowHeight="12.75" x14ac:dyDescent="0.2"/>
  <sheetData>
    <row r="1" spans="1:11" x14ac:dyDescent="0.2">
      <c r="J1" s="1" t="s">
        <v>0</v>
      </c>
      <c r="K1" s="1" t="s">
        <v>1</v>
      </c>
    </row>
    <row r="2" spans="1:11" x14ac:dyDescent="0.2">
      <c r="I2" s="1" t="s">
        <v>2</v>
      </c>
      <c r="J2" s="1" t="s">
        <v>3</v>
      </c>
      <c r="K2" s="1" t="s">
        <v>3</v>
      </c>
    </row>
    <row r="3" spans="1:11" x14ac:dyDescent="0.2">
      <c r="B3">
        <v>5403</v>
      </c>
      <c r="C3">
        <v>5401</v>
      </c>
      <c r="D3">
        <v>5402</v>
      </c>
      <c r="E3">
        <v>5404</v>
      </c>
      <c r="F3">
        <v>5405</v>
      </c>
      <c r="G3">
        <v>5406</v>
      </c>
      <c r="H3" s="3" t="s">
        <v>4</v>
      </c>
      <c r="I3" s="1" t="s">
        <v>5</v>
      </c>
      <c r="J3" s="1" t="s">
        <v>5</v>
      </c>
      <c r="K3" s="1" t="s">
        <v>5</v>
      </c>
    </row>
    <row r="5" spans="1:11" x14ac:dyDescent="0.2">
      <c r="A5" s="5">
        <v>36312</v>
      </c>
      <c r="B5" s="2">
        <v>2102</v>
      </c>
      <c r="C5" s="2">
        <v>670</v>
      </c>
      <c r="D5" s="2">
        <v>663</v>
      </c>
      <c r="E5" s="2">
        <v>816</v>
      </c>
      <c r="F5" s="2">
        <v>1151</v>
      </c>
      <c r="G5">
        <v>9</v>
      </c>
      <c r="H5" s="2">
        <v>8</v>
      </c>
      <c r="I5" s="2">
        <f t="shared" ref="I5:I35" si="0">SUM(B5:H5)</f>
        <v>5419</v>
      </c>
      <c r="J5" s="2">
        <f>I5*1.019</f>
        <v>5521.9609999999993</v>
      </c>
      <c r="K5" s="2">
        <f t="shared" ref="K5:K35" si="1">J5/(1-0.0172)</f>
        <v>5618.6009361009355</v>
      </c>
    </row>
    <row r="6" spans="1:11" x14ac:dyDescent="0.2">
      <c r="A6" s="5">
        <v>36313</v>
      </c>
      <c r="B6" s="2">
        <v>2308</v>
      </c>
      <c r="C6" s="2">
        <v>719</v>
      </c>
      <c r="D6" s="2">
        <v>717</v>
      </c>
      <c r="E6" s="2">
        <v>862</v>
      </c>
      <c r="F6" s="2">
        <v>1238</v>
      </c>
      <c r="G6" s="2">
        <v>13</v>
      </c>
      <c r="H6" s="2">
        <v>4</v>
      </c>
      <c r="I6" s="2">
        <f t="shared" si="0"/>
        <v>5861</v>
      </c>
      <c r="J6" s="2">
        <f t="shared" ref="J6:J34" si="2">I6*1.019</f>
        <v>5972.3589999999995</v>
      </c>
      <c r="K6" s="2">
        <f t="shared" si="1"/>
        <v>6076.8813593813584</v>
      </c>
    </row>
    <row r="7" spans="1:11" x14ac:dyDescent="0.2">
      <c r="A7" s="5">
        <v>36314</v>
      </c>
      <c r="B7" s="2">
        <v>2382</v>
      </c>
      <c r="C7" s="2">
        <v>782</v>
      </c>
      <c r="D7" s="2">
        <v>781</v>
      </c>
      <c r="E7" s="2">
        <v>878</v>
      </c>
      <c r="F7" s="2">
        <v>1259</v>
      </c>
      <c r="G7" s="2">
        <v>13</v>
      </c>
      <c r="H7" s="2">
        <v>1</v>
      </c>
      <c r="I7" s="2">
        <f t="shared" si="0"/>
        <v>6096</v>
      </c>
      <c r="J7" s="2">
        <f t="shared" si="2"/>
        <v>6211.8239999999996</v>
      </c>
      <c r="K7" s="2">
        <f t="shared" si="1"/>
        <v>6320.53724053724</v>
      </c>
    </row>
    <row r="8" spans="1:11" x14ac:dyDescent="0.2">
      <c r="A8" s="5">
        <v>36315</v>
      </c>
      <c r="B8" s="2">
        <v>2395</v>
      </c>
      <c r="C8" s="2">
        <v>832</v>
      </c>
      <c r="D8" s="2">
        <v>833</v>
      </c>
      <c r="E8" s="2">
        <v>925</v>
      </c>
      <c r="F8" s="2">
        <v>1321</v>
      </c>
      <c r="G8" s="2">
        <v>28</v>
      </c>
      <c r="H8" s="2">
        <v>28</v>
      </c>
      <c r="I8" s="2">
        <f t="shared" si="0"/>
        <v>6362</v>
      </c>
      <c r="J8" s="2">
        <f t="shared" si="2"/>
        <v>6482.8779999999997</v>
      </c>
      <c r="K8" s="2">
        <f t="shared" si="1"/>
        <v>6596.334961334961</v>
      </c>
    </row>
    <row r="9" spans="1:11" x14ac:dyDescent="0.2">
      <c r="A9" s="5">
        <v>36316</v>
      </c>
      <c r="B9" s="2">
        <v>2332</v>
      </c>
      <c r="C9" s="2">
        <v>818</v>
      </c>
      <c r="D9" s="2">
        <v>817</v>
      </c>
      <c r="E9" s="2">
        <v>911</v>
      </c>
      <c r="F9" s="2">
        <v>1300</v>
      </c>
      <c r="G9" s="2">
        <v>29</v>
      </c>
      <c r="H9" s="2">
        <v>13</v>
      </c>
      <c r="I9" s="2">
        <f t="shared" si="0"/>
        <v>6220</v>
      </c>
      <c r="J9" s="2">
        <f t="shared" si="2"/>
        <v>6338.1799999999994</v>
      </c>
      <c r="K9" s="2">
        <f t="shared" si="1"/>
        <v>6449.1045991045985</v>
      </c>
    </row>
    <row r="10" spans="1:11" x14ac:dyDescent="0.2">
      <c r="A10" s="5">
        <v>36317</v>
      </c>
      <c r="B10" s="2">
        <v>2158</v>
      </c>
      <c r="C10" s="2">
        <v>723</v>
      </c>
      <c r="D10" s="2">
        <v>722</v>
      </c>
      <c r="E10" s="2">
        <v>873</v>
      </c>
      <c r="F10" s="2">
        <v>1230</v>
      </c>
      <c r="G10" s="2">
        <v>19</v>
      </c>
      <c r="H10" s="2">
        <v>13</v>
      </c>
      <c r="I10" s="2">
        <f t="shared" si="0"/>
        <v>5738</v>
      </c>
      <c r="J10" s="2">
        <f t="shared" si="2"/>
        <v>5847.021999999999</v>
      </c>
      <c r="K10" s="2">
        <f t="shared" si="1"/>
        <v>5949.3508343508329</v>
      </c>
    </row>
    <row r="11" spans="1:11" x14ac:dyDescent="0.2">
      <c r="A11" s="5">
        <v>36318</v>
      </c>
      <c r="B11" s="2">
        <v>1941</v>
      </c>
      <c r="C11" s="2">
        <v>659</v>
      </c>
      <c r="D11" s="2">
        <v>658</v>
      </c>
      <c r="E11" s="2">
        <v>825</v>
      </c>
      <c r="F11" s="2">
        <v>1156</v>
      </c>
      <c r="G11" s="2">
        <v>11</v>
      </c>
      <c r="H11" s="2">
        <v>22</v>
      </c>
      <c r="I11" s="2">
        <f t="shared" si="0"/>
        <v>5272</v>
      </c>
      <c r="J11" s="2">
        <f t="shared" si="2"/>
        <v>5372.1679999999997</v>
      </c>
      <c r="K11" s="2">
        <f t="shared" si="1"/>
        <v>5466.1864061864062</v>
      </c>
    </row>
    <row r="12" spans="1:11" x14ac:dyDescent="0.2">
      <c r="A12" s="5">
        <v>36319</v>
      </c>
      <c r="B12" s="2">
        <v>2067</v>
      </c>
      <c r="C12" s="2">
        <v>673</v>
      </c>
      <c r="D12" s="2">
        <v>673</v>
      </c>
      <c r="E12" s="2">
        <v>838</v>
      </c>
      <c r="F12" s="2">
        <v>1193</v>
      </c>
      <c r="G12" s="2">
        <v>9</v>
      </c>
      <c r="H12" s="2">
        <v>13</v>
      </c>
      <c r="I12" s="2">
        <f t="shared" si="0"/>
        <v>5466</v>
      </c>
      <c r="J12" s="2">
        <f t="shared" si="2"/>
        <v>5569.8539999999994</v>
      </c>
      <c r="K12" s="2">
        <f t="shared" si="1"/>
        <v>5667.332112332112</v>
      </c>
    </row>
    <row r="13" spans="1:11" x14ac:dyDescent="0.2">
      <c r="A13" s="5">
        <v>36320</v>
      </c>
      <c r="B13" s="2">
        <v>2080</v>
      </c>
      <c r="C13" s="2">
        <v>658</v>
      </c>
      <c r="D13" s="2">
        <v>658</v>
      </c>
      <c r="E13" s="2">
        <v>810</v>
      </c>
      <c r="F13" s="2">
        <v>1160</v>
      </c>
      <c r="G13" s="2">
        <v>6</v>
      </c>
      <c r="H13" s="2">
        <v>3</v>
      </c>
      <c r="I13" s="2">
        <f t="shared" si="0"/>
        <v>5375</v>
      </c>
      <c r="J13" s="2">
        <f t="shared" si="2"/>
        <v>5477.1249999999991</v>
      </c>
      <c r="K13" s="2">
        <f t="shared" si="1"/>
        <v>5572.9802604802599</v>
      </c>
    </row>
    <row r="14" spans="1:11" x14ac:dyDescent="0.2">
      <c r="A14" s="5">
        <v>36321</v>
      </c>
      <c r="B14" s="2">
        <v>2167</v>
      </c>
      <c r="C14" s="2">
        <v>683</v>
      </c>
      <c r="D14" s="2">
        <v>681</v>
      </c>
      <c r="E14" s="2">
        <v>830</v>
      </c>
      <c r="F14" s="2">
        <v>1194</v>
      </c>
      <c r="G14" s="2">
        <v>6</v>
      </c>
      <c r="H14" s="2">
        <v>0</v>
      </c>
      <c r="I14" s="2">
        <f t="shared" si="0"/>
        <v>5561</v>
      </c>
      <c r="J14" s="2">
        <f t="shared" si="2"/>
        <v>5666.6589999999997</v>
      </c>
      <c r="K14" s="2">
        <f t="shared" si="1"/>
        <v>5765.8312983312981</v>
      </c>
    </row>
    <row r="15" spans="1:11" x14ac:dyDescent="0.2">
      <c r="A15" s="5">
        <v>36322</v>
      </c>
      <c r="B15" s="2">
        <v>2380</v>
      </c>
      <c r="C15" s="2">
        <v>759</v>
      </c>
      <c r="D15" s="2">
        <v>759</v>
      </c>
      <c r="E15" s="2">
        <v>898</v>
      </c>
      <c r="F15" s="2">
        <v>1286</v>
      </c>
      <c r="G15" s="2">
        <v>18</v>
      </c>
      <c r="H15" s="2">
        <v>27</v>
      </c>
      <c r="I15" s="2">
        <f t="shared" si="0"/>
        <v>6127</v>
      </c>
      <c r="J15" s="2">
        <f t="shared" si="2"/>
        <v>6243.4129999999996</v>
      </c>
      <c r="K15" s="2">
        <f t="shared" si="1"/>
        <v>6352.6790801790794</v>
      </c>
    </row>
    <row r="16" spans="1:11" x14ac:dyDescent="0.2">
      <c r="A16" s="5">
        <v>36323</v>
      </c>
      <c r="B16" s="2">
        <v>2314</v>
      </c>
      <c r="C16" s="2">
        <v>743</v>
      </c>
      <c r="D16" s="2">
        <v>742</v>
      </c>
      <c r="E16" s="2">
        <v>884</v>
      </c>
      <c r="F16" s="2">
        <v>1265</v>
      </c>
      <c r="G16" s="2">
        <v>17</v>
      </c>
      <c r="H16" s="2">
        <v>17</v>
      </c>
      <c r="I16" s="2">
        <f t="shared" si="0"/>
        <v>5982</v>
      </c>
      <c r="J16" s="2">
        <f t="shared" si="2"/>
        <v>6095.6579999999994</v>
      </c>
      <c r="K16" s="2">
        <f t="shared" si="1"/>
        <v>6202.338217338217</v>
      </c>
    </row>
    <row r="17" spans="1:11" x14ac:dyDescent="0.2">
      <c r="A17" s="5">
        <v>36324</v>
      </c>
      <c r="B17" s="2">
        <v>2252</v>
      </c>
      <c r="C17" s="2">
        <v>768</v>
      </c>
      <c r="D17" s="2">
        <v>768</v>
      </c>
      <c r="E17" s="2">
        <v>892</v>
      </c>
      <c r="F17" s="2">
        <v>1272</v>
      </c>
      <c r="G17" s="2">
        <v>20</v>
      </c>
      <c r="H17" s="2">
        <v>22</v>
      </c>
      <c r="I17" s="2">
        <f t="shared" si="0"/>
        <v>5994</v>
      </c>
      <c r="J17" s="2">
        <f t="shared" si="2"/>
        <v>6107.8859999999995</v>
      </c>
      <c r="K17" s="2">
        <f t="shared" si="1"/>
        <v>6214.7802197802193</v>
      </c>
    </row>
    <row r="18" spans="1:11" x14ac:dyDescent="0.2">
      <c r="A18" s="5">
        <v>36325</v>
      </c>
      <c r="B18" s="2">
        <v>1999</v>
      </c>
      <c r="C18" s="2">
        <v>725</v>
      </c>
      <c r="D18" s="2">
        <v>716</v>
      </c>
      <c r="E18" s="2">
        <v>813</v>
      </c>
      <c r="F18" s="2">
        <v>1137</v>
      </c>
      <c r="G18" s="2">
        <v>10</v>
      </c>
      <c r="H18" s="2">
        <v>11</v>
      </c>
      <c r="I18" s="2">
        <f t="shared" si="0"/>
        <v>5411</v>
      </c>
      <c r="J18" s="2">
        <f t="shared" si="2"/>
        <v>5513.8089999999993</v>
      </c>
      <c r="K18" s="2">
        <f t="shared" si="1"/>
        <v>5610.306267806267</v>
      </c>
    </row>
    <row r="19" spans="1:11" x14ac:dyDescent="0.2">
      <c r="A19" s="5">
        <v>36326</v>
      </c>
      <c r="B19" s="2">
        <v>2125</v>
      </c>
      <c r="C19" s="2">
        <v>716</v>
      </c>
      <c r="D19" s="2">
        <v>713</v>
      </c>
      <c r="E19" s="2">
        <v>831</v>
      </c>
      <c r="F19" s="2">
        <v>1182</v>
      </c>
      <c r="G19" s="2">
        <v>8</v>
      </c>
      <c r="H19" s="2">
        <v>7</v>
      </c>
      <c r="I19" s="2">
        <f t="shared" si="0"/>
        <v>5582</v>
      </c>
      <c r="J19" s="2">
        <f t="shared" si="2"/>
        <v>5688.0579999999991</v>
      </c>
      <c r="K19" s="2">
        <f t="shared" si="1"/>
        <v>5787.604802604802</v>
      </c>
    </row>
    <row r="20" spans="1:11" x14ac:dyDescent="0.2">
      <c r="A20" s="5">
        <v>36327</v>
      </c>
      <c r="B20" s="2">
        <v>1977</v>
      </c>
      <c r="C20" s="2">
        <v>635</v>
      </c>
      <c r="D20" s="2">
        <v>634</v>
      </c>
      <c r="E20" s="2">
        <v>800</v>
      </c>
      <c r="F20" s="2">
        <v>1129</v>
      </c>
      <c r="G20" s="2">
        <v>0</v>
      </c>
      <c r="H20" s="2">
        <v>2</v>
      </c>
      <c r="I20" s="2">
        <f t="shared" si="0"/>
        <v>5177</v>
      </c>
      <c r="J20" s="2">
        <f t="shared" si="2"/>
        <v>5275.3629999999994</v>
      </c>
      <c r="K20" s="2">
        <f t="shared" si="1"/>
        <v>5367.6872201872193</v>
      </c>
    </row>
    <row r="21" spans="1:11" x14ac:dyDescent="0.2">
      <c r="A21" s="5">
        <v>36328</v>
      </c>
      <c r="B21" s="2">
        <v>1948</v>
      </c>
      <c r="C21" s="2">
        <v>624</v>
      </c>
      <c r="D21" s="2">
        <v>623</v>
      </c>
      <c r="E21" s="2">
        <v>792</v>
      </c>
      <c r="F21" s="2">
        <v>1121</v>
      </c>
      <c r="G21" s="2">
        <v>0</v>
      </c>
      <c r="H21" s="2">
        <v>4</v>
      </c>
      <c r="I21" s="2">
        <f t="shared" si="0"/>
        <v>5112</v>
      </c>
      <c r="J21" s="2">
        <f t="shared" si="2"/>
        <v>5209.1279999999997</v>
      </c>
      <c r="K21" s="2">
        <f t="shared" si="1"/>
        <v>5300.2930402930397</v>
      </c>
    </row>
    <row r="22" spans="1:11" x14ac:dyDescent="0.2">
      <c r="A22" s="5">
        <v>36329</v>
      </c>
      <c r="B22" s="2">
        <v>1981</v>
      </c>
      <c r="C22" s="2">
        <v>651</v>
      </c>
      <c r="D22" s="2">
        <v>649</v>
      </c>
      <c r="E22" s="2">
        <v>819</v>
      </c>
      <c r="F22" s="2">
        <v>1147</v>
      </c>
      <c r="G22" s="2">
        <v>4</v>
      </c>
      <c r="H22" s="2">
        <v>17</v>
      </c>
      <c r="I22" s="2">
        <f t="shared" si="0"/>
        <v>5268</v>
      </c>
      <c r="J22" s="2">
        <f t="shared" si="2"/>
        <v>5368.0919999999996</v>
      </c>
      <c r="K22" s="2">
        <f t="shared" si="1"/>
        <v>5462.0390720390715</v>
      </c>
    </row>
    <row r="23" spans="1:11" x14ac:dyDescent="0.2">
      <c r="A23" s="5">
        <v>36330</v>
      </c>
      <c r="B23" s="2">
        <v>1898</v>
      </c>
      <c r="C23" s="2">
        <v>630</v>
      </c>
      <c r="D23" s="2">
        <v>628</v>
      </c>
      <c r="E23" s="2">
        <v>800</v>
      </c>
      <c r="F23" s="2">
        <v>1118</v>
      </c>
      <c r="G23" s="2">
        <v>2</v>
      </c>
      <c r="H23" s="2">
        <v>7</v>
      </c>
      <c r="I23" s="2">
        <f t="shared" si="0"/>
        <v>5083</v>
      </c>
      <c r="J23" s="2">
        <f t="shared" si="2"/>
        <v>5179.5769999999993</v>
      </c>
      <c r="K23" s="2">
        <f t="shared" si="1"/>
        <v>5270.2248677248672</v>
      </c>
    </row>
    <row r="24" spans="1:11" x14ac:dyDescent="0.2">
      <c r="A24" s="5">
        <v>36331</v>
      </c>
      <c r="B24" s="2">
        <v>1824</v>
      </c>
      <c r="C24" s="2">
        <v>605</v>
      </c>
      <c r="D24" s="2">
        <v>604</v>
      </c>
      <c r="E24" s="2">
        <v>779</v>
      </c>
      <c r="F24" s="2">
        <v>1081</v>
      </c>
      <c r="G24" s="2">
        <v>1</v>
      </c>
      <c r="H24" s="2">
        <v>16</v>
      </c>
      <c r="I24" s="2">
        <f t="shared" si="0"/>
        <v>4910</v>
      </c>
      <c r="J24" s="2">
        <f t="shared" si="2"/>
        <v>5003.29</v>
      </c>
      <c r="K24" s="2">
        <f t="shared" si="1"/>
        <v>5090.8526658526662</v>
      </c>
    </row>
    <row r="25" spans="1:11" x14ac:dyDescent="0.2">
      <c r="A25" s="5">
        <v>36332</v>
      </c>
      <c r="B25" s="2">
        <v>1849</v>
      </c>
      <c r="C25" s="2">
        <v>596</v>
      </c>
      <c r="D25" s="2">
        <v>590</v>
      </c>
      <c r="E25" s="2">
        <v>784</v>
      </c>
      <c r="F25" s="2">
        <v>1091</v>
      </c>
      <c r="G25" s="2">
        <v>1</v>
      </c>
      <c r="H25" s="2">
        <v>13</v>
      </c>
      <c r="I25" s="2">
        <f t="shared" si="0"/>
        <v>4924</v>
      </c>
      <c r="J25" s="2">
        <f t="shared" si="2"/>
        <v>5017.5559999999996</v>
      </c>
      <c r="K25" s="2">
        <f t="shared" si="1"/>
        <v>5105.3683353683346</v>
      </c>
    </row>
    <row r="26" spans="1:11" x14ac:dyDescent="0.2">
      <c r="A26" s="5">
        <v>36333</v>
      </c>
      <c r="B26" s="2">
        <v>1994</v>
      </c>
      <c r="C26" s="2">
        <v>630</v>
      </c>
      <c r="D26" s="2">
        <v>628</v>
      </c>
      <c r="E26" s="2">
        <v>808</v>
      </c>
      <c r="F26" s="2">
        <v>1136</v>
      </c>
      <c r="G26" s="2">
        <v>1</v>
      </c>
      <c r="H26" s="2">
        <v>7</v>
      </c>
      <c r="I26" s="2">
        <f t="shared" si="0"/>
        <v>5204</v>
      </c>
      <c r="J26" s="2">
        <f t="shared" si="2"/>
        <v>5302.8759999999993</v>
      </c>
      <c r="K26" s="2">
        <f t="shared" si="1"/>
        <v>5395.6817256817249</v>
      </c>
    </row>
    <row r="27" spans="1:11" x14ac:dyDescent="0.2">
      <c r="A27" s="5">
        <v>36334</v>
      </c>
      <c r="B27" s="2">
        <v>2068</v>
      </c>
      <c r="C27" s="2">
        <v>638</v>
      </c>
      <c r="D27" s="2">
        <v>637</v>
      </c>
      <c r="E27" s="2">
        <v>811</v>
      </c>
      <c r="F27" s="2">
        <v>1159</v>
      </c>
      <c r="G27" s="2">
        <v>0</v>
      </c>
      <c r="H27" s="2">
        <v>1</v>
      </c>
      <c r="I27" s="2">
        <f t="shared" si="0"/>
        <v>5314</v>
      </c>
      <c r="J27" s="2">
        <f t="shared" si="2"/>
        <v>5414.9659999999994</v>
      </c>
      <c r="K27" s="2">
        <f t="shared" si="1"/>
        <v>5509.7334147334141</v>
      </c>
    </row>
    <row r="28" spans="1:11" x14ac:dyDescent="0.2">
      <c r="A28" s="5">
        <v>36335</v>
      </c>
      <c r="B28" s="2">
        <v>2160</v>
      </c>
      <c r="C28" s="2">
        <v>681</v>
      </c>
      <c r="D28" s="2">
        <v>679</v>
      </c>
      <c r="E28" s="2">
        <v>824</v>
      </c>
      <c r="F28" s="2">
        <v>1183</v>
      </c>
      <c r="G28" s="2">
        <v>0</v>
      </c>
      <c r="H28" s="2">
        <v>5</v>
      </c>
      <c r="I28" s="2">
        <f t="shared" si="0"/>
        <v>5532</v>
      </c>
      <c r="J28" s="2">
        <f t="shared" si="2"/>
        <v>5637.1079999999993</v>
      </c>
      <c r="K28" s="2">
        <f t="shared" si="1"/>
        <v>5735.7631257631247</v>
      </c>
    </row>
    <row r="29" spans="1:11" x14ac:dyDescent="0.2">
      <c r="A29" s="5">
        <v>36336</v>
      </c>
      <c r="B29" s="2">
        <v>2414</v>
      </c>
      <c r="C29" s="2">
        <v>733</v>
      </c>
      <c r="D29" s="2">
        <v>732</v>
      </c>
      <c r="E29" s="2">
        <v>901</v>
      </c>
      <c r="F29" s="2">
        <v>1295</v>
      </c>
      <c r="G29" s="2">
        <v>10</v>
      </c>
      <c r="H29" s="2">
        <v>22</v>
      </c>
      <c r="I29" s="2">
        <f t="shared" si="0"/>
        <v>6107</v>
      </c>
      <c r="J29" s="2">
        <f t="shared" si="2"/>
        <v>6223.0329999999994</v>
      </c>
      <c r="K29" s="2">
        <f t="shared" si="1"/>
        <v>6331.9424094424085</v>
      </c>
    </row>
    <row r="30" spans="1:11" x14ac:dyDescent="0.2">
      <c r="A30" s="5">
        <v>36337</v>
      </c>
      <c r="B30" s="2">
        <v>2309</v>
      </c>
      <c r="C30" s="2">
        <v>703</v>
      </c>
      <c r="D30" s="2">
        <v>700</v>
      </c>
      <c r="E30" s="2">
        <v>876</v>
      </c>
      <c r="F30" s="2">
        <v>1247</v>
      </c>
      <c r="G30" s="2">
        <v>11</v>
      </c>
      <c r="H30" s="2">
        <v>20</v>
      </c>
      <c r="I30" s="2">
        <f t="shared" si="0"/>
        <v>5866</v>
      </c>
      <c r="J30" s="2">
        <f t="shared" si="2"/>
        <v>5977.4539999999997</v>
      </c>
      <c r="K30" s="2">
        <f t="shared" si="1"/>
        <v>6082.065527065527</v>
      </c>
    </row>
    <row r="31" spans="1:11" x14ac:dyDescent="0.2">
      <c r="A31" s="5">
        <v>36338</v>
      </c>
      <c r="B31" s="2">
        <v>2264</v>
      </c>
      <c r="C31" s="2">
        <v>703</v>
      </c>
      <c r="D31" s="2">
        <v>702</v>
      </c>
      <c r="E31" s="2">
        <v>850</v>
      </c>
      <c r="F31" s="2">
        <v>1211</v>
      </c>
      <c r="G31" s="2">
        <v>10</v>
      </c>
      <c r="H31" s="2">
        <v>17</v>
      </c>
      <c r="I31" s="2">
        <f t="shared" si="0"/>
        <v>5757</v>
      </c>
      <c r="J31" s="2">
        <f t="shared" si="2"/>
        <v>5866.3829999999998</v>
      </c>
      <c r="K31" s="2">
        <f t="shared" si="1"/>
        <v>5969.0506715506717</v>
      </c>
    </row>
    <row r="32" spans="1:11" x14ac:dyDescent="0.2">
      <c r="A32" s="5">
        <v>36339</v>
      </c>
      <c r="B32" s="2">
        <v>2245</v>
      </c>
      <c r="C32" s="2">
        <v>680</v>
      </c>
      <c r="D32" s="2">
        <v>678</v>
      </c>
      <c r="E32" s="2">
        <v>859</v>
      </c>
      <c r="F32" s="2">
        <v>1225</v>
      </c>
      <c r="G32" s="2">
        <v>9</v>
      </c>
      <c r="H32" s="2">
        <v>17</v>
      </c>
      <c r="I32" s="2">
        <f t="shared" si="0"/>
        <v>5713</v>
      </c>
      <c r="J32" s="2">
        <f t="shared" si="2"/>
        <v>5821.5469999999996</v>
      </c>
      <c r="K32" s="2">
        <f t="shared" si="1"/>
        <v>5923.4299959299951</v>
      </c>
    </row>
    <row r="33" spans="1:11" x14ac:dyDescent="0.2">
      <c r="A33" s="5">
        <v>36340</v>
      </c>
      <c r="B33" s="2">
        <v>2160</v>
      </c>
      <c r="C33" s="2">
        <v>689</v>
      </c>
      <c r="D33" s="2">
        <v>687</v>
      </c>
      <c r="E33" s="2">
        <v>850</v>
      </c>
      <c r="F33" s="2">
        <v>1206</v>
      </c>
      <c r="G33" s="2">
        <v>10</v>
      </c>
      <c r="H33" s="2">
        <v>14</v>
      </c>
      <c r="I33" s="2">
        <f t="shared" si="0"/>
        <v>5616</v>
      </c>
      <c r="J33" s="2">
        <f t="shared" si="2"/>
        <v>5722.7039999999997</v>
      </c>
      <c r="K33" s="2">
        <f t="shared" si="1"/>
        <v>5822.8571428571422</v>
      </c>
    </row>
    <row r="34" spans="1:11" x14ac:dyDescent="0.2">
      <c r="A34" s="5">
        <v>36341</v>
      </c>
      <c r="B34" s="2">
        <v>1948</v>
      </c>
      <c r="C34" s="2">
        <v>631</v>
      </c>
      <c r="D34" s="2">
        <v>630</v>
      </c>
      <c r="E34" s="2">
        <v>774</v>
      </c>
      <c r="F34" s="2">
        <v>1084</v>
      </c>
      <c r="G34" s="2">
        <v>0</v>
      </c>
      <c r="H34" s="2">
        <v>2</v>
      </c>
      <c r="I34" s="2">
        <f t="shared" si="0"/>
        <v>5069</v>
      </c>
      <c r="J34" s="2">
        <f t="shared" si="2"/>
        <v>5165.3109999999997</v>
      </c>
      <c r="K34" s="2">
        <f t="shared" si="1"/>
        <v>5255.7091982091979</v>
      </c>
    </row>
    <row r="35" spans="1:11" x14ac:dyDescent="0.2">
      <c r="A35" s="5"/>
      <c r="B35" s="2"/>
      <c r="D35" s="2"/>
      <c r="E35" s="2"/>
      <c r="F35" s="2"/>
      <c r="G35" s="2"/>
      <c r="H35" s="2"/>
      <c r="I35" s="2">
        <f t="shared" si="0"/>
        <v>0</v>
      </c>
      <c r="J35" s="2">
        <f>I35*1.013</f>
        <v>0</v>
      </c>
      <c r="K35" s="2">
        <f t="shared" si="1"/>
        <v>0</v>
      </c>
    </row>
    <row r="36" spans="1:11" x14ac:dyDescent="0.2">
      <c r="A36" s="5"/>
      <c r="B36" s="2"/>
      <c r="D36" s="2"/>
      <c r="E36" s="2"/>
      <c r="F36" s="2"/>
      <c r="G36" s="2"/>
      <c r="H36" s="2"/>
      <c r="I36" s="2"/>
      <c r="J36" s="2"/>
      <c r="K36" s="2"/>
    </row>
    <row r="37" spans="1:11" x14ac:dyDescent="0.2">
      <c r="A37" s="5"/>
      <c r="J37" s="2"/>
      <c r="K37" s="2"/>
    </row>
    <row r="38" spans="1:11" x14ac:dyDescent="0.2">
      <c r="A38" s="5" t="s">
        <v>5</v>
      </c>
      <c r="B38" s="2">
        <f t="shared" ref="B38:K38" si="3">SUM(B5:B35)</f>
        <v>64041</v>
      </c>
      <c r="C38" s="2">
        <f t="shared" si="3"/>
        <v>20757</v>
      </c>
      <c r="D38" s="2">
        <f t="shared" si="3"/>
        <v>20702</v>
      </c>
      <c r="E38" s="2">
        <f t="shared" si="3"/>
        <v>25213</v>
      </c>
      <c r="F38" s="2">
        <f t="shared" si="3"/>
        <v>35777</v>
      </c>
      <c r="G38" s="2">
        <f t="shared" si="3"/>
        <v>275</v>
      </c>
      <c r="H38" s="2">
        <f t="shared" si="3"/>
        <v>353</v>
      </c>
      <c r="I38" s="2">
        <f t="shared" si="3"/>
        <v>167118</v>
      </c>
      <c r="J38" s="2">
        <f t="shared" si="3"/>
        <v>170293.24199999997</v>
      </c>
      <c r="K38" s="2">
        <f t="shared" si="3"/>
        <v>173273.54700854703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 01</vt:lpstr>
      <vt:lpstr>Jun 01</vt:lpstr>
      <vt:lpstr>Sheet3</vt:lpstr>
    </vt:vector>
  </TitlesOfParts>
  <Company>City Of Palo Alto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Utilities Information Systems</dc:creator>
  <cp:lastModifiedBy>Jan Havlíček</cp:lastModifiedBy>
  <dcterms:created xsi:type="dcterms:W3CDTF">2001-08-23T20:54:53Z</dcterms:created>
  <dcterms:modified xsi:type="dcterms:W3CDTF">2023-09-17T14:02:42Z</dcterms:modified>
</cp:coreProperties>
</file>