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48ED5F8-E012-4D2E-890F-0C4F482D87AE}" xr6:coauthVersionLast="47" xr6:coauthVersionMax="47" xr10:uidLastSave="{00000000-0000-0000-0000-000000000000}"/>
  <bookViews>
    <workbookView xWindow="-120" yWindow="-120" windowWidth="38640" windowHeight="15720" tabRatio="921" activeTab="3"/>
  </bookViews>
  <sheets>
    <sheet name="Ops1" sheetId="15" r:id="rId1"/>
    <sheet name="West" sheetId="3" r:id="rId2"/>
    <sheet name="Total" sheetId="4" r:id="rId3"/>
    <sheet name="Data" sheetId="10" r:id="rId4"/>
  </sheets>
  <definedNames>
    <definedName name="_xlnm.Print_Area" localSheetId="3">Data!$A$1:$Z$61,Data!$AB$1:$BA$61,Data!$AB$63:$AW$116,Data!$A$63:$V$116</definedName>
    <definedName name="_xlnm.Print_Area" localSheetId="0">'Ops1'!$A$1:$V$111</definedName>
    <definedName name="_xlnm.Print_Titles" localSheetId="3">Data!$1:$5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0" l="1"/>
  <c r="O3" i="10"/>
  <c r="Q3" i="10"/>
  <c r="O4" i="10"/>
  <c r="O5" i="10"/>
  <c r="O6" i="10"/>
  <c r="T6" i="10"/>
  <c r="J10" i="10"/>
  <c r="K10" i="10"/>
  <c r="L10" i="10"/>
  <c r="M10" i="10"/>
  <c r="W10" i="10"/>
  <c r="X10" i="10"/>
  <c r="Y10" i="10"/>
  <c r="Z10" i="10"/>
  <c r="AK10" i="10"/>
  <c r="AL10" i="10"/>
  <c r="AM10" i="10"/>
  <c r="AN10" i="10"/>
  <c r="AX10" i="10"/>
  <c r="AY10" i="10"/>
  <c r="AZ10" i="10"/>
  <c r="BA10" i="10"/>
  <c r="G11" i="10"/>
  <c r="J11" i="10"/>
  <c r="K11" i="10"/>
  <c r="L11" i="10"/>
  <c r="M11" i="10"/>
  <c r="T11" i="10"/>
  <c r="W11" i="10"/>
  <c r="X11" i="10"/>
  <c r="Y11" i="10"/>
  <c r="Z11" i="10"/>
  <c r="AH11" i="10"/>
  <c r="AK11" i="10"/>
  <c r="AL11" i="10"/>
  <c r="AM11" i="10"/>
  <c r="AN11" i="10"/>
  <c r="AU11" i="10"/>
  <c r="AX11" i="10"/>
  <c r="AY11" i="10"/>
  <c r="AZ11" i="10"/>
  <c r="BA11" i="10"/>
  <c r="J12" i="10"/>
  <c r="K12" i="10"/>
  <c r="L12" i="10"/>
  <c r="M12" i="10"/>
  <c r="W12" i="10"/>
  <c r="X12" i="10"/>
  <c r="Y12" i="10"/>
  <c r="Z12" i="10"/>
  <c r="AK12" i="10"/>
  <c r="AL12" i="10"/>
  <c r="AM12" i="10"/>
  <c r="AN12" i="10"/>
  <c r="AX12" i="10"/>
  <c r="AY12" i="10"/>
  <c r="AZ12" i="10"/>
  <c r="BA12" i="10"/>
  <c r="J13" i="10"/>
  <c r="K13" i="10"/>
  <c r="L13" i="10"/>
  <c r="M13" i="10"/>
  <c r="W13" i="10"/>
  <c r="X13" i="10"/>
  <c r="Y13" i="10"/>
  <c r="Z13" i="10"/>
  <c r="AK13" i="10"/>
  <c r="AL13" i="10"/>
  <c r="AM13" i="10"/>
  <c r="AN13" i="10"/>
  <c r="AX13" i="10"/>
  <c r="AY13" i="10"/>
  <c r="AZ13" i="10"/>
  <c r="BA13" i="10"/>
  <c r="J14" i="10"/>
  <c r="K14" i="10"/>
  <c r="L14" i="10"/>
  <c r="M14" i="10"/>
  <c r="W14" i="10"/>
  <c r="X14" i="10"/>
  <c r="Y14" i="10"/>
  <c r="Z14" i="10"/>
  <c r="AK14" i="10"/>
  <c r="AL14" i="10"/>
  <c r="AM14" i="10"/>
  <c r="AN14" i="10"/>
  <c r="AX14" i="10"/>
  <c r="AY14" i="10"/>
  <c r="AZ14" i="10"/>
  <c r="BA14" i="10"/>
  <c r="J15" i="10"/>
  <c r="K15" i="10"/>
  <c r="L15" i="10"/>
  <c r="M15" i="10"/>
  <c r="W15" i="10"/>
  <c r="X15" i="10"/>
  <c r="Y15" i="10"/>
  <c r="Z15" i="10"/>
  <c r="AK15" i="10"/>
  <c r="AL15" i="10"/>
  <c r="AM15" i="10"/>
  <c r="AN15" i="10"/>
  <c r="AX15" i="10"/>
  <c r="AY15" i="10"/>
  <c r="AZ15" i="10"/>
  <c r="BA15" i="10"/>
  <c r="J16" i="10"/>
  <c r="K16" i="10"/>
  <c r="L16" i="10"/>
  <c r="M16" i="10"/>
  <c r="W16" i="10"/>
  <c r="X16" i="10"/>
  <c r="Y16" i="10"/>
  <c r="Z16" i="10"/>
  <c r="AK16" i="10"/>
  <c r="AL16" i="10"/>
  <c r="AM16" i="10"/>
  <c r="AN16" i="10"/>
  <c r="AX16" i="10"/>
  <c r="AY16" i="10"/>
  <c r="AZ16" i="10"/>
  <c r="BA16" i="10"/>
  <c r="J17" i="10"/>
  <c r="K17" i="10"/>
  <c r="L17" i="10"/>
  <c r="M17" i="10"/>
  <c r="W17" i="10"/>
  <c r="X17" i="10"/>
  <c r="Y17" i="10"/>
  <c r="Z17" i="10"/>
  <c r="AK17" i="10"/>
  <c r="AL17" i="10"/>
  <c r="AM17" i="10"/>
  <c r="AN17" i="10"/>
  <c r="AX17" i="10"/>
  <c r="AY17" i="10"/>
  <c r="AZ17" i="10"/>
  <c r="BA17" i="10"/>
  <c r="J18" i="10"/>
  <c r="K18" i="10"/>
  <c r="L18" i="10"/>
  <c r="M18" i="10"/>
  <c r="W18" i="10"/>
  <c r="X18" i="10"/>
  <c r="Y18" i="10"/>
  <c r="Z18" i="10"/>
  <c r="AK18" i="10"/>
  <c r="AL18" i="10"/>
  <c r="AM18" i="10"/>
  <c r="AN18" i="10"/>
  <c r="AX18" i="10"/>
  <c r="AY18" i="10"/>
  <c r="AZ18" i="10"/>
  <c r="BA18" i="10"/>
  <c r="J19" i="10"/>
  <c r="K19" i="10"/>
  <c r="L19" i="10"/>
  <c r="M19" i="10"/>
  <c r="W19" i="10"/>
  <c r="X19" i="10"/>
  <c r="Y19" i="10"/>
  <c r="Z19" i="10"/>
  <c r="AK19" i="10"/>
  <c r="AL19" i="10"/>
  <c r="AM19" i="10"/>
  <c r="AN19" i="10"/>
  <c r="AX19" i="10"/>
  <c r="AY19" i="10"/>
  <c r="AZ19" i="10"/>
  <c r="BA19" i="10"/>
  <c r="J20" i="10"/>
  <c r="K20" i="10"/>
  <c r="L20" i="10"/>
  <c r="M20" i="10"/>
  <c r="W20" i="10"/>
  <c r="X20" i="10"/>
  <c r="Y20" i="10"/>
  <c r="Z20" i="10"/>
  <c r="AK20" i="10"/>
  <c r="AL20" i="10"/>
  <c r="AM20" i="10"/>
  <c r="AN20" i="10"/>
  <c r="AX20" i="10"/>
  <c r="AY20" i="10"/>
  <c r="AZ20" i="10"/>
  <c r="BA20" i="10"/>
  <c r="J21" i="10"/>
  <c r="K21" i="10"/>
  <c r="L21" i="10"/>
  <c r="M21" i="10"/>
  <c r="W21" i="10"/>
  <c r="X21" i="10"/>
  <c r="Y21" i="10"/>
  <c r="Z21" i="10"/>
  <c r="AK21" i="10"/>
  <c r="AL21" i="10"/>
  <c r="AM21" i="10"/>
  <c r="AN21" i="10"/>
  <c r="AX21" i="10"/>
  <c r="AY21" i="10"/>
  <c r="AZ21" i="10"/>
  <c r="BA21" i="10"/>
  <c r="J22" i="10"/>
  <c r="K22" i="10"/>
  <c r="L22" i="10"/>
  <c r="M22" i="10"/>
  <c r="W22" i="10"/>
  <c r="X22" i="10"/>
  <c r="Y22" i="10"/>
  <c r="Z22" i="10"/>
  <c r="AK22" i="10"/>
  <c r="AL22" i="10"/>
  <c r="AM22" i="10"/>
  <c r="AN22" i="10"/>
  <c r="AX22" i="10"/>
  <c r="AY22" i="10"/>
  <c r="AZ22" i="10"/>
  <c r="BA22" i="10"/>
  <c r="J23" i="10"/>
  <c r="K23" i="10"/>
  <c r="L23" i="10"/>
  <c r="M23" i="10"/>
  <c r="W23" i="10"/>
  <c r="X23" i="10"/>
  <c r="Y23" i="10"/>
  <c r="Z23" i="10"/>
  <c r="AK23" i="10"/>
  <c r="AL23" i="10"/>
  <c r="AM23" i="10"/>
  <c r="AN23" i="10"/>
  <c r="AX23" i="10"/>
  <c r="AY23" i="10"/>
  <c r="AZ23" i="10"/>
  <c r="BA23" i="10"/>
  <c r="J24" i="10"/>
  <c r="K24" i="10"/>
  <c r="L24" i="10"/>
  <c r="M24" i="10"/>
  <c r="W24" i="10"/>
  <c r="X24" i="10"/>
  <c r="Y24" i="10"/>
  <c r="Z24" i="10"/>
  <c r="AK24" i="10"/>
  <c r="AL24" i="10"/>
  <c r="AM24" i="10"/>
  <c r="AN24" i="10"/>
  <c r="AX24" i="10"/>
  <c r="AY24" i="10"/>
  <c r="AZ24" i="10"/>
  <c r="BA24" i="10"/>
  <c r="J25" i="10"/>
  <c r="K25" i="10"/>
  <c r="L25" i="10"/>
  <c r="M25" i="10"/>
  <c r="W25" i="10"/>
  <c r="X25" i="10"/>
  <c r="Y25" i="10"/>
  <c r="Z25" i="10"/>
  <c r="AK25" i="10"/>
  <c r="AL25" i="10"/>
  <c r="AM25" i="10"/>
  <c r="AN25" i="10"/>
  <c r="AX25" i="10"/>
  <c r="AY25" i="10"/>
  <c r="AZ25" i="10"/>
  <c r="BA25" i="10"/>
  <c r="J26" i="10"/>
  <c r="K26" i="10"/>
  <c r="L26" i="10"/>
  <c r="M26" i="10"/>
  <c r="W26" i="10"/>
  <c r="X26" i="10"/>
  <c r="Y26" i="10"/>
  <c r="Z26" i="10"/>
  <c r="AK26" i="10"/>
  <c r="AL26" i="10"/>
  <c r="AM26" i="10"/>
  <c r="AN26" i="10"/>
  <c r="AX26" i="10"/>
  <c r="AY26" i="10"/>
  <c r="AZ26" i="10"/>
  <c r="BA26" i="10"/>
  <c r="J27" i="10"/>
  <c r="K27" i="10"/>
  <c r="L27" i="10"/>
  <c r="M27" i="10"/>
  <c r="W27" i="10"/>
  <c r="X27" i="10"/>
  <c r="Y27" i="10"/>
  <c r="Z27" i="10"/>
  <c r="AK27" i="10"/>
  <c r="AL27" i="10"/>
  <c r="AM27" i="10"/>
  <c r="AN27" i="10"/>
  <c r="AX27" i="10"/>
  <c r="AY27" i="10"/>
  <c r="AZ27" i="10"/>
  <c r="BA27" i="10"/>
  <c r="J28" i="10"/>
  <c r="K28" i="10"/>
  <c r="L28" i="10"/>
  <c r="M28" i="10"/>
  <c r="W28" i="10"/>
  <c r="X28" i="10"/>
  <c r="Y28" i="10"/>
  <c r="Z28" i="10"/>
  <c r="AK28" i="10"/>
  <c r="AL28" i="10"/>
  <c r="AM28" i="10"/>
  <c r="AN28" i="10"/>
  <c r="AX28" i="10"/>
  <c r="AY28" i="10"/>
  <c r="AZ28" i="10"/>
  <c r="BA28" i="10"/>
  <c r="J29" i="10"/>
  <c r="K29" i="10"/>
  <c r="L29" i="10"/>
  <c r="M29" i="10"/>
  <c r="W29" i="10"/>
  <c r="X29" i="10"/>
  <c r="Y29" i="10"/>
  <c r="Z29" i="10"/>
  <c r="AK29" i="10"/>
  <c r="AL29" i="10"/>
  <c r="AM29" i="10"/>
  <c r="AN29" i="10"/>
  <c r="AX29" i="10"/>
  <c r="AY29" i="10"/>
  <c r="AZ29" i="10"/>
  <c r="BA29" i="10"/>
  <c r="J30" i="10"/>
  <c r="K30" i="10"/>
  <c r="L30" i="10"/>
  <c r="M30" i="10"/>
  <c r="W30" i="10"/>
  <c r="X30" i="10"/>
  <c r="Y30" i="10"/>
  <c r="Z30" i="10"/>
  <c r="AK30" i="10"/>
  <c r="AL30" i="10"/>
  <c r="AM30" i="10"/>
  <c r="AN30" i="10"/>
  <c r="AX30" i="10"/>
  <c r="AY30" i="10"/>
  <c r="AZ30" i="10"/>
  <c r="BA30" i="10"/>
  <c r="J31" i="10"/>
  <c r="K31" i="10"/>
  <c r="L31" i="10"/>
  <c r="M31" i="10"/>
  <c r="W31" i="10"/>
  <c r="X31" i="10"/>
  <c r="Y31" i="10"/>
  <c r="Z31" i="10"/>
  <c r="AK31" i="10"/>
  <c r="AL31" i="10"/>
  <c r="AM31" i="10"/>
  <c r="AN31" i="10"/>
  <c r="AX31" i="10"/>
  <c r="AY31" i="10"/>
  <c r="AZ31" i="10"/>
  <c r="BA31" i="10"/>
  <c r="J32" i="10"/>
  <c r="K32" i="10"/>
  <c r="L32" i="10"/>
  <c r="M32" i="10"/>
  <c r="W32" i="10"/>
  <c r="X32" i="10"/>
  <c r="Y32" i="10"/>
  <c r="Z32" i="10"/>
  <c r="AK32" i="10"/>
  <c r="AL32" i="10"/>
  <c r="AM32" i="10"/>
  <c r="AN32" i="10"/>
  <c r="AX32" i="10"/>
  <c r="AY32" i="10"/>
  <c r="AZ32" i="10"/>
  <c r="BA32" i="10"/>
  <c r="J33" i="10"/>
  <c r="K33" i="10"/>
  <c r="L33" i="10"/>
  <c r="M33" i="10"/>
  <c r="W33" i="10"/>
  <c r="X33" i="10"/>
  <c r="Y33" i="10"/>
  <c r="Z33" i="10"/>
  <c r="AK33" i="10"/>
  <c r="AL33" i="10"/>
  <c r="AM33" i="10"/>
  <c r="AN33" i="10"/>
  <c r="AX33" i="10"/>
  <c r="AY33" i="10"/>
  <c r="AZ33" i="10"/>
  <c r="BA33" i="10"/>
  <c r="J34" i="10"/>
  <c r="K34" i="10"/>
  <c r="L34" i="10"/>
  <c r="M34" i="10"/>
  <c r="W34" i="10"/>
  <c r="X34" i="10"/>
  <c r="Y34" i="10"/>
  <c r="Z34" i="10"/>
  <c r="AK34" i="10"/>
  <c r="AL34" i="10"/>
  <c r="AM34" i="10"/>
  <c r="AN34" i="10"/>
  <c r="AX34" i="10"/>
  <c r="AY34" i="10"/>
  <c r="AZ34" i="10"/>
  <c r="BA34" i="10"/>
  <c r="J35" i="10"/>
  <c r="K35" i="10"/>
  <c r="L35" i="10"/>
  <c r="M35" i="10"/>
  <c r="W35" i="10"/>
  <c r="X35" i="10"/>
  <c r="Y35" i="10"/>
  <c r="Z35" i="10"/>
  <c r="AK35" i="10"/>
  <c r="AL35" i="10"/>
  <c r="AM35" i="10"/>
  <c r="AN35" i="10"/>
  <c r="AX35" i="10"/>
  <c r="AY35" i="10"/>
  <c r="AZ35" i="10"/>
  <c r="BA35" i="10"/>
  <c r="J36" i="10"/>
  <c r="K36" i="10"/>
  <c r="L36" i="10"/>
  <c r="M36" i="10"/>
  <c r="W36" i="10"/>
  <c r="X36" i="10"/>
  <c r="Y36" i="10"/>
  <c r="Z36" i="10"/>
  <c r="AK36" i="10"/>
  <c r="AL36" i="10"/>
  <c r="AM36" i="10"/>
  <c r="AN36" i="10"/>
  <c r="AX36" i="10"/>
  <c r="AY36" i="10"/>
  <c r="AZ36" i="10"/>
  <c r="BA36" i="10"/>
  <c r="J37" i="10"/>
  <c r="K37" i="10"/>
  <c r="L37" i="10"/>
  <c r="M37" i="10"/>
  <c r="W37" i="10"/>
  <c r="X37" i="10"/>
  <c r="Y37" i="10"/>
  <c r="Z37" i="10"/>
  <c r="AK37" i="10"/>
  <c r="AL37" i="10"/>
  <c r="AM37" i="10"/>
  <c r="AN37" i="10"/>
  <c r="AX37" i="10"/>
  <c r="AY37" i="10"/>
  <c r="AZ37" i="10"/>
  <c r="BA37" i="10"/>
  <c r="J38" i="10"/>
  <c r="K38" i="10"/>
  <c r="L38" i="10"/>
  <c r="M38" i="10"/>
  <c r="W38" i="10"/>
  <c r="X38" i="10"/>
  <c r="Y38" i="10"/>
  <c r="Z38" i="10"/>
  <c r="AK38" i="10"/>
  <c r="AL38" i="10"/>
  <c r="AM38" i="10"/>
  <c r="AN38" i="10"/>
  <c r="AX38" i="10"/>
  <c r="AY38" i="10"/>
  <c r="AZ38" i="10"/>
  <c r="BA38" i="10"/>
  <c r="J39" i="10"/>
  <c r="K39" i="10"/>
  <c r="L39" i="10"/>
  <c r="M39" i="10"/>
  <c r="W39" i="10"/>
  <c r="X39" i="10"/>
  <c r="Y39" i="10"/>
  <c r="Z39" i="10"/>
  <c r="AK39" i="10"/>
  <c r="AL39" i="10"/>
  <c r="AM39" i="10"/>
  <c r="AN39" i="10"/>
  <c r="AX39" i="10"/>
  <c r="AY39" i="10"/>
  <c r="AZ39" i="10"/>
  <c r="BA39" i="10"/>
  <c r="J40" i="10"/>
  <c r="K40" i="10"/>
  <c r="L40" i="10"/>
  <c r="M40" i="10"/>
  <c r="W40" i="10"/>
  <c r="X40" i="10"/>
  <c r="Y40" i="10"/>
  <c r="Z40" i="10"/>
  <c r="AK40" i="10"/>
  <c r="AL40" i="10"/>
  <c r="AM40" i="10"/>
  <c r="AN40" i="10"/>
  <c r="AX40" i="10"/>
  <c r="AY40" i="10"/>
  <c r="AZ40" i="10"/>
  <c r="BA40" i="10"/>
  <c r="J41" i="10"/>
  <c r="K41" i="10"/>
  <c r="L41" i="10"/>
  <c r="M41" i="10"/>
  <c r="W41" i="10"/>
  <c r="X41" i="10"/>
  <c r="Y41" i="10"/>
  <c r="Z41" i="10"/>
  <c r="AK41" i="10"/>
  <c r="AL41" i="10"/>
  <c r="AM41" i="10"/>
  <c r="AN41" i="10"/>
  <c r="AX41" i="10"/>
  <c r="AY41" i="10"/>
  <c r="AZ41" i="10"/>
  <c r="BA41" i="10"/>
  <c r="J42" i="10"/>
  <c r="K42" i="10"/>
  <c r="L42" i="10"/>
  <c r="M42" i="10"/>
  <c r="W42" i="10"/>
  <c r="X42" i="10"/>
  <c r="Y42" i="10"/>
  <c r="Z42" i="10"/>
  <c r="AK42" i="10"/>
  <c r="AL42" i="10"/>
  <c r="AM42" i="10"/>
  <c r="AN42" i="10"/>
  <c r="AX42" i="10"/>
  <c r="AY42" i="10"/>
  <c r="AZ42" i="10"/>
  <c r="BA42" i="10"/>
  <c r="J43" i="10"/>
  <c r="K43" i="10"/>
  <c r="L43" i="10"/>
  <c r="M43" i="10"/>
  <c r="W43" i="10"/>
  <c r="X43" i="10"/>
  <c r="Y43" i="10"/>
  <c r="Z43" i="10"/>
  <c r="AK43" i="10"/>
  <c r="AL43" i="10"/>
  <c r="AM43" i="10"/>
  <c r="AN43" i="10"/>
  <c r="AX43" i="10"/>
  <c r="AY43" i="10"/>
  <c r="AZ43" i="10"/>
  <c r="BA43" i="10"/>
  <c r="J44" i="10"/>
  <c r="K44" i="10"/>
  <c r="L44" i="10"/>
  <c r="M44" i="10"/>
  <c r="W44" i="10"/>
  <c r="X44" i="10"/>
  <c r="Y44" i="10"/>
  <c r="Z44" i="10"/>
  <c r="AK44" i="10"/>
  <c r="AL44" i="10"/>
  <c r="AM44" i="10"/>
  <c r="AN44" i="10"/>
  <c r="AX44" i="10"/>
  <c r="AY44" i="10"/>
  <c r="AZ44" i="10"/>
  <c r="BA44" i="10"/>
  <c r="J45" i="10"/>
  <c r="K45" i="10"/>
  <c r="L45" i="10"/>
  <c r="M45" i="10"/>
  <c r="W45" i="10"/>
  <c r="X45" i="10"/>
  <c r="Y45" i="10"/>
  <c r="Z45" i="10"/>
  <c r="AK45" i="10"/>
  <c r="AL45" i="10"/>
  <c r="AM45" i="10"/>
  <c r="AN45" i="10"/>
  <c r="AX45" i="10"/>
  <c r="AY45" i="10"/>
  <c r="AZ45" i="10"/>
  <c r="BA45" i="10"/>
  <c r="J46" i="10"/>
  <c r="K46" i="10"/>
  <c r="L46" i="10"/>
  <c r="M46" i="10"/>
  <c r="W46" i="10"/>
  <c r="X46" i="10"/>
  <c r="Y46" i="10"/>
  <c r="Z46" i="10"/>
  <c r="AK46" i="10"/>
  <c r="AL46" i="10"/>
  <c r="AM46" i="10"/>
  <c r="AN46" i="10"/>
  <c r="AX46" i="10"/>
  <c r="AY46" i="10"/>
  <c r="AZ46" i="10"/>
  <c r="BA46" i="10"/>
  <c r="J47" i="10"/>
  <c r="K47" i="10"/>
  <c r="L47" i="10"/>
  <c r="M47" i="10"/>
  <c r="W47" i="10"/>
  <c r="X47" i="10"/>
  <c r="Y47" i="10"/>
  <c r="Z47" i="10"/>
  <c r="AK47" i="10"/>
  <c r="AL47" i="10"/>
  <c r="AM47" i="10"/>
  <c r="AN47" i="10"/>
  <c r="AX47" i="10"/>
  <c r="AY47" i="10"/>
  <c r="AZ47" i="10"/>
  <c r="BA47" i="10"/>
  <c r="J48" i="10"/>
  <c r="K48" i="10"/>
  <c r="L48" i="10"/>
  <c r="M48" i="10"/>
  <c r="W48" i="10"/>
  <c r="X48" i="10"/>
  <c r="Y48" i="10"/>
  <c r="Z48" i="10"/>
  <c r="AK48" i="10"/>
  <c r="AL48" i="10"/>
  <c r="AM48" i="10"/>
  <c r="AN48" i="10"/>
  <c r="AX48" i="10"/>
  <c r="AY48" i="10"/>
  <c r="AZ48" i="10"/>
  <c r="BA48" i="10"/>
  <c r="J49" i="10"/>
  <c r="K49" i="10"/>
  <c r="L49" i="10"/>
  <c r="M49" i="10"/>
  <c r="W49" i="10"/>
  <c r="X49" i="10"/>
  <c r="Y49" i="10"/>
  <c r="Z49" i="10"/>
  <c r="AK49" i="10"/>
  <c r="AL49" i="10"/>
  <c r="AM49" i="10"/>
  <c r="AN49" i="10"/>
  <c r="AX49" i="10"/>
  <c r="AY49" i="10"/>
  <c r="AZ49" i="10"/>
  <c r="BA49" i="10"/>
  <c r="J50" i="10"/>
  <c r="K50" i="10"/>
  <c r="L50" i="10"/>
  <c r="M50" i="10"/>
  <c r="W50" i="10"/>
  <c r="X50" i="10"/>
  <c r="Y50" i="10"/>
  <c r="Z50" i="10"/>
  <c r="AK50" i="10"/>
  <c r="AL50" i="10"/>
  <c r="AM50" i="10"/>
  <c r="AN50" i="10"/>
  <c r="AX50" i="10"/>
  <c r="AY50" i="10"/>
  <c r="AZ50" i="10"/>
  <c r="BA50" i="10"/>
  <c r="J51" i="10"/>
  <c r="K51" i="10"/>
  <c r="L51" i="10"/>
  <c r="M51" i="10"/>
  <c r="W51" i="10"/>
  <c r="X51" i="10"/>
  <c r="Y51" i="10"/>
  <c r="Z51" i="10"/>
  <c r="AK51" i="10"/>
  <c r="AL51" i="10"/>
  <c r="AM51" i="10"/>
  <c r="AN51" i="10"/>
  <c r="AX51" i="10"/>
  <c r="AY51" i="10"/>
  <c r="AZ51" i="10"/>
  <c r="BA51" i="10"/>
  <c r="J52" i="10"/>
  <c r="K52" i="10"/>
  <c r="L52" i="10"/>
  <c r="M52" i="10"/>
  <c r="W52" i="10"/>
  <c r="X52" i="10"/>
  <c r="Y52" i="10"/>
  <c r="Z52" i="10"/>
  <c r="AK52" i="10"/>
  <c r="AL52" i="10"/>
  <c r="AM52" i="10"/>
  <c r="AN52" i="10"/>
  <c r="AX52" i="10"/>
  <c r="AY52" i="10"/>
  <c r="AZ52" i="10"/>
  <c r="BA52" i="10"/>
  <c r="J53" i="10"/>
  <c r="K53" i="10"/>
  <c r="L53" i="10"/>
  <c r="M53" i="10"/>
  <c r="W53" i="10"/>
  <c r="X53" i="10"/>
  <c r="Y53" i="10"/>
  <c r="Z53" i="10"/>
  <c r="AK53" i="10"/>
  <c r="AL53" i="10"/>
  <c r="AM53" i="10"/>
  <c r="AN53" i="10"/>
  <c r="AX53" i="10"/>
  <c r="AY53" i="10"/>
  <c r="AZ53" i="10"/>
  <c r="BA53" i="10"/>
  <c r="J54" i="10"/>
  <c r="K54" i="10"/>
  <c r="L54" i="10"/>
  <c r="M54" i="10"/>
  <c r="W54" i="10"/>
  <c r="X54" i="10"/>
  <c r="Y54" i="10"/>
  <c r="Z54" i="10"/>
  <c r="AK54" i="10"/>
  <c r="AL54" i="10"/>
  <c r="AM54" i="10"/>
  <c r="AN54" i="10"/>
  <c r="AX54" i="10"/>
  <c r="AY54" i="10"/>
  <c r="AZ54" i="10"/>
  <c r="BA54" i="10"/>
  <c r="J55" i="10"/>
  <c r="K55" i="10"/>
  <c r="L55" i="10"/>
  <c r="M55" i="10"/>
  <c r="W55" i="10"/>
  <c r="X55" i="10"/>
  <c r="Y55" i="10"/>
  <c r="Z55" i="10"/>
  <c r="AK55" i="10"/>
  <c r="AL55" i="10"/>
  <c r="AM55" i="10"/>
  <c r="AN55" i="10"/>
  <c r="AX55" i="10"/>
  <c r="AY55" i="10"/>
  <c r="AZ55" i="10"/>
  <c r="BA55" i="10"/>
  <c r="J56" i="10"/>
  <c r="K56" i="10"/>
  <c r="L56" i="10"/>
  <c r="M56" i="10"/>
  <c r="W56" i="10"/>
  <c r="X56" i="10"/>
  <c r="Y56" i="10"/>
  <c r="Z56" i="10"/>
  <c r="AK56" i="10"/>
  <c r="AL56" i="10"/>
  <c r="AM56" i="10"/>
  <c r="AN56" i="10"/>
  <c r="AX56" i="10"/>
  <c r="AY56" i="10"/>
  <c r="AZ56" i="10"/>
  <c r="BA56" i="10"/>
  <c r="J57" i="10"/>
  <c r="K57" i="10"/>
  <c r="L57" i="10"/>
  <c r="M57" i="10"/>
  <c r="W57" i="10"/>
  <c r="X57" i="10"/>
  <c r="Y57" i="10"/>
  <c r="Z57" i="10"/>
  <c r="AK57" i="10"/>
  <c r="AL57" i="10"/>
  <c r="AM57" i="10"/>
  <c r="AN57" i="10"/>
  <c r="AX57" i="10"/>
  <c r="AY57" i="10"/>
  <c r="AZ57" i="10"/>
  <c r="BA57" i="10"/>
  <c r="J58" i="10"/>
  <c r="K58" i="10"/>
  <c r="L58" i="10"/>
  <c r="M58" i="10"/>
  <c r="W58" i="10"/>
  <c r="X58" i="10"/>
  <c r="Y58" i="10"/>
  <c r="Z58" i="10"/>
  <c r="AK58" i="10"/>
  <c r="AL58" i="10"/>
  <c r="AM58" i="10"/>
  <c r="AN58" i="10"/>
  <c r="AX58" i="10"/>
  <c r="AY58" i="10"/>
  <c r="AZ58" i="10"/>
  <c r="BA58" i="10"/>
  <c r="J59" i="10"/>
  <c r="K59" i="10"/>
  <c r="L59" i="10"/>
  <c r="M59" i="10"/>
  <c r="W59" i="10"/>
  <c r="X59" i="10"/>
  <c r="Y59" i="10"/>
  <c r="Z59" i="10"/>
  <c r="AK59" i="10"/>
  <c r="AL59" i="10"/>
  <c r="AM59" i="10"/>
  <c r="AN59" i="10"/>
  <c r="AX59" i="10"/>
  <c r="AY59" i="10"/>
  <c r="AZ59" i="10"/>
  <c r="BA59" i="10"/>
  <c r="J60" i="10"/>
  <c r="K60" i="10"/>
  <c r="L60" i="10"/>
  <c r="M60" i="10"/>
  <c r="W60" i="10"/>
  <c r="X60" i="10"/>
  <c r="Y60" i="10"/>
  <c r="Z60" i="10"/>
  <c r="AK60" i="10"/>
  <c r="AL60" i="10"/>
  <c r="AM60" i="10"/>
  <c r="AN60" i="10"/>
  <c r="AX60" i="10"/>
  <c r="AY60" i="10"/>
  <c r="AZ60" i="10"/>
  <c r="BA60" i="10"/>
  <c r="J61" i="10"/>
  <c r="K61" i="10"/>
  <c r="L61" i="10"/>
  <c r="M61" i="10"/>
  <c r="W61" i="10"/>
  <c r="X61" i="10"/>
  <c r="Y61" i="10"/>
  <c r="Z61" i="10"/>
  <c r="AK61" i="10"/>
  <c r="AL61" i="10"/>
  <c r="AM61" i="10"/>
  <c r="AN61" i="10"/>
  <c r="AX61" i="10"/>
  <c r="AY61" i="10"/>
  <c r="AZ61" i="10"/>
  <c r="BA61" i="10"/>
  <c r="C65" i="10"/>
  <c r="D65" i="10"/>
  <c r="E65" i="10"/>
  <c r="F65" i="10"/>
  <c r="G65" i="10"/>
  <c r="H65" i="10"/>
  <c r="I65" i="10"/>
  <c r="J65" i="10"/>
  <c r="K65" i="10"/>
  <c r="N65" i="10"/>
  <c r="O65" i="10"/>
  <c r="P65" i="10"/>
  <c r="Q65" i="10"/>
  <c r="R65" i="10"/>
  <c r="S65" i="10"/>
  <c r="T65" i="10"/>
  <c r="U65" i="10"/>
  <c r="V65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C66" i="10"/>
  <c r="D66" i="10"/>
  <c r="E66" i="10"/>
  <c r="F66" i="10"/>
  <c r="G66" i="10"/>
  <c r="H66" i="10"/>
  <c r="I66" i="10"/>
  <c r="J66" i="10"/>
  <c r="K66" i="10"/>
  <c r="N66" i="10"/>
  <c r="O66" i="10"/>
  <c r="P66" i="10"/>
  <c r="Q66" i="10"/>
  <c r="R66" i="10"/>
  <c r="S66" i="10"/>
  <c r="T66" i="10"/>
  <c r="U66" i="10"/>
  <c r="V66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C67" i="10"/>
  <c r="D67" i="10"/>
  <c r="E67" i="10"/>
  <c r="F67" i="10"/>
  <c r="G67" i="10"/>
  <c r="H67" i="10"/>
  <c r="I67" i="10"/>
  <c r="J67" i="10"/>
  <c r="K67" i="10"/>
  <c r="N67" i="10"/>
  <c r="O67" i="10"/>
  <c r="P67" i="10"/>
  <c r="Q67" i="10"/>
  <c r="R67" i="10"/>
  <c r="S67" i="10"/>
  <c r="T67" i="10"/>
  <c r="U67" i="10"/>
  <c r="V67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C68" i="10"/>
  <c r="D68" i="10"/>
  <c r="E68" i="10"/>
  <c r="F68" i="10"/>
  <c r="G68" i="10"/>
  <c r="H68" i="10"/>
  <c r="I68" i="10"/>
  <c r="J68" i="10"/>
  <c r="K68" i="10"/>
  <c r="N68" i="10"/>
  <c r="O68" i="10"/>
  <c r="P68" i="10"/>
  <c r="Q68" i="10"/>
  <c r="R68" i="10"/>
  <c r="S68" i="10"/>
  <c r="T68" i="10"/>
  <c r="U68" i="10"/>
  <c r="V68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C69" i="10"/>
  <c r="D69" i="10"/>
  <c r="E69" i="10"/>
  <c r="F69" i="10"/>
  <c r="G69" i="10"/>
  <c r="H69" i="10"/>
  <c r="I69" i="10"/>
  <c r="J69" i="10"/>
  <c r="K69" i="10"/>
  <c r="N69" i="10"/>
  <c r="O69" i="10"/>
  <c r="P69" i="10"/>
  <c r="Q69" i="10"/>
  <c r="R69" i="10"/>
  <c r="S69" i="10"/>
  <c r="T69" i="10"/>
  <c r="U69" i="10"/>
  <c r="V69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C70" i="10"/>
  <c r="D70" i="10"/>
  <c r="E70" i="10"/>
  <c r="F70" i="10"/>
  <c r="G70" i="10"/>
  <c r="H70" i="10"/>
  <c r="I70" i="10"/>
  <c r="J70" i="10"/>
  <c r="K70" i="10"/>
  <c r="N70" i="10"/>
  <c r="O70" i="10"/>
  <c r="P70" i="10"/>
  <c r="Q70" i="10"/>
  <c r="R70" i="10"/>
  <c r="S70" i="10"/>
  <c r="T70" i="10"/>
  <c r="U70" i="10"/>
  <c r="V70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C71" i="10"/>
  <c r="D71" i="10"/>
  <c r="E71" i="10"/>
  <c r="F71" i="10"/>
  <c r="G71" i="10"/>
  <c r="H71" i="10"/>
  <c r="I71" i="10"/>
  <c r="J71" i="10"/>
  <c r="K71" i="10"/>
  <c r="N71" i="10"/>
  <c r="O71" i="10"/>
  <c r="P71" i="10"/>
  <c r="Q71" i="10"/>
  <c r="R71" i="10"/>
  <c r="S71" i="10"/>
  <c r="T71" i="10"/>
  <c r="U71" i="10"/>
  <c r="V71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C72" i="10"/>
  <c r="D72" i="10"/>
  <c r="E72" i="10"/>
  <c r="F72" i="10"/>
  <c r="G72" i="10"/>
  <c r="H72" i="10"/>
  <c r="I72" i="10"/>
  <c r="J72" i="10"/>
  <c r="K72" i="10"/>
  <c r="N72" i="10"/>
  <c r="O72" i="10"/>
  <c r="P72" i="10"/>
  <c r="Q72" i="10"/>
  <c r="R72" i="10"/>
  <c r="S72" i="10"/>
  <c r="T72" i="10"/>
  <c r="U72" i="10"/>
  <c r="V72" i="10"/>
  <c r="AD72" i="10"/>
  <c r="AE72" i="10"/>
  <c r="AF72" i="10"/>
  <c r="AG72" i="10"/>
  <c r="AH72" i="10"/>
  <c r="AI72" i="10"/>
  <c r="AJ72" i="10"/>
  <c r="AK72" i="10"/>
  <c r="AL72" i="10"/>
  <c r="AO72" i="10"/>
  <c r="AP72" i="10"/>
  <c r="AQ72" i="10"/>
  <c r="AR72" i="10"/>
  <c r="AS72" i="10"/>
  <c r="AT72" i="10"/>
  <c r="AU72" i="10"/>
  <c r="AV72" i="10"/>
  <c r="AW72" i="10"/>
  <c r="C73" i="10"/>
  <c r="D73" i="10"/>
  <c r="E73" i="10"/>
  <c r="F73" i="10"/>
  <c r="G73" i="10"/>
  <c r="H73" i="10"/>
  <c r="I73" i="10"/>
  <c r="J73" i="10"/>
  <c r="K73" i="10"/>
  <c r="N73" i="10"/>
  <c r="O73" i="10"/>
  <c r="P73" i="10"/>
  <c r="Q73" i="10"/>
  <c r="R73" i="10"/>
  <c r="S73" i="10"/>
  <c r="T73" i="10"/>
  <c r="U73" i="10"/>
  <c r="V73" i="10"/>
  <c r="AD73" i="10"/>
  <c r="AE73" i="10"/>
  <c r="AF73" i="10"/>
  <c r="AG73" i="10"/>
  <c r="AH73" i="10"/>
  <c r="AI73" i="10"/>
  <c r="AJ73" i="10"/>
  <c r="AK73" i="10"/>
  <c r="AL73" i="10"/>
  <c r="AO73" i="10"/>
  <c r="AP73" i="10"/>
  <c r="AQ73" i="10"/>
  <c r="AR73" i="10"/>
  <c r="AS73" i="10"/>
  <c r="AT73" i="10"/>
  <c r="AU73" i="10"/>
  <c r="AV73" i="10"/>
  <c r="AW73" i="10"/>
  <c r="C74" i="10"/>
  <c r="D74" i="10"/>
  <c r="E74" i="10"/>
  <c r="F74" i="10"/>
  <c r="G74" i="10"/>
  <c r="H74" i="10"/>
  <c r="I74" i="10"/>
  <c r="J74" i="10"/>
  <c r="K74" i="10"/>
  <c r="N74" i="10"/>
  <c r="O74" i="10"/>
  <c r="P74" i="10"/>
  <c r="Q74" i="10"/>
  <c r="R74" i="10"/>
  <c r="S74" i="10"/>
  <c r="T74" i="10"/>
  <c r="U74" i="10"/>
  <c r="V74" i="10"/>
  <c r="AD74" i="10"/>
  <c r="AE74" i="10"/>
  <c r="AF74" i="10"/>
  <c r="AG74" i="10"/>
  <c r="AH74" i="10"/>
  <c r="AI74" i="10"/>
  <c r="AJ74" i="10"/>
  <c r="AK74" i="10"/>
  <c r="AL74" i="10"/>
  <c r="AO74" i="10"/>
  <c r="AP74" i="10"/>
  <c r="AQ74" i="10"/>
  <c r="AR74" i="10"/>
  <c r="AS74" i="10"/>
  <c r="AT74" i="10"/>
  <c r="AU74" i="10"/>
  <c r="AV74" i="10"/>
  <c r="AW74" i="10"/>
  <c r="B75" i="10"/>
  <c r="C75" i="10"/>
  <c r="D75" i="10"/>
  <c r="E75" i="10"/>
  <c r="F75" i="10"/>
  <c r="G75" i="10"/>
  <c r="H75" i="10"/>
  <c r="I75" i="10"/>
  <c r="J75" i="10"/>
  <c r="K75" i="10"/>
  <c r="M75" i="10"/>
  <c r="N75" i="10"/>
  <c r="O75" i="10"/>
  <c r="P75" i="10"/>
  <c r="Q75" i="10"/>
  <c r="R75" i="10"/>
  <c r="S75" i="10"/>
  <c r="T75" i="10"/>
  <c r="U75" i="10"/>
  <c r="V75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B76" i="10"/>
  <c r="C76" i="10"/>
  <c r="D76" i="10"/>
  <c r="E76" i="10"/>
  <c r="F76" i="10"/>
  <c r="G76" i="10"/>
  <c r="H76" i="10"/>
  <c r="I76" i="10"/>
  <c r="J76" i="10"/>
  <c r="K76" i="10"/>
  <c r="M76" i="10"/>
  <c r="N76" i="10"/>
  <c r="O76" i="10"/>
  <c r="P76" i="10"/>
  <c r="Q76" i="10"/>
  <c r="R76" i="10"/>
  <c r="S76" i="10"/>
  <c r="T76" i="10"/>
  <c r="U76" i="10"/>
  <c r="V76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B77" i="10"/>
  <c r="C77" i="10"/>
  <c r="D77" i="10"/>
  <c r="E77" i="10"/>
  <c r="F77" i="10"/>
  <c r="G77" i="10"/>
  <c r="H77" i="10"/>
  <c r="I77" i="10"/>
  <c r="J77" i="10"/>
  <c r="K77" i="10"/>
  <c r="M77" i="10"/>
  <c r="N77" i="10"/>
  <c r="O77" i="10"/>
  <c r="P77" i="10"/>
  <c r="Q77" i="10"/>
  <c r="R77" i="10"/>
  <c r="S77" i="10"/>
  <c r="T77" i="10"/>
  <c r="U77" i="10"/>
  <c r="V77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B78" i="10"/>
  <c r="C78" i="10"/>
  <c r="D78" i="10"/>
  <c r="E78" i="10"/>
  <c r="F78" i="10"/>
  <c r="G78" i="10"/>
  <c r="H78" i="10"/>
  <c r="I78" i="10"/>
  <c r="J78" i="10"/>
  <c r="K78" i="10"/>
  <c r="M78" i="10"/>
  <c r="N78" i="10"/>
  <c r="O78" i="10"/>
  <c r="P78" i="10"/>
  <c r="Q78" i="10"/>
  <c r="R78" i="10"/>
  <c r="S78" i="10"/>
  <c r="T78" i="10"/>
  <c r="U78" i="10"/>
  <c r="V78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B79" i="10"/>
  <c r="C79" i="10"/>
  <c r="D79" i="10"/>
  <c r="E79" i="10"/>
  <c r="F79" i="10"/>
  <c r="G79" i="10"/>
  <c r="H79" i="10"/>
  <c r="I79" i="10"/>
  <c r="J79" i="10"/>
  <c r="K79" i="10"/>
  <c r="M79" i="10"/>
  <c r="N79" i="10"/>
  <c r="O79" i="10"/>
  <c r="P79" i="10"/>
  <c r="Q79" i="10"/>
  <c r="R79" i="10"/>
  <c r="S79" i="10"/>
  <c r="T79" i="10"/>
  <c r="U79" i="10"/>
  <c r="V79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B80" i="10"/>
  <c r="C80" i="10"/>
  <c r="D80" i="10"/>
  <c r="E80" i="10"/>
  <c r="F80" i="10"/>
  <c r="G80" i="10"/>
  <c r="H80" i="10"/>
  <c r="I80" i="10"/>
  <c r="J80" i="10"/>
  <c r="K80" i="10"/>
  <c r="M80" i="10"/>
  <c r="N80" i="10"/>
  <c r="O80" i="10"/>
  <c r="P80" i="10"/>
  <c r="Q80" i="10"/>
  <c r="R80" i="10"/>
  <c r="S80" i="10"/>
  <c r="T80" i="10"/>
  <c r="U80" i="10"/>
  <c r="V80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B81" i="10"/>
  <c r="C81" i="10"/>
  <c r="D81" i="10"/>
  <c r="E81" i="10"/>
  <c r="F81" i="10"/>
  <c r="G81" i="10"/>
  <c r="H81" i="10"/>
  <c r="I81" i="10"/>
  <c r="J81" i="10"/>
  <c r="K81" i="10"/>
  <c r="M81" i="10"/>
  <c r="N81" i="10"/>
  <c r="O81" i="10"/>
  <c r="P81" i="10"/>
  <c r="Q81" i="10"/>
  <c r="R81" i="10"/>
  <c r="S81" i="10"/>
  <c r="T81" i="10"/>
  <c r="U81" i="10"/>
  <c r="V81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B82" i="10"/>
  <c r="C82" i="10"/>
  <c r="D82" i="10"/>
  <c r="E82" i="10"/>
  <c r="F82" i="10"/>
  <c r="G82" i="10"/>
  <c r="H82" i="10"/>
  <c r="I82" i="10"/>
  <c r="J82" i="10"/>
  <c r="K82" i="10"/>
  <c r="M82" i="10"/>
  <c r="N82" i="10"/>
  <c r="O82" i="10"/>
  <c r="P82" i="10"/>
  <c r="Q82" i="10"/>
  <c r="R82" i="10"/>
  <c r="S82" i="10"/>
  <c r="T82" i="10"/>
  <c r="U82" i="10"/>
  <c r="V82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B83" i="10"/>
  <c r="C83" i="10"/>
  <c r="D83" i="10"/>
  <c r="E83" i="10"/>
  <c r="F83" i="10"/>
  <c r="G83" i="10"/>
  <c r="H83" i="10"/>
  <c r="I83" i="10"/>
  <c r="J83" i="10"/>
  <c r="K83" i="10"/>
  <c r="M83" i="10"/>
  <c r="N83" i="10"/>
  <c r="O83" i="10"/>
  <c r="P83" i="10"/>
  <c r="Q83" i="10"/>
  <c r="R83" i="10"/>
  <c r="S83" i="10"/>
  <c r="T83" i="10"/>
  <c r="U83" i="10"/>
  <c r="V83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B84" i="10"/>
  <c r="C84" i="10"/>
  <c r="D84" i="10"/>
  <c r="E84" i="10"/>
  <c r="F84" i="10"/>
  <c r="G84" i="10"/>
  <c r="H84" i="10"/>
  <c r="I84" i="10"/>
  <c r="J84" i="10"/>
  <c r="K84" i="10"/>
  <c r="M84" i="10"/>
  <c r="N84" i="10"/>
  <c r="O84" i="10"/>
  <c r="P84" i="10"/>
  <c r="Q84" i="10"/>
  <c r="R84" i="10"/>
  <c r="S84" i="10"/>
  <c r="T84" i="10"/>
  <c r="U84" i="10"/>
  <c r="V84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B85" i="10"/>
  <c r="C85" i="10"/>
  <c r="D85" i="10"/>
  <c r="E85" i="10"/>
  <c r="F85" i="10"/>
  <c r="G85" i="10"/>
  <c r="H85" i="10"/>
  <c r="I85" i="10"/>
  <c r="J85" i="10"/>
  <c r="K85" i="10"/>
  <c r="M85" i="10"/>
  <c r="N85" i="10"/>
  <c r="O85" i="10"/>
  <c r="P85" i="10"/>
  <c r="Q85" i="10"/>
  <c r="R85" i="10"/>
  <c r="S85" i="10"/>
  <c r="T85" i="10"/>
  <c r="U85" i="10"/>
  <c r="V85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B86" i="10"/>
  <c r="C86" i="10"/>
  <c r="D86" i="10"/>
  <c r="E86" i="10"/>
  <c r="F86" i="10"/>
  <c r="G86" i="10"/>
  <c r="H86" i="10"/>
  <c r="I86" i="10"/>
  <c r="J86" i="10"/>
  <c r="K86" i="10"/>
  <c r="M86" i="10"/>
  <c r="N86" i="10"/>
  <c r="O86" i="10"/>
  <c r="P86" i="10"/>
  <c r="Q86" i="10"/>
  <c r="R86" i="10"/>
  <c r="S86" i="10"/>
  <c r="T86" i="10"/>
  <c r="U86" i="10"/>
  <c r="V86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B87" i="10"/>
  <c r="C87" i="10"/>
  <c r="D87" i="10"/>
  <c r="E87" i="10"/>
  <c r="F87" i="10"/>
  <c r="G87" i="10"/>
  <c r="H87" i="10"/>
  <c r="I87" i="10"/>
  <c r="J87" i="10"/>
  <c r="K87" i="10"/>
  <c r="M87" i="10"/>
  <c r="N87" i="10"/>
  <c r="O87" i="10"/>
  <c r="P87" i="10"/>
  <c r="Q87" i="10"/>
  <c r="R87" i="10"/>
  <c r="S87" i="10"/>
  <c r="T87" i="10"/>
  <c r="U87" i="10"/>
  <c r="V87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B88" i="10"/>
  <c r="C88" i="10"/>
  <c r="D88" i="10"/>
  <c r="E88" i="10"/>
  <c r="F88" i="10"/>
  <c r="G88" i="10"/>
  <c r="H88" i="10"/>
  <c r="I88" i="10"/>
  <c r="J88" i="10"/>
  <c r="K88" i="10"/>
  <c r="M88" i="10"/>
  <c r="N88" i="10"/>
  <c r="O88" i="10"/>
  <c r="P88" i="10"/>
  <c r="Q88" i="10"/>
  <c r="R88" i="10"/>
  <c r="S88" i="10"/>
  <c r="T88" i="10"/>
  <c r="U88" i="10"/>
  <c r="V88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B89" i="10"/>
  <c r="C89" i="10"/>
  <c r="D89" i="10"/>
  <c r="E89" i="10"/>
  <c r="F89" i="10"/>
  <c r="G89" i="10"/>
  <c r="H89" i="10"/>
  <c r="I89" i="10"/>
  <c r="J89" i="10"/>
  <c r="K89" i="10"/>
  <c r="M89" i="10"/>
  <c r="N89" i="10"/>
  <c r="O89" i="10"/>
  <c r="P89" i="10"/>
  <c r="Q89" i="10"/>
  <c r="R89" i="10"/>
  <c r="S89" i="10"/>
  <c r="T89" i="10"/>
  <c r="U89" i="10"/>
  <c r="V89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B90" i="10"/>
  <c r="C90" i="10"/>
  <c r="D90" i="10"/>
  <c r="E90" i="10"/>
  <c r="F90" i="10"/>
  <c r="G90" i="10"/>
  <c r="H90" i="10"/>
  <c r="I90" i="10"/>
  <c r="J90" i="10"/>
  <c r="K90" i="10"/>
  <c r="M90" i="10"/>
  <c r="N90" i="10"/>
  <c r="O90" i="10"/>
  <c r="P90" i="10"/>
  <c r="Q90" i="10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K91" i="10"/>
  <c r="M91" i="10"/>
  <c r="N91" i="10"/>
  <c r="O91" i="10"/>
  <c r="P91" i="10"/>
  <c r="Q91" i="10"/>
  <c r="R91" i="10"/>
  <c r="S91" i="10"/>
  <c r="T91" i="10"/>
  <c r="U91" i="10"/>
  <c r="V91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B92" i="10"/>
  <c r="C92" i="10"/>
  <c r="D92" i="10"/>
  <c r="E92" i="10"/>
  <c r="F92" i="10"/>
  <c r="G92" i="10"/>
  <c r="H92" i="10"/>
  <c r="I92" i="10"/>
  <c r="J92" i="10"/>
  <c r="K92" i="10"/>
  <c r="M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G93" i="10"/>
  <c r="H93" i="10"/>
  <c r="I93" i="10"/>
  <c r="J93" i="10"/>
  <c r="K93" i="10"/>
  <c r="M93" i="10"/>
  <c r="N93" i="10"/>
  <c r="O93" i="10"/>
  <c r="P93" i="10"/>
  <c r="Q93" i="10"/>
  <c r="R93" i="10"/>
  <c r="S93" i="10"/>
  <c r="T93" i="10"/>
  <c r="U93" i="10"/>
  <c r="V93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B94" i="10"/>
  <c r="C94" i="10"/>
  <c r="D94" i="10"/>
  <c r="E94" i="10"/>
  <c r="F94" i="10"/>
  <c r="G94" i="10"/>
  <c r="H94" i="10"/>
  <c r="I94" i="10"/>
  <c r="J94" i="10"/>
  <c r="K94" i="10"/>
  <c r="M94" i="10"/>
  <c r="N94" i="10"/>
  <c r="O94" i="10"/>
  <c r="P94" i="10"/>
  <c r="Q94" i="10"/>
  <c r="R94" i="10"/>
  <c r="S94" i="10"/>
  <c r="T94" i="10"/>
  <c r="U94" i="10"/>
  <c r="V94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B95" i="10"/>
  <c r="C95" i="10"/>
  <c r="D95" i="10"/>
  <c r="E95" i="10"/>
  <c r="F95" i="10"/>
  <c r="G95" i="10"/>
  <c r="H95" i="10"/>
  <c r="I95" i="10"/>
  <c r="J95" i="10"/>
  <c r="K95" i="10"/>
  <c r="M95" i="10"/>
  <c r="N95" i="10"/>
  <c r="O95" i="10"/>
  <c r="P95" i="10"/>
  <c r="Q95" i="10"/>
  <c r="R95" i="10"/>
  <c r="S95" i="10"/>
  <c r="T95" i="10"/>
  <c r="U95" i="10"/>
  <c r="V95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B96" i="10"/>
  <c r="C96" i="10"/>
  <c r="D96" i="10"/>
  <c r="E96" i="10"/>
  <c r="F96" i="10"/>
  <c r="G96" i="10"/>
  <c r="H96" i="10"/>
  <c r="I96" i="10"/>
  <c r="J96" i="10"/>
  <c r="K96" i="10"/>
  <c r="M96" i="10"/>
  <c r="N96" i="10"/>
  <c r="O96" i="10"/>
  <c r="P96" i="10"/>
  <c r="Q96" i="10"/>
  <c r="R96" i="10"/>
  <c r="S96" i="10"/>
  <c r="T96" i="10"/>
  <c r="U96" i="10"/>
  <c r="V96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B97" i="10"/>
  <c r="C97" i="10"/>
  <c r="D97" i="10"/>
  <c r="E97" i="10"/>
  <c r="F97" i="10"/>
  <c r="G97" i="10"/>
  <c r="H97" i="10"/>
  <c r="I97" i="10"/>
  <c r="J97" i="10"/>
  <c r="K97" i="10"/>
  <c r="M97" i="10"/>
  <c r="N97" i="10"/>
  <c r="O97" i="10"/>
  <c r="P97" i="10"/>
  <c r="Q97" i="10"/>
  <c r="R97" i="10"/>
  <c r="S97" i="10"/>
  <c r="T97" i="10"/>
  <c r="U97" i="10"/>
  <c r="V97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B98" i="10"/>
  <c r="C98" i="10"/>
  <c r="D98" i="10"/>
  <c r="E98" i="10"/>
  <c r="F98" i="10"/>
  <c r="G98" i="10"/>
  <c r="H98" i="10"/>
  <c r="I98" i="10"/>
  <c r="J98" i="10"/>
  <c r="K98" i="10"/>
  <c r="M98" i="10"/>
  <c r="N98" i="10"/>
  <c r="O98" i="10"/>
  <c r="P98" i="10"/>
  <c r="Q98" i="10"/>
  <c r="R98" i="10"/>
  <c r="S98" i="10"/>
  <c r="T98" i="10"/>
  <c r="U98" i="10"/>
  <c r="V98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B99" i="10"/>
  <c r="C99" i="10"/>
  <c r="D99" i="10"/>
  <c r="E99" i="10"/>
  <c r="F99" i="10"/>
  <c r="G99" i="10"/>
  <c r="H99" i="10"/>
  <c r="I99" i="10"/>
  <c r="J99" i="10"/>
  <c r="K99" i="10"/>
  <c r="M99" i="10"/>
  <c r="N99" i="10"/>
  <c r="O99" i="10"/>
  <c r="P99" i="10"/>
  <c r="Q99" i="10"/>
  <c r="R99" i="10"/>
  <c r="S99" i="10"/>
  <c r="T99" i="10"/>
  <c r="U99" i="10"/>
  <c r="V99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B100" i="10"/>
  <c r="C100" i="10"/>
  <c r="D100" i="10"/>
  <c r="E100" i="10"/>
  <c r="F100" i="10"/>
  <c r="G100" i="10"/>
  <c r="H100" i="10"/>
  <c r="I100" i="10"/>
  <c r="J100" i="10"/>
  <c r="K100" i="10"/>
  <c r="M100" i="10"/>
  <c r="N100" i="10"/>
  <c r="O100" i="10"/>
  <c r="P100" i="10"/>
  <c r="Q100" i="10"/>
  <c r="R100" i="10"/>
  <c r="S100" i="10"/>
  <c r="T100" i="10"/>
  <c r="U100" i="10"/>
  <c r="V100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B102" i="10"/>
  <c r="C102" i="10"/>
  <c r="D102" i="10"/>
  <c r="E102" i="10"/>
  <c r="F102" i="10"/>
  <c r="G102" i="10"/>
  <c r="H102" i="10"/>
  <c r="I102" i="10"/>
  <c r="J102" i="10"/>
  <c r="K102" i="10"/>
  <c r="M102" i="10"/>
  <c r="N102" i="10"/>
  <c r="O102" i="10"/>
  <c r="P102" i="10"/>
  <c r="Q102" i="10"/>
  <c r="R102" i="10"/>
  <c r="S102" i="10"/>
  <c r="T102" i="10"/>
  <c r="U102" i="10"/>
  <c r="V102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B103" i="10"/>
  <c r="C103" i="10"/>
  <c r="D103" i="10"/>
  <c r="E103" i="10"/>
  <c r="F103" i="10"/>
  <c r="G103" i="10"/>
  <c r="H103" i="10"/>
  <c r="I103" i="10"/>
  <c r="J103" i="10"/>
  <c r="K103" i="10"/>
  <c r="M103" i="10"/>
  <c r="N103" i="10"/>
  <c r="O103" i="10"/>
  <c r="P103" i="10"/>
  <c r="Q103" i="10"/>
  <c r="R103" i="10"/>
  <c r="S103" i="10"/>
  <c r="T103" i="10"/>
  <c r="U103" i="10"/>
  <c r="V103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B104" i="10"/>
  <c r="C104" i="10"/>
  <c r="D104" i="10"/>
  <c r="E104" i="10"/>
  <c r="F104" i="10"/>
  <c r="G104" i="10"/>
  <c r="H104" i="10"/>
  <c r="I104" i="10"/>
  <c r="J104" i="10"/>
  <c r="K104" i="10"/>
  <c r="M104" i="10"/>
  <c r="N104" i="10"/>
  <c r="O104" i="10"/>
  <c r="P104" i="10"/>
  <c r="Q104" i="10"/>
  <c r="R104" i="10"/>
  <c r="S104" i="10"/>
  <c r="T104" i="10"/>
  <c r="U104" i="10"/>
  <c r="V104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B105" i="10"/>
  <c r="C105" i="10"/>
  <c r="D105" i="10"/>
  <c r="E105" i="10"/>
  <c r="F105" i="10"/>
  <c r="G105" i="10"/>
  <c r="H105" i="10"/>
  <c r="I105" i="10"/>
  <c r="J105" i="10"/>
  <c r="K105" i="10"/>
  <c r="M105" i="10"/>
  <c r="N105" i="10"/>
  <c r="O105" i="10"/>
  <c r="P105" i="10"/>
  <c r="Q105" i="10"/>
  <c r="R105" i="10"/>
  <c r="S105" i="10"/>
  <c r="T105" i="10"/>
  <c r="U105" i="10"/>
  <c r="V105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B106" i="10"/>
  <c r="C106" i="10"/>
  <c r="D106" i="10"/>
  <c r="E106" i="10"/>
  <c r="F106" i="10"/>
  <c r="G106" i="10"/>
  <c r="H106" i="10"/>
  <c r="I106" i="10"/>
  <c r="J106" i="10"/>
  <c r="K106" i="10"/>
  <c r="M106" i="10"/>
  <c r="N106" i="10"/>
  <c r="O106" i="10"/>
  <c r="P106" i="10"/>
  <c r="Q106" i="10"/>
  <c r="R106" i="10"/>
  <c r="S106" i="10"/>
  <c r="T106" i="10"/>
  <c r="U106" i="10"/>
  <c r="V106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B107" i="10"/>
  <c r="C107" i="10"/>
  <c r="D107" i="10"/>
  <c r="E107" i="10"/>
  <c r="F107" i="10"/>
  <c r="G107" i="10"/>
  <c r="H107" i="10"/>
  <c r="I107" i="10"/>
  <c r="J107" i="10"/>
  <c r="K107" i="10"/>
  <c r="M107" i="10"/>
  <c r="N107" i="10"/>
  <c r="O107" i="10"/>
  <c r="P107" i="10"/>
  <c r="Q107" i="10"/>
  <c r="R107" i="10"/>
  <c r="S107" i="10"/>
  <c r="T107" i="10"/>
  <c r="U107" i="10"/>
  <c r="V107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B108" i="10"/>
  <c r="C108" i="10"/>
  <c r="D108" i="10"/>
  <c r="E108" i="10"/>
  <c r="F108" i="10"/>
  <c r="G108" i="10"/>
  <c r="H108" i="10"/>
  <c r="I108" i="10"/>
  <c r="J108" i="10"/>
  <c r="K108" i="10"/>
  <c r="M108" i="10"/>
  <c r="N108" i="10"/>
  <c r="O108" i="10"/>
  <c r="P108" i="10"/>
  <c r="Q108" i="10"/>
  <c r="R108" i="10"/>
  <c r="S108" i="10"/>
  <c r="T108" i="10"/>
  <c r="U108" i="10"/>
  <c r="V108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B109" i="10"/>
  <c r="C109" i="10"/>
  <c r="D109" i="10"/>
  <c r="E109" i="10"/>
  <c r="F109" i="10"/>
  <c r="G109" i="10"/>
  <c r="H109" i="10"/>
  <c r="I109" i="10"/>
  <c r="J109" i="10"/>
  <c r="K109" i="10"/>
  <c r="M109" i="10"/>
  <c r="N109" i="10"/>
  <c r="O109" i="10"/>
  <c r="P109" i="10"/>
  <c r="Q109" i="10"/>
  <c r="R109" i="10"/>
  <c r="S109" i="10"/>
  <c r="T109" i="10"/>
  <c r="U109" i="10"/>
  <c r="V109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B110" i="10"/>
  <c r="C110" i="10"/>
  <c r="D110" i="10"/>
  <c r="E110" i="10"/>
  <c r="F110" i="10"/>
  <c r="G110" i="10"/>
  <c r="H110" i="10"/>
  <c r="I110" i="10"/>
  <c r="J110" i="10"/>
  <c r="K110" i="10"/>
  <c r="M110" i="10"/>
  <c r="N110" i="10"/>
  <c r="O110" i="10"/>
  <c r="P110" i="10"/>
  <c r="Q110" i="10"/>
  <c r="R110" i="10"/>
  <c r="S110" i="10"/>
  <c r="T110" i="10"/>
  <c r="U110" i="10"/>
  <c r="V110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B111" i="10"/>
  <c r="C111" i="10"/>
  <c r="D111" i="10"/>
  <c r="E111" i="10"/>
  <c r="F111" i="10"/>
  <c r="G111" i="10"/>
  <c r="H111" i="10"/>
  <c r="I111" i="10"/>
  <c r="J111" i="10"/>
  <c r="K111" i="10"/>
  <c r="M111" i="10"/>
  <c r="N111" i="10"/>
  <c r="O111" i="10"/>
  <c r="P111" i="10"/>
  <c r="Q111" i="10"/>
  <c r="R111" i="10"/>
  <c r="S111" i="10"/>
  <c r="T111" i="10"/>
  <c r="U111" i="10"/>
  <c r="V111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B112" i="10"/>
  <c r="C112" i="10"/>
  <c r="D112" i="10"/>
  <c r="E112" i="10"/>
  <c r="F112" i="10"/>
  <c r="G112" i="10"/>
  <c r="H112" i="10"/>
  <c r="I112" i="10"/>
  <c r="J112" i="10"/>
  <c r="K112" i="10"/>
  <c r="M112" i="10"/>
  <c r="N112" i="10"/>
  <c r="O112" i="10"/>
  <c r="P112" i="10"/>
  <c r="Q112" i="10"/>
  <c r="R112" i="10"/>
  <c r="S112" i="10"/>
  <c r="T112" i="10"/>
  <c r="U112" i="10"/>
  <c r="V112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B113" i="10"/>
  <c r="C113" i="10"/>
  <c r="D113" i="10"/>
  <c r="E113" i="10"/>
  <c r="F113" i="10"/>
  <c r="G113" i="10"/>
  <c r="H113" i="10"/>
  <c r="I113" i="10"/>
  <c r="J113" i="10"/>
  <c r="K113" i="10"/>
  <c r="M113" i="10"/>
  <c r="N113" i="10"/>
  <c r="O113" i="10"/>
  <c r="P113" i="10"/>
  <c r="Q113" i="10"/>
  <c r="R113" i="10"/>
  <c r="S113" i="10"/>
  <c r="T113" i="10"/>
  <c r="U113" i="10"/>
  <c r="V113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  <c r="B114" i="10"/>
  <c r="C114" i="10"/>
  <c r="D114" i="10"/>
  <c r="E114" i="10"/>
  <c r="F114" i="10"/>
  <c r="G114" i="10"/>
  <c r="H114" i="10"/>
  <c r="I114" i="10"/>
  <c r="J114" i="10"/>
  <c r="K114" i="10"/>
  <c r="M114" i="10"/>
  <c r="N114" i="10"/>
  <c r="O114" i="10"/>
  <c r="P114" i="10"/>
  <c r="Q114" i="10"/>
  <c r="R114" i="10"/>
  <c r="S114" i="10"/>
  <c r="T114" i="10"/>
  <c r="U114" i="10"/>
  <c r="V114" i="10"/>
  <c r="AC114" i="10"/>
  <c r="AD114" i="10"/>
  <c r="AE114" i="10"/>
  <c r="AF114" i="10"/>
  <c r="AG114" i="10"/>
  <c r="AH114" i="10"/>
  <c r="AI114" i="10"/>
  <c r="AJ114" i="10"/>
  <c r="AK114" i="10"/>
  <c r="AL114" i="10"/>
  <c r="AN114" i="10"/>
  <c r="AO114" i="10"/>
  <c r="AP114" i="10"/>
  <c r="AQ114" i="10"/>
  <c r="AR114" i="10"/>
  <c r="AS114" i="10"/>
  <c r="AT114" i="10"/>
  <c r="AU114" i="10"/>
  <c r="AV114" i="10"/>
  <c r="AW114" i="10"/>
  <c r="B115" i="10"/>
  <c r="C115" i="10"/>
  <c r="D115" i="10"/>
  <c r="E115" i="10"/>
  <c r="F115" i="10"/>
  <c r="G115" i="10"/>
  <c r="H115" i="10"/>
  <c r="I115" i="10"/>
  <c r="J115" i="10"/>
  <c r="K115" i="10"/>
  <c r="M115" i="10"/>
  <c r="N115" i="10"/>
  <c r="O115" i="10"/>
  <c r="P115" i="10"/>
  <c r="Q115" i="10"/>
  <c r="R115" i="10"/>
  <c r="S115" i="10"/>
  <c r="T115" i="10"/>
  <c r="U115" i="10"/>
  <c r="V115" i="10"/>
  <c r="AC115" i="10"/>
  <c r="AD115" i="10"/>
  <c r="AE115" i="10"/>
  <c r="AF115" i="10"/>
  <c r="AG115" i="10"/>
  <c r="AH115" i="10"/>
  <c r="AI115" i="10"/>
  <c r="AJ115" i="10"/>
  <c r="AK115" i="10"/>
  <c r="AL115" i="10"/>
  <c r="AN115" i="10"/>
  <c r="AO115" i="10"/>
  <c r="AP115" i="10"/>
  <c r="AQ115" i="10"/>
  <c r="AR115" i="10"/>
  <c r="AS115" i="10"/>
  <c r="AT115" i="10"/>
  <c r="AU115" i="10"/>
  <c r="AV115" i="10"/>
  <c r="AW115" i="10"/>
  <c r="B116" i="10"/>
  <c r="C116" i="10"/>
  <c r="D116" i="10"/>
  <c r="E116" i="10"/>
  <c r="F116" i="10"/>
  <c r="G116" i="10"/>
  <c r="H116" i="10"/>
  <c r="I116" i="10"/>
  <c r="J116" i="10"/>
  <c r="K116" i="10"/>
  <c r="M116" i="10"/>
  <c r="N116" i="10"/>
  <c r="O116" i="10"/>
  <c r="P116" i="10"/>
  <c r="Q116" i="10"/>
  <c r="R116" i="10"/>
  <c r="S116" i="10"/>
  <c r="T116" i="10"/>
  <c r="U116" i="10"/>
  <c r="V116" i="10"/>
  <c r="AC116" i="10"/>
  <c r="AD116" i="10"/>
  <c r="AE116" i="10"/>
  <c r="AF116" i="10"/>
  <c r="AG116" i="10"/>
  <c r="AH116" i="10"/>
  <c r="AI116" i="10"/>
  <c r="AJ116" i="10"/>
  <c r="AK116" i="10"/>
  <c r="AL116" i="10"/>
  <c r="AN116" i="10"/>
  <c r="AO116" i="10"/>
  <c r="AP116" i="10"/>
  <c r="AQ116" i="10"/>
  <c r="AR116" i="10"/>
  <c r="AS116" i="10"/>
  <c r="AT116" i="10"/>
  <c r="AU116" i="10"/>
  <c r="AV116" i="10"/>
  <c r="AW116" i="10"/>
  <c r="A2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A11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A12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A13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A14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A15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A16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A17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A18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A19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A20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A21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A22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A23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A24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A25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A26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A27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A28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A29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A30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A31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A32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A33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A34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A75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A76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A77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A78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A79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A80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A81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A82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A83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A84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A85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A86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A87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A88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A89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A90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A91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A92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A93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A94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A95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A96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A97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A98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A99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A100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A101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A102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A103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A104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A105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A106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A107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A108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A109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A110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A111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Q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U11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9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<sst xmlns="http://schemas.openxmlformats.org/spreadsheetml/2006/main" count="175" uniqueCount="40">
  <si>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</si>
  <si>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</si>
  <si>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</si>
  <si>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</si>
  <si>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</si>
  <si>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</si>
  <si>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</si>
  <si>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</si>
  <si>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</si>
  <si>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</si>
  <si>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</si>
  <si>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</si>
  <si>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</si>
  <si>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</si>
  <si>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</si>
  <si>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</si>
  <si>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</si>
  <si>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</si>
  <si>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</si>
  <si>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</si>
  <si>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</si>
  <si>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</si>
  <si>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</si>
  <si>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</si>
  <si>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</si>
  <si>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</si>
  <si>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</si>
  <si>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</si>
  <si>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</si>
  <si>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</si>
  <si>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</si>
  <si>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</si>
  <si>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</si>
  <si>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</si>
  <si>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</si>
  <si>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</si>
  <si>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</si>
  <si>
    <t>Producing Region:</t>
  </si>
  <si>
    <t>Cons. Region East:</t>
  </si>
  <si>
    <t>Cons. Region West: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</si>
</sst>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6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7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3" fillId="0" borderId="3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center"/>
    </xf>
    <xf numFmtId="178" fontId="13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right"/>
    </xf>
    <xf numFmtId="0" fontId="14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7" fillId="0" borderId="0" xfId="0" applyFont="1" applyAlignment="1">
      <alignment horizontal="center"/>
    </xf>
    <xf numFmtId="15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5" fontId="12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0" fontId="15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Data!$AD$9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Data!$AD$10:$AD$61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3-4884-AA9F-F064A4875156}"/>
            </c:ext>
          </c:extLst>
        </c:ser>
        <c:ser>
          <c:idx val="2"/>
          <c:order val="1"/>
          <c:tx>
            <c:strRef>
              <c:f>Data!$AE$9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Data!$AE$10:$AE$61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3-4884-AA9F-F064A4875156}"/>
            </c:ext>
          </c:extLst>
        </c:ser>
        <c:ser>
          <c:idx val="3"/>
          <c:order val="2"/>
          <c:tx>
            <c:strRef>
              <c:f>Data!$AF$9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3-4884-AA9F-F064A4875156}"/>
            </c:ext>
          </c:extLst>
        </c:ser>
        <c:ser>
          <c:idx val="0"/>
          <c:order val="3"/>
          <c:tx>
            <c:strRef>
              <c:f>Data!$AG$9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E3-4884-AA9F-F064A4875156}"/>
            </c:ext>
          </c:extLst>
        </c:ser>
        <c:ser>
          <c:idx val="4"/>
          <c:order val="4"/>
          <c:tx>
            <c:strRef>
              <c:f>Data!$AH$9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E3-4884-AA9F-F064A4875156}"/>
            </c:ext>
          </c:extLst>
        </c:ser>
        <c:ser>
          <c:idx val="6"/>
          <c:order val="5"/>
          <c:tx>
            <c:strRef>
              <c:f>Data!$AI$9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Data!$AB$10:$AB$61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434</c:v>
                </c:pt>
                <c:pt idx="1">
                  <c:v>439</c:v>
                </c:pt>
                <c:pt idx="2">
                  <c:v>442</c:v>
                </c:pt>
                <c:pt idx="3">
                  <c:v>439</c:v>
                </c:pt>
                <c:pt idx="4">
                  <c:v>437</c:v>
                </c:pt>
                <c:pt idx="5">
                  <c:v>423</c:v>
                </c:pt>
                <c:pt idx="6">
                  <c:v>408</c:v>
                </c:pt>
                <c:pt idx="7">
                  <c:v>393</c:v>
                </c:pt>
                <c:pt idx="8">
                  <c:v>383</c:v>
                </c:pt>
                <c:pt idx="9">
                  <c:v>356</c:v>
                </c:pt>
                <c:pt idx="10">
                  <c:v>347</c:v>
                </c:pt>
                <c:pt idx="11">
                  <c:v>337</c:v>
                </c:pt>
                <c:pt idx="12">
                  <c:v>321</c:v>
                </c:pt>
                <c:pt idx="13">
                  <c:v>310</c:v>
                </c:pt>
                <c:pt idx="14">
                  <c:v>295</c:v>
                </c:pt>
                <c:pt idx="15">
                  <c:v>280</c:v>
                </c:pt>
                <c:pt idx="16">
                  <c:v>267</c:v>
                </c:pt>
                <c:pt idx="17">
                  <c:v>258</c:v>
                </c:pt>
                <c:pt idx="18">
                  <c:v>245</c:v>
                </c:pt>
                <c:pt idx="19">
                  <c:v>236</c:v>
                </c:pt>
                <c:pt idx="20">
                  <c:v>251</c:v>
                </c:pt>
                <c:pt idx="21">
                  <c:v>256</c:v>
                </c:pt>
                <c:pt idx="22">
                  <c:v>261</c:v>
                </c:pt>
                <c:pt idx="23">
                  <c:v>269</c:v>
                </c:pt>
                <c:pt idx="24">
                  <c:v>277</c:v>
                </c:pt>
                <c:pt idx="25">
                  <c:v>286</c:v>
                </c:pt>
                <c:pt idx="26">
                  <c:v>293</c:v>
                </c:pt>
                <c:pt idx="27">
                  <c:v>298</c:v>
                </c:pt>
                <c:pt idx="28">
                  <c:v>304</c:v>
                </c:pt>
                <c:pt idx="29">
                  <c:v>310</c:v>
                </c:pt>
                <c:pt idx="30" formatCode="#,##0_);[Red]\(#,##0\)">
                  <c:v>322</c:v>
                </c:pt>
                <c:pt idx="31" formatCode="#,##0_);[Red]\(#,##0\)">
                  <c:v>326</c:v>
                </c:pt>
                <c:pt idx="32" formatCode="#,##0_);[Red]\(#,##0\)">
                  <c:v>331</c:v>
                </c:pt>
                <c:pt idx="33" formatCode="#,##0_);[Red]\(#,##0\)">
                  <c:v>340</c:v>
                </c:pt>
                <c:pt idx="34" formatCode="#,##0_);[Red]\(#,##0\)">
                  <c:v>348</c:v>
                </c:pt>
                <c:pt idx="35" formatCode="#,##0_);[Red]\(#,##0\)">
                  <c:v>356</c:v>
                </c:pt>
                <c:pt idx="36" formatCode="#,##0_);[Red]\(#,##0\)">
                  <c:v>365</c:v>
                </c:pt>
                <c:pt idx="37" formatCode="#,##0_);[Red]\(#,##0\)">
                  <c:v>370</c:v>
                </c:pt>
                <c:pt idx="38" formatCode="#,##0_);[Red]\(#,##0\)">
                  <c:v>368</c:v>
                </c:pt>
                <c:pt idx="39" formatCode="#,##0_);[Red]\(#,##0\)">
                  <c:v>367</c:v>
                </c:pt>
                <c:pt idx="40" formatCode="#,##0_);[Red]\(#,##0\)">
                  <c:v>367</c:v>
                </c:pt>
                <c:pt idx="41" formatCode="#,##0_);[Red]\(#,##0\)">
                  <c:v>366</c:v>
                </c:pt>
                <c:pt idx="42" formatCode="#,##0_);[Red]\(#,##0\)">
                  <c:v>361</c:v>
                </c:pt>
                <c:pt idx="43" formatCode="#,##0_);[Red]\(#,##0\)">
                  <c:v>360</c:v>
                </c:pt>
                <c:pt idx="44" formatCode="#,##0_);[Red]\(#,##0\)">
                  <c:v>365</c:v>
                </c:pt>
                <c:pt idx="45" formatCode="#,##0_);[Red]\(#,##0\)">
                  <c:v>367</c:v>
                </c:pt>
                <c:pt idx="46" formatCode="#,##0_);[Red]\(#,##0\)">
                  <c:v>369</c:v>
                </c:pt>
                <c:pt idx="47" formatCode="#,##0_);[Red]\(#,##0\)">
                  <c:v>372</c:v>
                </c:pt>
                <c:pt idx="48" formatCode="#,##0_);[Red]\(#,##0\)">
                  <c:v>375</c:v>
                </c:pt>
                <c:pt idx="49" formatCode="#,##0_);[Red]\(#,##0\)">
                  <c:v>378</c:v>
                </c:pt>
                <c:pt idx="50" formatCode="#,##0_);[Red]\(#,##0\)">
                  <c:v>380</c:v>
                </c:pt>
                <c:pt idx="51" formatCode="#,##0_);[Red]\(#,##0\)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E3-4884-AA9F-F064A4875156}"/>
            </c:ext>
          </c:extLst>
        </c:ser>
        <c:ser>
          <c:idx val="5"/>
          <c:order val="6"/>
          <c:tx>
            <c:strRef>
              <c:f>Data!$AJ$9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Data!$AJ$10:$AJ$61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E3-4884-AA9F-F064A4875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472544"/>
        <c:axId val="1"/>
      </c:lineChart>
      <c:catAx>
        <c:axId val="13584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72262773722628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3.3296337402885681E-3"/>
              <c:y val="0.402919708029197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4725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3083197389885812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Data!$AQ$10:$AQ$61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D-4A66-AB46-7F9A000E1699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Data!$AR$10:$AR$61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D-4A66-AB46-7F9A000E1699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Data!$AS$10:$AS$61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6D-4A66-AB46-7F9A000E1699}"/>
            </c:ext>
          </c:extLst>
        </c:ser>
        <c:ser>
          <c:idx val="0"/>
          <c:order val="3"/>
          <c:tx>
            <c:strRef>
              <c:f>Data!$AT$9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6D-4A66-AB46-7F9A000E1699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6D-4A66-AB46-7F9A000E169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6D-4A66-AB46-7F9A000E1699}"/>
            </c:ext>
          </c:extLst>
        </c:ser>
        <c:ser>
          <c:idx val="6"/>
          <c:order val="5"/>
          <c:tx>
            <c:strRef>
              <c:f>Data!$AV$9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Data!$AO$10:$AO$61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D-4A66-AB46-7F9A000E1699}"/>
            </c:ext>
          </c:extLst>
        </c:ser>
        <c:ser>
          <c:idx val="5"/>
          <c:order val="6"/>
          <c:tx>
            <c:strRef>
              <c:f>Data!$AW$9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6D-4A66-AB46-7F9A000E1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473504"/>
        <c:axId val="1"/>
      </c:lineChart>
      <c:catAx>
        <c:axId val="135847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2364039955605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404567699836867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473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0032626427406199"/>
          <c:w val="0.10876803551609324"/>
          <c:h val="0.2414355628058727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9CB0E91-A5F1-3D2A-9075-763297382F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>
          <a:extLst xmlns:a="http://schemas.openxmlformats.org/drawingml/2006/main">
            <a:ext uri="{FF2B5EF4-FFF2-40B4-BE49-F238E27FC236}">
              <a16:creationId xmlns:a16="http://schemas.microsoft.com/office/drawing/2014/main" id="{69F0AF13-7080-C114-6989-30713213E9A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>
          <a:extLst xmlns:a="http://schemas.openxmlformats.org/drawingml/2006/main">
            <a:ext uri="{FF2B5EF4-FFF2-40B4-BE49-F238E27FC236}">
              <a16:creationId xmlns:a16="http://schemas.microsoft.com/office/drawing/2014/main" id="{CAF8B459-8505-021F-74AB-793EA0149345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>
            <a:extLst xmlns:a="http://schemas.openxmlformats.org/drawingml/2006/main">
              <a:ext uri="{FF2B5EF4-FFF2-40B4-BE49-F238E27FC236}">
                <a16:creationId xmlns:a16="http://schemas.microsoft.com/office/drawing/2014/main" id="{9973C5F2-D9A7-D07C-8206-A61FC833597F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>
            <a:extLst xmlns:a="http://schemas.openxmlformats.org/drawingml/2006/main">
              <a:ext uri="{FF2B5EF4-FFF2-40B4-BE49-F238E27FC236}">
                <a16:creationId xmlns:a16="http://schemas.microsoft.com/office/drawing/2014/main" id="{BF6D3ABD-52DA-BC06-26EE-B531DCBF4CCE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>
            <a:extLst xmlns:a="http://schemas.openxmlformats.org/drawingml/2006/main">
              <a:ext uri="{FF2B5EF4-FFF2-40B4-BE49-F238E27FC236}">
                <a16:creationId xmlns:a16="http://schemas.microsoft.com/office/drawing/2014/main" id="{A030E58B-3261-C970-8942-6FED40536506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>
            <a:extLst xmlns:a="http://schemas.openxmlformats.org/drawingml/2006/main">
              <a:ext uri="{FF2B5EF4-FFF2-40B4-BE49-F238E27FC236}">
                <a16:creationId xmlns:a16="http://schemas.microsoft.com/office/drawing/2014/main" id="{E9E39029-EAE2-2636-BA0E-D80CAE9BA5F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>
            <a:extLst xmlns:a="http://schemas.openxmlformats.org/drawingml/2006/main">
              <a:ext uri="{FF2B5EF4-FFF2-40B4-BE49-F238E27FC236}">
                <a16:creationId xmlns:a16="http://schemas.microsoft.com/office/drawing/2014/main" id="{EC0F2FB6-AD96-2F48-075D-135E32B9DE2B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62705F8-2B82-587D-CA53-D4411D19639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>
          <a:extLst xmlns:a="http://schemas.openxmlformats.org/drawingml/2006/main">
            <a:ext uri="{FF2B5EF4-FFF2-40B4-BE49-F238E27FC236}">
              <a16:creationId xmlns:a16="http://schemas.microsoft.com/office/drawing/2014/main" id="{4B06CF9E-7260-48D6-20C0-3848C5F7E74D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0.94825</cdr:y>
    </cdr:to>
    <cdr:sp macro="" textlink="">
      <cdr:nvSpPr>
        <cdr:cNvPr id="26628" name="Line 4">
          <a:extLst xmlns:a="http://schemas.openxmlformats.org/drawingml/2006/main">
            <a:ext uri="{FF2B5EF4-FFF2-40B4-BE49-F238E27FC236}">
              <a16:creationId xmlns:a16="http://schemas.microsoft.com/office/drawing/2014/main" id="{529C4982-7C91-7A75-1BD1-3A932E1C537B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8038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>
          <a:extLst xmlns:a="http://schemas.openxmlformats.org/drawingml/2006/main">
            <a:ext uri="{FF2B5EF4-FFF2-40B4-BE49-F238E27FC236}">
              <a16:creationId xmlns:a16="http://schemas.microsoft.com/office/drawing/2014/main" id="{7B13D8CB-FDFF-5F8E-F007-B3BB8F06F79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>
          <a:extLst xmlns:a="http://schemas.openxmlformats.org/drawingml/2006/main">
            <a:ext uri="{FF2B5EF4-FFF2-40B4-BE49-F238E27FC236}">
              <a16:creationId xmlns:a16="http://schemas.microsoft.com/office/drawing/2014/main" id="{52771084-1789-AA89-10BE-3366383FD10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>
          <a:extLst xmlns:a="http://schemas.openxmlformats.org/drawingml/2006/main">
            <a:ext uri="{FF2B5EF4-FFF2-40B4-BE49-F238E27FC236}">
              <a16:creationId xmlns:a16="http://schemas.microsoft.com/office/drawing/2014/main" id="{DC37433D-D53E-A252-0515-9B9FE0E5C7E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0</xdr:row>
      <xdr:rowOff>219075</xdr:rowOff>
    </xdr:from>
    <xdr:to>
      <xdr:col>18</xdr:col>
      <xdr:colOff>209550</xdr:colOff>
      <xdr:row>6</xdr:row>
      <xdr:rowOff>104775</xdr:rowOff>
    </xdr:to>
    <xdr:sp macro="" textlink="">
      <xdr:nvSpPr>
        <xdr:cNvPr id="5259" name="Oval 139">
          <a:extLst>
            <a:ext uri="{FF2B5EF4-FFF2-40B4-BE49-F238E27FC236}">
              <a16:creationId xmlns:a16="http://schemas.microsoft.com/office/drawing/2014/main" id="{047BBE57-79F6-BBE4-E265-F8F128FC5664}"/>
            </a:ext>
          </a:extLst>
        </xdr:cNvPr>
        <xdr:cNvSpPr>
          <a:spLocks noChangeArrowheads="1"/>
        </xdr:cNvSpPr>
      </xdr:nvSpPr>
      <xdr:spPr bwMode="auto">
        <a:xfrm>
          <a:off x="4305300" y="219075"/>
          <a:ext cx="6505575" cy="1123950"/>
        </a:xfrm>
        <a:prstGeom prst="ellipse">
          <a:avLst/>
        </a:prstGeom>
        <a:noFill/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111"/>
  <sheetViews>
    <sheetView workbookViewId="0">
      <selection activeCell="R104" sqref="R104"/>
    </sheetView>
  </sheetViews>
  <sheetFormatPr defaultRowHeight="12.75"/>
  <sheetData>
    <row r="1" spans="1:22" ht="16.5" thickBot="1">
      <c r="A1" s="106" t="s">
        <v>35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spans="1:22">
      <c r="A2" s="30" t="str">
        <f>Data!A63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58"/>
      <c r="L2" s="31" t="s">
        <v>33</v>
      </c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34.5" thickBot="1">
      <c r="A3" s="61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30</v>
      </c>
      <c r="J3" s="63" t="s">
        <v>25</v>
      </c>
      <c r="K3" s="56" t="s">
        <v>19</v>
      </c>
      <c r="L3" s="61" t="s">
        <v>4</v>
      </c>
      <c r="M3" s="12" t="s">
        <v>5</v>
      </c>
      <c r="N3" s="12" t="s">
        <v>6</v>
      </c>
      <c r="O3" s="12" t="s">
        <v>7</v>
      </c>
      <c r="P3" s="12" t="s">
        <v>8</v>
      </c>
      <c r="Q3" s="12" t="s">
        <v>9</v>
      </c>
      <c r="R3" s="12" t="s">
        <v>10</v>
      </c>
      <c r="S3" s="12" t="s">
        <v>16</v>
      </c>
      <c r="T3" s="12" t="s">
        <v>30</v>
      </c>
      <c r="U3" s="63" t="s">
        <v>26</v>
      </c>
      <c r="V3" s="56" t="s">
        <v>20</v>
      </c>
    </row>
    <row r="4" spans="1:22">
      <c r="A4" s="28">
        <f>Data!A65</f>
        <v>34278</v>
      </c>
      <c r="B4" s="29">
        <f>Data!B65</f>
        <v>0</v>
      </c>
      <c r="C4" s="29">
        <f>Data!C65</f>
        <v>-3</v>
      </c>
      <c r="D4" s="29">
        <f>Data!D65</f>
        <v>-1</v>
      </c>
      <c r="E4" s="29">
        <f>Data!E65</f>
        <v>10</v>
      </c>
      <c r="F4" s="29">
        <f>Data!F65</f>
        <v>89</v>
      </c>
      <c r="G4" s="51">
        <f>Data!G65</f>
        <v>11</v>
      </c>
      <c r="H4" s="51">
        <f>Data!H65</f>
        <v>-8</v>
      </c>
      <c r="I4" s="51">
        <f>Data!I65</f>
        <v>21</v>
      </c>
      <c r="J4" s="85">
        <f>Data!J65</f>
        <v>17</v>
      </c>
      <c r="K4" s="50">
        <f>Data!K65</f>
        <v>4</v>
      </c>
      <c r="L4" s="88">
        <f>Data!L65</f>
        <v>34278</v>
      </c>
      <c r="M4" s="13">
        <f>Data!M65</f>
        <v>0</v>
      </c>
      <c r="N4" s="13">
        <f>Data!N65</f>
        <v>9</v>
      </c>
      <c r="O4" s="13">
        <f>Data!O65</f>
        <v>6</v>
      </c>
      <c r="P4" s="13">
        <f>Data!P65</f>
        <v>22</v>
      </c>
      <c r="Q4" s="13">
        <f>Data!Q65</f>
        <v>-2</v>
      </c>
      <c r="R4" s="13">
        <f>Data!R65</f>
        <v>29</v>
      </c>
      <c r="S4" s="39">
        <f>Data!S65</f>
        <v>20</v>
      </c>
      <c r="T4" s="39">
        <f>Data!T65</f>
        <v>17</v>
      </c>
      <c r="U4" s="52">
        <f>Data!U65</f>
        <v>14.428571428571429</v>
      </c>
      <c r="V4" s="50">
        <f>Data!V65</f>
        <v>2.5714285714285712</v>
      </c>
    </row>
    <row r="5" spans="1:22">
      <c r="A5" s="16">
        <f>Data!A66</f>
        <v>34285</v>
      </c>
      <c r="B5" s="13">
        <f>Data!B66</f>
        <v>0</v>
      </c>
      <c r="C5" s="13">
        <f>Data!C66</f>
        <v>7</v>
      </c>
      <c r="D5" s="13">
        <f>Data!D66</f>
        <v>-18</v>
      </c>
      <c r="E5" s="13">
        <f>Data!E66</f>
        <v>-12</v>
      </c>
      <c r="F5" s="13">
        <f>Data!F66</f>
        <v>-1</v>
      </c>
      <c r="G5" s="13">
        <f>Data!G66</f>
        <v>27</v>
      </c>
      <c r="H5" s="13">
        <f>Data!H66</f>
        <v>5</v>
      </c>
      <c r="I5" s="13">
        <f>Data!I66</f>
        <v>1</v>
      </c>
      <c r="J5" s="86">
        <f>Data!J66</f>
        <v>1.2857142857142858</v>
      </c>
      <c r="K5" s="50">
        <f>Data!K66</f>
        <v>-0.28571428571428581</v>
      </c>
      <c r="L5" s="89">
        <f>Data!L66</f>
        <v>34285</v>
      </c>
      <c r="M5" s="13">
        <f>Data!M66</f>
        <v>0</v>
      </c>
      <c r="N5" s="13">
        <f>Data!N66</f>
        <v>4</v>
      </c>
      <c r="O5" s="13">
        <f>Data!O66</f>
        <v>-54</v>
      </c>
      <c r="P5" s="13">
        <f>Data!P66</f>
        <v>-7</v>
      </c>
      <c r="Q5" s="13">
        <f>Data!Q66</f>
        <v>4</v>
      </c>
      <c r="R5" s="13">
        <f>Data!R66</f>
        <v>-8</v>
      </c>
      <c r="S5" s="13">
        <f>Data!S66</f>
        <v>9</v>
      </c>
      <c r="T5" s="13">
        <f>Data!T66</f>
        <v>4</v>
      </c>
      <c r="U5" s="54">
        <f>Data!U66</f>
        <v>-6.8571428571428568</v>
      </c>
      <c r="V5" s="50">
        <f>Data!V66</f>
        <v>10.857142857142858</v>
      </c>
    </row>
    <row r="6" spans="1:22">
      <c r="A6" s="16">
        <f>Data!A67</f>
        <v>34292</v>
      </c>
      <c r="B6" s="13">
        <f>Data!B67</f>
        <v>0</v>
      </c>
      <c r="C6" s="13">
        <f>Data!C67</f>
        <v>1</v>
      </c>
      <c r="D6" s="13">
        <f>Data!D67</f>
        <v>-25</v>
      </c>
      <c r="E6" s="13">
        <f>Data!E67</f>
        <v>-29</v>
      </c>
      <c r="F6" s="13">
        <f>Data!F67</f>
        <v>-31</v>
      </c>
      <c r="G6" s="13">
        <f>Data!G67</f>
        <v>-20</v>
      </c>
      <c r="H6" s="13">
        <f>Data!H67</f>
        <v>-4</v>
      </c>
      <c r="I6" s="13">
        <f>Data!I67</f>
        <v>-24</v>
      </c>
      <c r="J6" s="86">
        <f>Data!J67</f>
        <v>-18.857142857142858</v>
      </c>
      <c r="K6" s="50">
        <f>Data!K67</f>
        <v>-5.1428571428571423</v>
      </c>
      <c r="L6" s="89">
        <f>Data!L67</f>
        <v>34292</v>
      </c>
      <c r="M6" s="13">
        <f>Data!M67</f>
        <v>0</v>
      </c>
      <c r="N6" s="13">
        <f>Data!N67</f>
        <v>-9</v>
      </c>
      <c r="O6" s="13">
        <f>Data!O67</f>
        <v>-62</v>
      </c>
      <c r="P6" s="13">
        <f>Data!P67</f>
        <v>-58</v>
      </c>
      <c r="Q6" s="13">
        <f>Data!Q67</f>
        <v>-29</v>
      </c>
      <c r="R6" s="13">
        <f>Data!R67</f>
        <v>-17</v>
      </c>
      <c r="S6" s="13">
        <f>Data!S67</f>
        <v>-19</v>
      </c>
      <c r="T6" s="13">
        <f>Data!T67</f>
        <v>-39</v>
      </c>
      <c r="U6" s="54">
        <f>Data!U67</f>
        <v>-33.285714285714285</v>
      </c>
      <c r="V6" s="50">
        <f>Data!V67</f>
        <v>-5.7142857142857153</v>
      </c>
    </row>
    <row r="7" spans="1:22">
      <c r="A7" s="16">
        <f>Data!A68</f>
        <v>34299</v>
      </c>
      <c r="B7" s="13">
        <f>Data!B68</f>
        <v>0</v>
      </c>
      <c r="C7" s="13">
        <f>Data!C68</f>
        <v>-14</v>
      </c>
      <c r="D7" s="13">
        <f>Data!D68</f>
        <v>-15</v>
      </c>
      <c r="E7" s="13">
        <f>Data!E68</f>
        <v>-14</v>
      </c>
      <c r="F7" s="13">
        <f>Data!F68</f>
        <v>-40</v>
      </c>
      <c r="G7" s="13">
        <f>Data!G68</f>
        <v>-4</v>
      </c>
      <c r="H7" s="13">
        <f>Data!H68</f>
        <v>5</v>
      </c>
      <c r="I7" s="13">
        <f>Data!I68</f>
        <v>-42</v>
      </c>
      <c r="J7" s="86">
        <f>Data!J68</f>
        <v>-17.714285714285715</v>
      </c>
      <c r="K7" s="50">
        <f>Data!K68</f>
        <v>-24.285714285714285</v>
      </c>
      <c r="L7" s="89">
        <f>Data!L68</f>
        <v>34299</v>
      </c>
      <c r="M7" s="13">
        <f>Data!M68</f>
        <v>0</v>
      </c>
      <c r="N7" s="13">
        <f>Data!N68</f>
        <v>-35</v>
      </c>
      <c r="O7" s="13">
        <f>Data!O68</f>
        <v>-44</v>
      </c>
      <c r="P7" s="13">
        <f>Data!P68</f>
        <v>-46</v>
      </c>
      <c r="Q7" s="13">
        <f>Data!Q68</f>
        <v>-60</v>
      </c>
      <c r="R7" s="13">
        <f>Data!R68</f>
        <v>-12</v>
      </c>
      <c r="S7" s="13">
        <f>Data!S68</f>
        <v>3</v>
      </c>
      <c r="T7" s="13">
        <f>Data!T68</f>
        <v>-91</v>
      </c>
      <c r="U7" s="54">
        <f>Data!U68</f>
        <v>-40.714285714285715</v>
      </c>
      <c r="V7" s="50">
        <f>Data!V68</f>
        <v>-50.285714285714285</v>
      </c>
    </row>
    <row r="8" spans="1:22">
      <c r="A8" s="16">
        <f>Data!A69</f>
        <v>34306</v>
      </c>
      <c r="B8" s="13">
        <f>Data!B69</f>
        <v>0</v>
      </c>
      <c r="C8" s="13">
        <f>Data!C69</f>
        <v>-31</v>
      </c>
      <c r="D8" s="13">
        <f>Data!D69</f>
        <v>-24</v>
      </c>
      <c r="E8" s="13">
        <f>Data!E69</f>
        <v>-36</v>
      </c>
      <c r="F8" s="13">
        <f>Data!F69</f>
        <v>-8</v>
      </c>
      <c r="G8" s="13">
        <f>Data!G69</f>
        <v>7</v>
      </c>
      <c r="H8" s="13">
        <f>Data!H69</f>
        <v>-11</v>
      </c>
      <c r="I8" s="13">
        <f>Data!I69</f>
        <v>-11</v>
      </c>
      <c r="J8" s="86">
        <f>Data!J69</f>
        <v>-16.285714285714285</v>
      </c>
      <c r="K8" s="50">
        <f>Data!K69</f>
        <v>5.2857142857142847</v>
      </c>
      <c r="L8" s="89">
        <f>Data!L69</f>
        <v>34306</v>
      </c>
      <c r="M8" s="13">
        <f>Data!M69</f>
        <v>0</v>
      </c>
      <c r="N8" s="13">
        <f>Data!N69</f>
        <v>-42</v>
      </c>
      <c r="O8" s="13">
        <f>Data!O69</f>
        <v>-49</v>
      </c>
      <c r="P8" s="13">
        <f>Data!P69</f>
        <v>-62</v>
      </c>
      <c r="Q8" s="13">
        <f>Data!Q69</f>
        <v>-25</v>
      </c>
      <c r="R8" s="13">
        <f>Data!R69</f>
        <v>-7</v>
      </c>
      <c r="S8" s="13">
        <f>Data!S69</f>
        <v>-56</v>
      </c>
      <c r="T8" s="13">
        <f>Data!T69</f>
        <v>-57</v>
      </c>
      <c r="U8" s="54">
        <f>Data!U69</f>
        <v>-42.571428571428569</v>
      </c>
      <c r="V8" s="50">
        <f>Data!V69</f>
        <v>-14.428571428571431</v>
      </c>
    </row>
    <row r="9" spans="1:22">
      <c r="A9" s="16">
        <f>Data!A70</f>
        <v>34313</v>
      </c>
      <c r="B9" s="13">
        <f>Data!B70</f>
        <v>0</v>
      </c>
      <c r="C9" s="13">
        <f>Data!C70</f>
        <v>-11</v>
      </c>
      <c r="D9" s="13">
        <f>Data!D70</f>
        <v>-16</v>
      </c>
      <c r="E9" s="13">
        <f>Data!E70</f>
        <v>-24</v>
      </c>
      <c r="F9" s="13">
        <f>Data!F70</f>
        <v>-25</v>
      </c>
      <c r="G9" s="13">
        <f>Data!G70</f>
        <v>14</v>
      </c>
      <c r="H9" s="13">
        <f>Data!H70</f>
        <v>-22</v>
      </c>
      <c r="I9" s="13">
        <f>Data!I70</f>
        <v>-41</v>
      </c>
      <c r="J9" s="86">
        <f>Data!J70</f>
        <v>-17.857142857142858</v>
      </c>
      <c r="K9" s="50">
        <f>Data!K70</f>
        <v>-23.142857142857142</v>
      </c>
      <c r="L9" s="89">
        <f>Data!L70</f>
        <v>34313</v>
      </c>
      <c r="M9" s="13">
        <f>Data!M70</f>
        <v>0</v>
      </c>
      <c r="N9" s="13">
        <f>Data!N70</f>
        <v>-30</v>
      </c>
      <c r="O9" s="13">
        <f>Data!O70</f>
        <v>-50</v>
      </c>
      <c r="P9" s="13">
        <f>Data!P70</f>
        <v>-40</v>
      </c>
      <c r="Q9" s="13">
        <f>Data!Q70</f>
        <v>-32</v>
      </c>
      <c r="R9" s="13">
        <f>Data!R70</f>
        <v>14</v>
      </c>
      <c r="S9" s="13">
        <f>Data!S70</f>
        <v>-37</v>
      </c>
      <c r="T9" s="13">
        <f>Data!T70</f>
        <v>-110</v>
      </c>
      <c r="U9" s="54">
        <f>Data!U70</f>
        <v>-40.714285714285715</v>
      </c>
      <c r="V9" s="50">
        <f>Data!V70</f>
        <v>-69.285714285714278</v>
      </c>
    </row>
    <row r="10" spans="1:22">
      <c r="A10" s="16">
        <f>Data!A71</f>
        <v>34320</v>
      </c>
      <c r="B10" s="13">
        <f>Data!B71</f>
        <v>0</v>
      </c>
      <c r="C10" s="13">
        <f>Data!C71</f>
        <v>-48</v>
      </c>
      <c r="D10" s="13">
        <f>Data!D71</f>
        <v>-41</v>
      </c>
      <c r="E10" s="13">
        <f>Data!E71</f>
        <v>-5</v>
      </c>
      <c r="F10" s="13">
        <f>Data!F71</f>
        <v>-41</v>
      </c>
      <c r="G10" s="13">
        <f>Data!G71</f>
        <v>-16</v>
      </c>
      <c r="H10" s="13">
        <f>Data!H71</f>
        <v>-26</v>
      </c>
      <c r="I10" s="13">
        <f>Data!I71</f>
        <v>-46</v>
      </c>
      <c r="J10" s="86">
        <f>Data!J71</f>
        <v>-31.857142857142858</v>
      </c>
      <c r="K10" s="50">
        <f>Data!K71</f>
        <v>-14.142857142857142</v>
      </c>
      <c r="L10" s="89">
        <f>Data!L71</f>
        <v>34320</v>
      </c>
      <c r="M10" s="13">
        <f>Data!M71</f>
        <v>0</v>
      </c>
      <c r="N10" s="13">
        <f>Data!N71</f>
        <v>-89</v>
      </c>
      <c r="O10" s="13">
        <f>Data!O71</f>
        <v>-128</v>
      </c>
      <c r="P10" s="13">
        <f>Data!P71</f>
        <v>-44</v>
      </c>
      <c r="Q10" s="13">
        <f>Data!Q71</f>
        <v>-76</v>
      </c>
      <c r="R10" s="13">
        <f>Data!R71</f>
        <v>-19</v>
      </c>
      <c r="S10" s="13">
        <f>Data!S71</f>
        <v>-75</v>
      </c>
      <c r="T10" s="13">
        <f>Data!T71</f>
        <v>-100</v>
      </c>
      <c r="U10" s="54">
        <f>Data!U71</f>
        <v>-75.857142857142861</v>
      </c>
      <c r="V10" s="50">
        <f>Data!V71</f>
        <v>-24.142857142857139</v>
      </c>
    </row>
    <row r="11" spans="1:22">
      <c r="A11" s="16">
        <f>Data!A72</f>
        <v>34327</v>
      </c>
      <c r="B11" s="13">
        <f>Data!B72</f>
        <v>0</v>
      </c>
      <c r="C11" s="13">
        <f>Data!C72</f>
        <v>-25</v>
      </c>
      <c r="D11" s="13">
        <f>Data!D72</f>
        <v>-57</v>
      </c>
      <c r="E11" s="13">
        <f>Data!E72</f>
        <v>-52</v>
      </c>
      <c r="F11" s="13">
        <f>Data!F72</f>
        <v>-40</v>
      </c>
      <c r="G11" s="13">
        <f>Data!G72</f>
        <v>-21</v>
      </c>
      <c r="H11" s="13">
        <f>Data!H72</f>
        <v>-49</v>
      </c>
      <c r="I11" s="13">
        <f>Data!I72</f>
        <v>-51</v>
      </c>
      <c r="J11" s="86">
        <f>Data!J72</f>
        <v>-42.142857142857146</v>
      </c>
      <c r="K11" s="50">
        <f>Data!K72</f>
        <v>-8.8571428571428541</v>
      </c>
      <c r="L11" s="89">
        <f>Data!L72</f>
        <v>34327</v>
      </c>
      <c r="M11" s="13">
        <f>Data!M72</f>
        <v>0</v>
      </c>
      <c r="N11" s="13">
        <f>Data!N72</f>
        <v>-56</v>
      </c>
      <c r="O11" s="13">
        <f>Data!O72</f>
        <v>-85</v>
      </c>
      <c r="P11" s="13">
        <f>Data!P72</f>
        <v>-62</v>
      </c>
      <c r="Q11" s="13">
        <f>Data!Q72</f>
        <v>-66</v>
      </c>
      <c r="R11" s="13">
        <f>Data!R72</f>
        <v>-57</v>
      </c>
      <c r="S11" s="13">
        <f>Data!S72</f>
        <v>-109</v>
      </c>
      <c r="T11" s="13">
        <f>Data!T72</f>
        <v>-110</v>
      </c>
      <c r="U11" s="54">
        <f>Data!U72</f>
        <v>-77.857142857142861</v>
      </c>
      <c r="V11" s="50">
        <f>Data!V72</f>
        <v>-32.142857142857139</v>
      </c>
    </row>
    <row r="12" spans="1:22">
      <c r="A12" s="16">
        <f>Data!A73</f>
        <v>34334</v>
      </c>
      <c r="B12" s="13">
        <f>Data!B73</f>
        <v>0</v>
      </c>
      <c r="C12" s="13">
        <f>Data!C73</f>
        <v>-24</v>
      </c>
      <c r="D12" s="13">
        <f>Data!D73</f>
        <v>-31</v>
      </c>
      <c r="E12" s="13">
        <f>Data!E73</f>
        <v>-30</v>
      </c>
      <c r="F12" s="13">
        <f>Data!F73</f>
        <v>-19</v>
      </c>
      <c r="G12" s="13">
        <f>Data!G73</f>
        <v>-36</v>
      </c>
      <c r="H12" s="13">
        <f>Data!H73</f>
        <v>-25</v>
      </c>
      <c r="I12" s="13">
        <f>Data!I73</f>
        <v>-63</v>
      </c>
      <c r="J12" s="86">
        <f>Data!J73</f>
        <v>-32.571428571428569</v>
      </c>
      <c r="K12" s="50">
        <f>Data!K73</f>
        <v>-30.428571428571431</v>
      </c>
      <c r="L12" s="89">
        <f>Data!L73</f>
        <v>34334</v>
      </c>
      <c r="M12" s="13">
        <f>Data!M73</f>
        <v>0</v>
      </c>
      <c r="N12" s="13">
        <f>Data!N73</f>
        <v>-46</v>
      </c>
      <c r="O12" s="13">
        <f>Data!O73</f>
        <v>-84</v>
      </c>
      <c r="P12" s="13">
        <f>Data!P73</f>
        <v>-84</v>
      </c>
      <c r="Q12" s="13">
        <f>Data!Q73</f>
        <v>-55</v>
      </c>
      <c r="R12" s="13">
        <f>Data!R73</f>
        <v>-93</v>
      </c>
      <c r="S12" s="13">
        <f>Data!S73</f>
        <v>-98</v>
      </c>
      <c r="T12" s="13">
        <f>Data!T73</f>
        <v>-142</v>
      </c>
      <c r="U12" s="54">
        <f>Data!U73</f>
        <v>-86</v>
      </c>
      <c r="V12" s="50">
        <f>Data!V73</f>
        <v>-56</v>
      </c>
    </row>
    <row r="13" spans="1:22">
      <c r="A13" s="17">
        <f>Data!A74</f>
        <v>34341</v>
      </c>
      <c r="B13" s="18">
        <f>Data!B74</f>
        <v>0</v>
      </c>
      <c r="C13" s="18">
        <f>Data!C74</f>
        <v>-53</v>
      </c>
      <c r="D13" s="18">
        <f>Data!D74</f>
        <v>-42</v>
      </c>
      <c r="E13" s="18">
        <f>Data!E74</f>
        <v>7</v>
      </c>
      <c r="F13" s="18">
        <f>Data!F74</f>
        <v>-41</v>
      </c>
      <c r="G13" s="13">
        <f>Data!G74</f>
        <v>-56</v>
      </c>
      <c r="H13" s="13">
        <f>Data!H74</f>
        <v>-35</v>
      </c>
      <c r="I13" s="13">
        <f>Data!I74</f>
        <v>-60</v>
      </c>
      <c r="J13" s="86">
        <f>Data!J74</f>
        <v>-40</v>
      </c>
      <c r="K13" s="50">
        <f>Data!K74</f>
        <v>-20</v>
      </c>
      <c r="L13" s="90">
        <f>Data!L74</f>
        <v>34341</v>
      </c>
      <c r="M13" s="18">
        <f>Data!M74</f>
        <v>0</v>
      </c>
      <c r="N13" s="18">
        <f>Data!N74</f>
        <v>-112</v>
      </c>
      <c r="O13" s="18">
        <f>Data!O74</f>
        <v>-86</v>
      </c>
      <c r="P13" s="18">
        <f>Data!P74</f>
        <v>-26</v>
      </c>
      <c r="Q13" s="18">
        <f>Data!Q74</f>
        <v>-79</v>
      </c>
      <c r="R13" s="18">
        <f>Data!R74</f>
        <v>-95</v>
      </c>
      <c r="S13" s="13">
        <f>Data!S74</f>
        <v>-53</v>
      </c>
      <c r="T13" s="13">
        <f>Data!T74</f>
        <v>-98</v>
      </c>
      <c r="U13" s="54">
        <f>Data!U74</f>
        <v>-78.428571428571431</v>
      </c>
      <c r="V13" s="50">
        <f>Data!V74</f>
        <v>-19.571428571428569</v>
      </c>
    </row>
    <row r="14" spans="1:22">
      <c r="A14" s="17">
        <f>Data!A75</f>
        <v>34348</v>
      </c>
      <c r="B14" s="18">
        <f>Data!B75</f>
        <v>-40</v>
      </c>
      <c r="C14" s="18">
        <f>Data!C75</f>
        <v>-30</v>
      </c>
      <c r="D14" s="18">
        <f>Data!D75</f>
        <v>-59</v>
      </c>
      <c r="E14" s="18">
        <f>Data!E75</f>
        <v>-35</v>
      </c>
      <c r="F14" s="18">
        <f>Data!F75</f>
        <v>-10</v>
      </c>
      <c r="G14" s="13">
        <f>Data!G75</f>
        <v>-64</v>
      </c>
      <c r="H14" s="13">
        <f>Data!H75</f>
        <v>-15</v>
      </c>
      <c r="I14" s="13">
        <f>Data!I75</f>
        <v>-27</v>
      </c>
      <c r="J14" s="86">
        <f>Data!J75</f>
        <v>-34.285714285714285</v>
      </c>
      <c r="K14" s="50">
        <f>Data!K75</f>
        <v>7.2857142857142847</v>
      </c>
      <c r="L14" s="90">
        <f>Data!L75</f>
        <v>34348</v>
      </c>
      <c r="M14" s="18">
        <f>Data!M75</f>
        <v>-135</v>
      </c>
      <c r="N14" s="18">
        <f>Data!N75</f>
        <v>-85</v>
      </c>
      <c r="O14" s="18">
        <f>Data!O75</f>
        <v>-127</v>
      </c>
      <c r="P14" s="18">
        <f>Data!P75</f>
        <v>-75</v>
      </c>
      <c r="Q14" s="18">
        <f>Data!Q75</f>
        <v>-17</v>
      </c>
      <c r="R14" s="18">
        <f>Data!R75</f>
        <v>-152</v>
      </c>
      <c r="S14" s="13">
        <f>Data!S75</f>
        <v>-86</v>
      </c>
      <c r="T14" s="13">
        <f>Data!T75</f>
        <v>-63</v>
      </c>
      <c r="U14" s="54">
        <f>Data!U75</f>
        <v>-86.428571428571431</v>
      </c>
      <c r="V14" s="50">
        <f>Data!V75</f>
        <v>23.428571428571431</v>
      </c>
    </row>
    <row r="15" spans="1:22">
      <c r="A15" s="17">
        <f>Data!A76</f>
        <v>34355</v>
      </c>
      <c r="B15" s="18">
        <f>Data!B76</f>
        <v>-76</v>
      </c>
      <c r="C15" s="18">
        <f>Data!C76</f>
        <v>-27</v>
      </c>
      <c r="D15" s="18">
        <f>Data!D76</f>
        <v>-29</v>
      </c>
      <c r="E15" s="18">
        <f>Data!E76</f>
        <v>-83</v>
      </c>
      <c r="F15" s="18">
        <f>Data!F76</f>
        <v>-42</v>
      </c>
      <c r="G15" s="13">
        <f>Data!G76</f>
        <v>-56</v>
      </c>
      <c r="H15" s="13">
        <f>Data!H76</f>
        <v>-49</v>
      </c>
      <c r="I15" s="13">
        <f>Data!I76</f>
        <v>-11</v>
      </c>
      <c r="J15" s="86">
        <f>Data!J76</f>
        <v>-42.428571428571431</v>
      </c>
      <c r="K15" s="50">
        <f>Data!K76</f>
        <v>31.428571428571431</v>
      </c>
      <c r="L15" s="90">
        <f>Data!L76</f>
        <v>34355</v>
      </c>
      <c r="M15" s="18">
        <f>Data!M76</f>
        <v>-163</v>
      </c>
      <c r="N15" s="18">
        <f>Data!N76</f>
        <v>-28</v>
      </c>
      <c r="O15" s="18">
        <f>Data!O76</f>
        <v>-61</v>
      </c>
      <c r="P15" s="18">
        <f>Data!P76</f>
        <v>-151</v>
      </c>
      <c r="Q15" s="18">
        <f>Data!Q76</f>
        <v>-99</v>
      </c>
      <c r="R15" s="18">
        <f>Data!R76</f>
        <v>-135</v>
      </c>
      <c r="S15" s="13">
        <f>Data!S76</f>
        <v>-136</v>
      </c>
      <c r="T15" s="13">
        <f>Data!T76</f>
        <v>-56</v>
      </c>
      <c r="U15" s="54">
        <f>Data!U76</f>
        <v>-95.142857142857139</v>
      </c>
      <c r="V15" s="50">
        <f>Data!V76</f>
        <v>39.142857142857139</v>
      </c>
    </row>
    <row r="16" spans="1:22">
      <c r="A16" s="17">
        <f>Data!A77</f>
        <v>34362</v>
      </c>
      <c r="B16" s="18">
        <f>Data!B77</f>
        <v>-34</v>
      </c>
      <c r="C16" s="18">
        <f>Data!C77</f>
        <v>-35</v>
      </c>
      <c r="D16" s="18">
        <f>Data!D77</f>
        <v>-48</v>
      </c>
      <c r="E16" s="18">
        <f>Data!E77</f>
        <v>-23</v>
      </c>
      <c r="F16" s="18">
        <f>Data!F77</f>
        <v>-32</v>
      </c>
      <c r="G16" s="13">
        <f>Data!G77</f>
        <v>-19</v>
      </c>
      <c r="H16" s="13">
        <f>Data!H77</f>
        <v>-68</v>
      </c>
      <c r="I16" s="13">
        <f>Data!I77</f>
        <v>-16</v>
      </c>
      <c r="J16" s="86">
        <f>Data!J77</f>
        <v>-34.428571428571431</v>
      </c>
      <c r="K16" s="50">
        <f>Data!K77</f>
        <v>18.428571428571431</v>
      </c>
      <c r="L16" s="90">
        <f>Data!L77</f>
        <v>34362</v>
      </c>
      <c r="M16" s="18">
        <f>Data!M77</f>
        <v>-88</v>
      </c>
      <c r="N16" s="18">
        <f>Data!N77</f>
        <v>-114</v>
      </c>
      <c r="O16" s="18">
        <f>Data!O77</f>
        <v>-86</v>
      </c>
      <c r="P16" s="18">
        <f>Data!P77</f>
        <v>-112</v>
      </c>
      <c r="Q16" s="18">
        <f>Data!Q77</f>
        <v>-96</v>
      </c>
      <c r="R16" s="18">
        <f>Data!R77</f>
        <v>-67</v>
      </c>
      <c r="S16" s="13">
        <f>Data!S77</f>
        <v>-158</v>
      </c>
      <c r="T16" s="13">
        <f>Data!T77</f>
        <v>-93</v>
      </c>
      <c r="U16" s="54">
        <f>Data!U77</f>
        <v>-103.71428571428571</v>
      </c>
      <c r="V16" s="50">
        <f>Data!V77</f>
        <v>10.714285714285708</v>
      </c>
    </row>
    <row r="17" spans="1:22">
      <c r="A17" s="17">
        <f>Data!A78</f>
        <v>34369</v>
      </c>
      <c r="B17" s="18">
        <f>Data!B78</f>
        <v>-55</v>
      </c>
      <c r="C17" s="18">
        <f>Data!C78</f>
        <v>-40</v>
      </c>
      <c r="D17" s="18">
        <f>Data!D78</f>
        <v>-54</v>
      </c>
      <c r="E17" s="18">
        <f>Data!E78</f>
        <v>-36</v>
      </c>
      <c r="F17" s="18">
        <f>Data!F78</f>
        <v>-20</v>
      </c>
      <c r="G17" s="13">
        <f>Data!G78</f>
        <v>-14</v>
      </c>
      <c r="H17" s="13">
        <f>Data!H78</f>
        <v>-76</v>
      </c>
      <c r="I17" s="13">
        <f>Data!I78</f>
        <v>-19</v>
      </c>
      <c r="J17" s="86">
        <f>Data!J78</f>
        <v>-37</v>
      </c>
      <c r="K17" s="50">
        <f>Data!K78</f>
        <v>18</v>
      </c>
      <c r="L17" s="90">
        <f>Data!L78</f>
        <v>34369</v>
      </c>
      <c r="M17" s="18">
        <f>Data!M78</f>
        <v>-124</v>
      </c>
      <c r="N17" s="18">
        <f>Data!N78</f>
        <v>-98</v>
      </c>
      <c r="O17" s="18">
        <f>Data!O78</f>
        <v>-127</v>
      </c>
      <c r="P17" s="18">
        <f>Data!P78</f>
        <v>-116</v>
      </c>
      <c r="Q17" s="18">
        <f>Data!Q78</f>
        <v>-76</v>
      </c>
      <c r="R17" s="18">
        <f>Data!R78</f>
        <v>-46</v>
      </c>
      <c r="S17" s="13">
        <f>Data!S78</f>
        <v>-126</v>
      </c>
      <c r="T17" s="13">
        <f>Data!T78</f>
        <v>-66</v>
      </c>
      <c r="U17" s="54">
        <f>Data!U78</f>
        <v>-93.571428571428569</v>
      </c>
      <c r="V17" s="50">
        <f>Data!V78</f>
        <v>27.571428571428569</v>
      </c>
    </row>
    <row r="18" spans="1:22">
      <c r="A18" s="17">
        <f>Data!A79</f>
        <v>34376</v>
      </c>
      <c r="B18" s="18">
        <f>Data!B79</f>
        <v>-40</v>
      </c>
      <c r="C18" s="18">
        <f>Data!C79</f>
        <v>-43</v>
      </c>
      <c r="D18" s="18">
        <f>Data!D79</f>
        <v>-62</v>
      </c>
      <c r="E18" s="18">
        <f>Data!E79</f>
        <v>-10</v>
      </c>
      <c r="F18" s="18">
        <f>Data!F79</f>
        <v>-18</v>
      </c>
      <c r="G18" s="13">
        <f>Data!G79</f>
        <v>-18</v>
      </c>
      <c r="H18" s="13">
        <f>Data!H79</f>
        <v>-47</v>
      </c>
      <c r="I18" s="13">
        <f>Data!I79</f>
        <v>-10</v>
      </c>
      <c r="J18" s="86">
        <f>Data!J79</f>
        <v>-29.714285714285715</v>
      </c>
      <c r="K18" s="50">
        <f>Data!K79</f>
        <v>19.714285714285715</v>
      </c>
      <c r="L18" s="90">
        <f>Data!L79</f>
        <v>34376</v>
      </c>
      <c r="M18" s="18">
        <f>Data!M79</f>
        <v>-114</v>
      </c>
      <c r="N18" s="18">
        <f>Data!N79</f>
        <v>-145</v>
      </c>
      <c r="O18" s="18">
        <f>Data!O79</f>
        <v>-157</v>
      </c>
      <c r="P18" s="18">
        <f>Data!P79</f>
        <v>-54</v>
      </c>
      <c r="Q18" s="18">
        <f>Data!Q79</f>
        <v>-81</v>
      </c>
      <c r="R18" s="18">
        <f>Data!R79</f>
        <v>-63</v>
      </c>
      <c r="S18" s="13">
        <f>Data!S79</f>
        <v>-96</v>
      </c>
      <c r="T18" s="13">
        <f>Data!T79</f>
        <v>-65</v>
      </c>
      <c r="U18" s="54">
        <f>Data!U79</f>
        <v>-94.428571428571431</v>
      </c>
      <c r="V18" s="50">
        <f>Data!V79</f>
        <v>29.428571428571431</v>
      </c>
    </row>
    <row r="19" spans="1:22">
      <c r="A19" s="17">
        <f>Data!A80</f>
        <v>34383</v>
      </c>
      <c r="B19" s="18">
        <f>Data!B80</f>
        <v>-23</v>
      </c>
      <c r="C19" s="18">
        <f>Data!C80</f>
        <v>-48</v>
      </c>
      <c r="D19" s="18">
        <f>Data!D80</f>
        <v>-21</v>
      </c>
      <c r="E19" s="18">
        <f>Data!E80</f>
        <v>-36</v>
      </c>
      <c r="F19" s="18">
        <f>Data!F80</f>
        <v>-10</v>
      </c>
      <c r="G19" s="13">
        <f>Data!G80</f>
        <v>5</v>
      </c>
      <c r="H19" s="13">
        <f>Data!H80</f>
        <v>-31</v>
      </c>
      <c r="I19" s="13">
        <f>Data!I80</f>
        <v>-10</v>
      </c>
      <c r="J19" s="86">
        <f>Data!J80</f>
        <v>-21.571428571428573</v>
      </c>
      <c r="K19" s="50">
        <f>Data!K80</f>
        <v>11.571428571428573</v>
      </c>
      <c r="L19" s="90">
        <f>Data!L80</f>
        <v>34383</v>
      </c>
      <c r="M19" s="18">
        <f>Data!M80</f>
        <v>-68</v>
      </c>
      <c r="N19" s="18">
        <f>Data!N80</f>
        <v>-143</v>
      </c>
      <c r="O19" s="18">
        <f>Data!O80</f>
        <v>-69</v>
      </c>
      <c r="P19" s="18">
        <f>Data!P80</f>
        <v>-97</v>
      </c>
      <c r="Q19" s="18">
        <f>Data!Q80</f>
        <v>-62</v>
      </c>
      <c r="R19" s="18">
        <f>Data!R80</f>
        <v>-43</v>
      </c>
      <c r="S19" s="13">
        <f>Data!S80</f>
        <v>-90</v>
      </c>
      <c r="T19" s="13">
        <f>Data!T80</f>
        <v>-55</v>
      </c>
      <c r="U19" s="54">
        <f>Data!U80</f>
        <v>-79.857142857142861</v>
      </c>
      <c r="V19" s="50">
        <f>Data!V80</f>
        <v>24.857142857142861</v>
      </c>
    </row>
    <row r="20" spans="1:22">
      <c r="A20" s="17">
        <f>Data!A81</f>
        <v>34390</v>
      </c>
      <c r="B20" s="18">
        <f>Data!B81</f>
        <v>-4</v>
      </c>
      <c r="C20" s="18">
        <f>Data!C81</f>
        <v>-9</v>
      </c>
      <c r="D20" s="18">
        <f>Data!D81</f>
        <v>-9</v>
      </c>
      <c r="E20" s="18">
        <f>Data!E81</f>
        <v>-4</v>
      </c>
      <c r="F20" s="18">
        <f>Data!F81</f>
        <v>-3</v>
      </c>
      <c r="G20" s="13">
        <f>Data!G81</f>
        <v>-16</v>
      </c>
      <c r="H20" s="13">
        <f>Data!H81</f>
        <v>-18</v>
      </c>
      <c r="I20" s="13">
        <f>Data!I81</f>
        <v>-15</v>
      </c>
      <c r="J20" s="86">
        <f>Data!J81</f>
        <v>-10.571428571428571</v>
      </c>
      <c r="K20" s="50">
        <f>Data!K81</f>
        <v>-4.4285714285714288</v>
      </c>
      <c r="L20" s="90">
        <f>Data!L81</f>
        <v>34390</v>
      </c>
      <c r="M20" s="18">
        <f>Data!M81</f>
        <v>-44</v>
      </c>
      <c r="N20" s="18">
        <f>Data!N81</f>
        <v>-39</v>
      </c>
      <c r="O20" s="18">
        <f>Data!O81</f>
        <v>-50</v>
      </c>
      <c r="P20" s="18">
        <f>Data!P81</f>
        <v>-58</v>
      </c>
      <c r="Q20" s="18">
        <f>Data!Q81</f>
        <v>-64</v>
      </c>
      <c r="R20" s="18">
        <f>Data!R81</f>
        <v>-72</v>
      </c>
      <c r="S20" s="13">
        <f>Data!S81</f>
        <v>-43</v>
      </c>
      <c r="T20" s="13">
        <f>Data!T81</f>
        <v>-81</v>
      </c>
      <c r="U20" s="54">
        <f>Data!U81</f>
        <v>-58.142857142857146</v>
      </c>
      <c r="V20" s="50">
        <f>Data!V81</f>
        <v>-22.857142857142854</v>
      </c>
    </row>
    <row r="21" spans="1:22">
      <c r="A21" s="17">
        <f>Data!A82</f>
        <v>34397</v>
      </c>
      <c r="B21" s="18">
        <f>Data!B82</f>
        <v>-31</v>
      </c>
      <c r="C21" s="18">
        <f>Data!C82</f>
        <v>-25</v>
      </c>
      <c r="D21" s="18">
        <f>Data!D82</f>
        <v>-12</v>
      </c>
      <c r="E21" s="18">
        <f>Data!E82</f>
        <v>-11</v>
      </c>
      <c r="F21" s="18">
        <f>Data!F82</f>
        <v>14</v>
      </c>
      <c r="G21" s="13">
        <f>Data!G82</f>
        <v>-26</v>
      </c>
      <c r="H21" s="13">
        <f>Data!H82</f>
        <v>-4</v>
      </c>
      <c r="I21" s="13">
        <f>Data!I82</f>
        <v>-6</v>
      </c>
      <c r="J21" s="86">
        <f>Data!J82</f>
        <v>-10</v>
      </c>
      <c r="K21" s="50">
        <f>Data!K82</f>
        <v>4</v>
      </c>
      <c r="L21" s="90">
        <f>Data!L82</f>
        <v>34397</v>
      </c>
      <c r="M21" s="18">
        <f>Data!M82</f>
        <v>-94</v>
      </c>
      <c r="N21" s="18">
        <f>Data!N82</f>
        <v>-86</v>
      </c>
      <c r="O21" s="18">
        <f>Data!O82</f>
        <v>-27</v>
      </c>
      <c r="P21" s="18">
        <f>Data!P82</f>
        <v>-54</v>
      </c>
      <c r="Q21" s="18">
        <f>Data!Q82</f>
        <v>-45</v>
      </c>
      <c r="R21" s="18">
        <f>Data!R82</f>
        <v>-96</v>
      </c>
      <c r="S21" s="13">
        <f>Data!S82</f>
        <v>-24</v>
      </c>
      <c r="T21" s="13">
        <f>Data!T82</f>
        <v>-54</v>
      </c>
      <c r="U21" s="54">
        <f>Data!U82</f>
        <v>-55.142857142857146</v>
      </c>
      <c r="V21" s="50">
        <f>Data!V82</f>
        <v>1.1428571428571459</v>
      </c>
    </row>
    <row r="22" spans="1:22">
      <c r="A22" s="17">
        <f>Data!A83</f>
        <v>34404</v>
      </c>
      <c r="B22" s="18">
        <f>Data!B83</f>
        <v>-11</v>
      </c>
      <c r="C22" s="18">
        <f>Data!C83</f>
        <v>-55</v>
      </c>
      <c r="D22" s="18">
        <f>Data!D83</f>
        <v>-35</v>
      </c>
      <c r="E22" s="18">
        <f>Data!E83</f>
        <v>3</v>
      </c>
      <c r="F22" s="18">
        <f>Data!F83</f>
        <v>1</v>
      </c>
      <c r="G22" s="13">
        <f>Data!G83</f>
        <v>-8</v>
      </c>
      <c r="H22" s="13">
        <f>Data!H83</f>
        <v>-2</v>
      </c>
      <c r="I22" s="13">
        <f>Data!I83</f>
        <v>-11</v>
      </c>
      <c r="J22" s="86">
        <f>Data!J83</f>
        <v>-15.285714285714286</v>
      </c>
      <c r="K22" s="50">
        <f>Data!K83</f>
        <v>4.2857142857142865</v>
      </c>
      <c r="L22" s="90">
        <f>Data!L83</f>
        <v>34404</v>
      </c>
      <c r="M22" s="18">
        <f>Data!M83</f>
        <v>-11</v>
      </c>
      <c r="N22" s="18">
        <f>Data!N83</f>
        <v>-69</v>
      </c>
      <c r="O22" s="18">
        <f>Data!O83</f>
        <v>-76</v>
      </c>
      <c r="P22" s="18">
        <f>Data!P83</f>
        <v>-49</v>
      </c>
      <c r="Q22" s="18">
        <f>Data!Q83</f>
        <v>-45</v>
      </c>
      <c r="R22" s="18">
        <f>Data!R83</f>
        <v>-59</v>
      </c>
      <c r="S22" s="13">
        <f>Data!S83</f>
        <v>-16</v>
      </c>
      <c r="T22" s="13">
        <f>Data!T83</f>
        <v>-61</v>
      </c>
      <c r="U22" s="54">
        <f>Data!U83</f>
        <v>-53.571428571428569</v>
      </c>
      <c r="V22" s="50">
        <f>Data!V83</f>
        <v>-7.4285714285714306</v>
      </c>
    </row>
    <row r="23" spans="1:22">
      <c r="A23" s="17">
        <f>Data!A84</f>
        <v>34411</v>
      </c>
      <c r="B23" s="18">
        <f>Data!B84</f>
        <v>11</v>
      </c>
      <c r="C23" s="18">
        <f>Data!C84</f>
        <v>15</v>
      </c>
      <c r="D23" s="18">
        <f>Data!D84</f>
        <v>-20</v>
      </c>
      <c r="E23" s="18">
        <f>Data!E84</f>
        <v>14</v>
      </c>
      <c r="F23" s="18">
        <f>Data!F84</f>
        <v>-42</v>
      </c>
      <c r="G23" s="13">
        <f>Data!G84</f>
        <v>-27</v>
      </c>
      <c r="H23" s="13">
        <f>Data!H84</f>
        <v>-15</v>
      </c>
      <c r="I23" s="13">
        <f>Data!I84</f>
        <v>3</v>
      </c>
      <c r="J23" s="86">
        <f>Data!J84</f>
        <v>-10.285714285714286</v>
      </c>
      <c r="K23" s="50">
        <f>Data!K84</f>
        <v>13.285714285714286</v>
      </c>
      <c r="L23" s="90">
        <f>Data!L84</f>
        <v>34411</v>
      </c>
      <c r="M23" s="18">
        <f>Data!M84</f>
        <v>-65</v>
      </c>
      <c r="N23" s="18">
        <f>Data!N84</f>
        <v>-32</v>
      </c>
      <c r="O23" s="18">
        <f>Data!O84</f>
        <v>-52</v>
      </c>
      <c r="P23" s="18">
        <f>Data!P84</f>
        <v>-57</v>
      </c>
      <c r="Q23" s="18">
        <f>Data!Q84</f>
        <v>-93</v>
      </c>
      <c r="R23" s="18">
        <f>Data!R84</f>
        <v>-90</v>
      </c>
      <c r="S23" s="13">
        <f>Data!S84</f>
        <v>-38</v>
      </c>
      <c r="T23" s="13">
        <f>Data!T84</f>
        <v>-31</v>
      </c>
      <c r="U23" s="54">
        <f>Data!U84</f>
        <v>-56.142857142857146</v>
      </c>
      <c r="V23" s="50">
        <f>Data!V84</f>
        <v>25.142857142857146</v>
      </c>
    </row>
    <row r="24" spans="1:22">
      <c r="A24" s="17">
        <f>Data!A85</f>
        <v>34418</v>
      </c>
      <c r="B24" s="18">
        <f>Data!B85</f>
        <v>-1</v>
      </c>
      <c r="C24" s="18">
        <f>Data!C85</f>
        <v>9</v>
      </c>
      <c r="D24" s="18">
        <f>Data!D85</f>
        <v>-12</v>
      </c>
      <c r="E24" s="18">
        <f>Data!E85</f>
        <v>7</v>
      </c>
      <c r="F24" s="18">
        <f>Data!F85</f>
        <v>-15</v>
      </c>
      <c r="G24" s="13">
        <f>Data!G85</f>
        <v>-22</v>
      </c>
      <c r="H24" s="13">
        <f>Data!H85</f>
        <v>-14</v>
      </c>
      <c r="I24" s="13">
        <f>Data!I85</f>
        <v>-5</v>
      </c>
      <c r="J24" s="86">
        <f>Data!J85</f>
        <v>-7.4285714285714288</v>
      </c>
      <c r="K24" s="50">
        <f>Data!K85</f>
        <v>2.4285714285714288</v>
      </c>
      <c r="L24" s="90">
        <f>Data!L85</f>
        <v>34418</v>
      </c>
      <c r="M24" s="18">
        <f>Data!M85</f>
        <v>-15</v>
      </c>
      <c r="N24" s="18">
        <f>Data!N85</f>
        <v>12</v>
      </c>
      <c r="O24" s="18">
        <f>Data!O85</f>
        <v>-32</v>
      </c>
      <c r="P24" s="18">
        <f>Data!P85</f>
        <v>-63</v>
      </c>
      <c r="Q24" s="18">
        <f>Data!Q85</f>
        <v>-67</v>
      </c>
      <c r="R24" s="18">
        <f>Data!R85</f>
        <v>-57</v>
      </c>
      <c r="S24" s="13">
        <f>Data!S85</f>
        <v>-29</v>
      </c>
      <c r="T24" s="13">
        <f>Data!T85</f>
        <v>-13</v>
      </c>
      <c r="U24" s="54">
        <f>Data!U85</f>
        <v>-35.571428571428569</v>
      </c>
      <c r="V24" s="50">
        <f>Data!V85</f>
        <v>22.571428571428569</v>
      </c>
    </row>
    <row r="25" spans="1:22">
      <c r="A25" s="17">
        <f>Data!A86</f>
        <v>34425</v>
      </c>
      <c r="B25" s="18">
        <f>Data!B86</f>
        <v>0</v>
      </c>
      <c r="C25" s="18">
        <f>Data!C86</f>
        <v>0</v>
      </c>
      <c r="D25" s="18">
        <f>Data!D86</f>
        <v>-10</v>
      </c>
      <c r="E25" s="18">
        <f>Data!E86</f>
        <v>24</v>
      </c>
      <c r="F25" s="18">
        <f>Data!F86</f>
        <v>13</v>
      </c>
      <c r="G25" s="13">
        <f>Data!G86</f>
        <v>-5</v>
      </c>
      <c r="H25" s="13">
        <f>Data!H86</f>
        <v>-7</v>
      </c>
      <c r="I25" s="13">
        <f>Data!I86</f>
        <v>-13</v>
      </c>
      <c r="J25" s="86">
        <f>Data!J86</f>
        <v>0.2857142857142857</v>
      </c>
      <c r="K25" s="50">
        <f>Data!K86</f>
        <v>-13.285714285714286</v>
      </c>
      <c r="L25" s="90">
        <f>Data!L86</f>
        <v>34425</v>
      </c>
      <c r="M25" s="18">
        <f>Data!M86</f>
        <v>0</v>
      </c>
      <c r="N25" s="18">
        <f>Data!N86</f>
        <v>-27</v>
      </c>
      <c r="O25" s="18">
        <f>Data!O86</f>
        <v>-35</v>
      </c>
      <c r="P25" s="18">
        <f>Data!P86</f>
        <v>-28</v>
      </c>
      <c r="Q25" s="18">
        <f>Data!Q86</f>
        <v>-38</v>
      </c>
      <c r="R25" s="18">
        <f>Data!R86</f>
        <v>-33</v>
      </c>
      <c r="S25" s="13">
        <f>Data!S86</f>
        <v>-3</v>
      </c>
      <c r="T25" s="13">
        <f>Data!T86</f>
        <v>-44</v>
      </c>
      <c r="U25" s="54">
        <f>Data!U86</f>
        <v>-29.714285714285715</v>
      </c>
      <c r="V25" s="50">
        <f>Data!V86</f>
        <v>-14.285714285714285</v>
      </c>
    </row>
    <row r="26" spans="1:22">
      <c r="A26" s="17">
        <f>Data!A87</f>
        <v>34432</v>
      </c>
      <c r="B26" s="18">
        <f>Data!B87</f>
        <v>10</v>
      </c>
      <c r="C26" s="18">
        <f>Data!C87</f>
        <v>-2</v>
      </c>
      <c r="D26" s="18">
        <f>Data!D87</f>
        <v>-6</v>
      </c>
      <c r="E26" s="18">
        <f>Data!E87</f>
        <v>18</v>
      </c>
      <c r="F26" s="18">
        <f>Data!F87</f>
        <v>28</v>
      </c>
      <c r="G26" s="13">
        <f>Data!G87</f>
        <v>7</v>
      </c>
      <c r="H26" s="13">
        <f>Data!H87</f>
        <v>-4</v>
      </c>
      <c r="I26" s="13">
        <f>Data!I87</f>
        <v>8</v>
      </c>
      <c r="J26" s="86">
        <f>Data!J87</f>
        <v>7</v>
      </c>
      <c r="K26" s="50">
        <f>Data!K87</f>
        <v>1</v>
      </c>
      <c r="L26" s="90">
        <f>Data!L87</f>
        <v>34432</v>
      </c>
      <c r="M26" s="18">
        <f>Data!M87</f>
        <v>13</v>
      </c>
      <c r="N26" s="18">
        <f>Data!N87</f>
        <v>-33</v>
      </c>
      <c r="O26" s="18">
        <f>Data!O87</f>
        <v>-8</v>
      </c>
      <c r="P26" s="18">
        <f>Data!P87</f>
        <v>1</v>
      </c>
      <c r="Q26" s="18">
        <f>Data!Q87</f>
        <v>36</v>
      </c>
      <c r="R26" s="18">
        <f>Data!R87</f>
        <v>2</v>
      </c>
      <c r="S26" s="13">
        <f>Data!S87</f>
        <v>1</v>
      </c>
      <c r="T26" s="13">
        <f>Data!T87</f>
        <v>-1</v>
      </c>
      <c r="U26" s="54">
        <f>Data!U87</f>
        <v>-0.2857142857142857</v>
      </c>
      <c r="V26" s="50">
        <f>Data!V87</f>
        <v>-0.7142857142857143</v>
      </c>
    </row>
    <row r="27" spans="1:22">
      <c r="A27" s="17">
        <f>Data!A88</f>
        <v>34439</v>
      </c>
      <c r="B27" s="18">
        <f>Data!B88</f>
        <v>19</v>
      </c>
      <c r="C27" s="18">
        <f>Data!C88</f>
        <v>7</v>
      </c>
      <c r="D27" s="18">
        <f>Data!D88</f>
        <v>-5</v>
      </c>
      <c r="E27" s="18">
        <f>Data!E88</f>
        <v>7</v>
      </c>
      <c r="F27" s="18">
        <f>Data!F88</f>
        <v>16</v>
      </c>
      <c r="G27" s="13">
        <f>Data!G88</f>
        <v>11</v>
      </c>
      <c r="H27" s="13">
        <f>Data!H88</f>
        <v>-8</v>
      </c>
      <c r="I27" s="13">
        <f>Data!I88</f>
        <v>20</v>
      </c>
      <c r="J27" s="86">
        <f>Data!J88</f>
        <v>6.8571428571428568</v>
      </c>
      <c r="K27" s="50">
        <f>Data!K88</f>
        <v>13.142857142857142</v>
      </c>
      <c r="L27" s="90">
        <f>Data!L88</f>
        <v>34439</v>
      </c>
      <c r="M27" s="18">
        <f>Data!M88</f>
        <v>21</v>
      </c>
      <c r="N27" s="18">
        <f>Data!N88</f>
        <v>-9</v>
      </c>
      <c r="O27" s="18">
        <f>Data!O88</f>
        <v>-14</v>
      </c>
      <c r="P27" s="18">
        <f>Data!P88</f>
        <v>-23</v>
      </c>
      <c r="Q27" s="18">
        <f>Data!Q88</f>
        <v>9</v>
      </c>
      <c r="R27" s="18">
        <f>Data!R88</f>
        <v>34</v>
      </c>
      <c r="S27" s="13">
        <f>Data!S88</f>
        <v>-25</v>
      </c>
      <c r="T27" s="13">
        <f>Data!T88</f>
        <v>43</v>
      </c>
      <c r="U27" s="54">
        <f>Data!U88</f>
        <v>2.1428571428571428</v>
      </c>
      <c r="V27" s="50">
        <f>Data!V88</f>
        <v>40.857142857142854</v>
      </c>
    </row>
    <row r="28" spans="1:22">
      <c r="A28" s="17">
        <f>Data!A89</f>
        <v>34446</v>
      </c>
      <c r="B28" s="18">
        <f>Data!B89</f>
        <v>30</v>
      </c>
      <c r="C28" s="18">
        <f>Data!C89</f>
        <v>20</v>
      </c>
      <c r="D28" s="18">
        <f>Data!D89</f>
        <v>7</v>
      </c>
      <c r="E28" s="18">
        <f>Data!E89</f>
        <v>-7</v>
      </c>
      <c r="F28" s="18">
        <f>Data!F89</f>
        <v>27</v>
      </c>
      <c r="G28" s="13">
        <f>Data!G89</f>
        <v>3</v>
      </c>
      <c r="H28" s="13">
        <f>Data!H89</f>
        <v>3</v>
      </c>
      <c r="I28" s="13">
        <f>Data!I89</f>
        <v>14</v>
      </c>
      <c r="J28" s="86">
        <f>Data!J89</f>
        <v>9.5714285714285712</v>
      </c>
      <c r="K28" s="50">
        <f>Data!K89</f>
        <v>4.4285714285714288</v>
      </c>
      <c r="L28" s="90">
        <f>Data!L89</f>
        <v>34446</v>
      </c>
      <c r="M28" s="18">
        <f>Data!M89</f>
        <v>43</v>
      </c>
      <c r="N28" s="18">
        <f>Data!N89</f>
        <v>16</v>
      </c>
      <c r="O28" s="18">
        <f>Data!O89</f>
        <v>19</v>
      </c>
      <c r="P28" s="18">
        <f>Data!P89</f>
        <v>-2</v>
      </c>
      <c r="Q28" s="18">
        <f>Data!Q89</f>
        <v>33</v>
      </c>
      <c r="R28" s="18">
        <f>Data!R89</f>
        <v>5</v>
      </c>
      <c r="S28" s="13">
        <f>Data!S89</f>
        <v>8</v>
      </c>
      <c r="T28" s="13">
        <f>Data!T89</f>
        <v>20</v>
      </c>
      <c r="U28" s="54">
        <f>Data!U89</f>
        <v>14.142857142857142</v>
      </c>
      <c r="V28" s="50">
        <f>Data!V89</f>
        <v>5.8571428571428577</v>
      </c>
    </row>
    <row r="29" spans="1:22">
      <c r="A29" s="17">
        <f>Data!A90</f>
        <v>34453</v>
      </c>
      <c r="B29" s="18">
        <f>Data!B90</f>
        <v>24</v>
      </c>
      <c r="C29" s="18">
        <f>Data!C90</f>
        <v>6</v>
      </c>
      <c r="D29" s="18">
        <f>Data!D90</f>
        <v>15</v>
      </c>
      <c r="E29" s="18">
        <f>Data!E90</f>
        <v>8</v>
      </c>
      <c r="F29" s="18">
        <f>Data!F90</f>
        <v>19</v>
      </c>
      <c r="G29" s="13">
        <f>Data!G90</f>
        <v>-4</v>
      </c>
      <c r="H29" s="13">
        <f>Data!H90</f>
        <v>3</v>
      </c>
      <c r="I29" s="13">
        <f>Data!I90</f>
        <v>34</v>
      </c>
      <c r="J29" s="86">
        <f>Data!J90</f>
        <v>11.571428571428571</v>
      </c>
      <c r="K29" s="50">
        <f>Data!K90</f>
        <v>22.428571428571431</v>
      </c>
      <c r="L29" s="90">
        <f>Data!L90</f>
        <v>34453</v>
      </c>
      <c r="M29" s="18">
        <f>Data!M90</f>
        <v>48</v>
      </c>
      <c r="N29" s="18">
        <f>Data!N90</f>
        <v>21</v>
      </c>
      <c r="O29" s="18">
        <f>Data!O90</f>
        <v>48</v>
      </c>
      <c r="P29" s="18">
        <f>Data!P90</f>
        <v>10</v>
      </c>
      <c r="Q29" s="18">
        <f>Data!Q90</f>
        <v>33</v>
      </c>
      <c r="R29" s="18">
        <f>Data!R90</f>
        <v>3</v>
      </c>
      <c r="S29" s="13">
        <f>Data!S90</f>
        <v>20</v>
      </c>
      <c r="T29" s="13">
        <f>Data!T90</f>
        <v>57</v>
      </c>
      <c r="U29" s="54">
        <f>Data!U90</f>
        <v>27.428571428571427</v>
      </c>
      <c r="V29" s="50">
        <f>Data!V90</f>
        <v>29.571428571428573</v>
      </c>
    </row>
    <row r="30" spans="1:22">
      <c r="A30" s="17">
        <f>Data!A91</f>
        <v>34460</v>
      </c>
      <c r="B30" s="18">
        <f>Data!B91</f>
        <v>28</v>
      </c>
      <c r="C30" s="18">
        <f>Data!C91</f>
        <v>17</v>
      </c>
      <c r="D30" s="18">
        <f>Data!D91</f>
        <v>15</v>
      </c>
      <c r="E30" s="18">
        <f>Data!E91</f>
        <v>9</v>
      </c>
      <c r="F30" s="18">
        <f>Data!F91</f>
        <v>31</v>
      </c>
      <c r="G30" s="13">
        <f>Data!G91</f>
        <v>5</v>
      </c>
      <c r="H30" s="13">
        <f>Data!H91</f>
        <v>17</v>
      </c>
      <c r="I30" s="13">
        <f>Data!I91</f>
        <v>34</v>
      </c>
      <c r="J30" s="86">
        <f>Data!J91</f>
        <v>18.285714285714285</v>
      </c>
      <c r="K30" s="50">
        <f>Data!K91</f>
        <v>15.714285714285715</v>
      </c>
      <c r="L30" s="90">
        <f>Data!L91</f>
        <v>34460</v>
      </c>
      <c r="M30" s="18">
        <f>Data!M91</f>
        <v>43</v>
      </c>
      <c r="N30" s="18">
        <f>Data!N91</f>
        <v>28</v>
      </c>
      <c r="O30" s="18">
        <f>Data!O91</f>
        <v>35</v>
      </c>
      <c r="P30" s="18">
        <f>Data!P91</f>
        <v>28</v>
      </c>
      <c r="Q30" s="18">
        <f>Data!Q91</f>
        <v>34</v>
      </c>
      <c r="R30" s="18">
        <f>Data!R91</f>
        <v>23</v>
      </c>
      <c r="S30" s="13">
        <f>Data!S91</f>
        <v>34</v>
      </c>
      <c r="T30" s="13">
        <f>Data!T91</f>
        <v>60</v>
      </c>
      <c r="U30" s="54">
        <f>Data!U91</f>
        <v>34.571428571428569</v>
      </c>
      <c r="V30" s="50">
        <f>Data!V91</f>
        <v>25.428571428571431</v>
      </c>
    </row>
    <row r="31" spans="1:22">
      <c r="A31" s="17">
        <f>Data!A92</f>
        <v>34467</v>
      </c>
      <c r="B31" s="18">
        <f>Data!B92</f>
        <v>28</v>
      </c>
      <c r="C31" s="18">
        <f>Data!C92</f>
        <v>15</v>
      </c>
      <c r="D31" s="18">
        <f>Data!D92</f>
        <v>4</v>
      </c>
      <c r="E31" s="18">
        <f>Data!E92</f>
        <v>19</v>
      </c>
      <c r="F31" s="18">
        <f>Data!F92</f>
        <v>30</v>
      </c>
      <c r="G31" s="13">
        <f>Data!G92</f>
        <v>22</v>
      </c>
      <c r="H31" s="13">
        <f>Data!H92</f>
        <v>1</v>
      </c>
      <c r="I31" s="13">
        <f>Data!I92</f>
        <v>31</v>
      </c>
      <c r="J31" s="86">
        <f>Data!J92</f>
        <v>17.428571428571427</v>
      </c>
      <c r="K31" s="50">
        <f>Data!K92</f>
        <v>13.571428571428573</v>
      </c>
      <c r="L31" s="90">
        <f>Data!L92</f>
        <v>34467</v>
      </c>
      <c r="M31" s="18">
        <f>Data!M92</f>
        <v>54</v>
      </c>
      <c r="N31" s="18">
        <f>Data!N92</f>
        <v>8</v>
      </c>
      <c r="O31" s="18">
        <f>Data!O92</f>
        <v>49</v>
      </c>
      <c r="P31" s="18">
        <f>Data!P92</f>
        <v>40</v>
      </c>
      <c r="Q31" s="18">
        <f>Data!Q92</f>
        <v>53</v>
      </c>
      <c r="R31" s="18">
        <f>Data!R92</f>
        <v>48</v>
      </c>
      <c r="S31" s="13">
        <f>Data!S92</f>
        <v>40</v>
      </c>
      <c r="T31" s="13">
        <f>Data!T92</f>
        <v>62</v>
      </c>
      <c r="U31" s="54">
        <f>Data!U92</f>
        <v>42.857142857142854</v>
      </c>
      <c r="V31" s="50">
        <f>Data!V92</f>
        <v>19.142857142857146</v>
      </c>
    </row>
    <row r="32" spans="1:22">
      <c r="A32" s="17">
        <f>Data!A93</f>
        <v>34474</v>
      </c>
      <c r="B32" s="18">
        <f>Data!B93</f>
        <v>36</v>
      </c>
      <c r="C32" s="18">
        <f>Data!C93</f>
        <v>18</v>
      </c>
      <c r="D32" s="18">
        <f>Data!D93</f>
        <v>12</v>
      </c>
      <c r="E32" s="18">
        <f>Data!E93</f>
        <v>16</v>
      </c>
      <c r="F32" s="18">
        <f>Data!F93</f>
        <v>23</v>
      </c>
      <c r="G32" s="13">
        <f>Data!G93</f>
        <v>23</v>
      </c>
      <c r="H32" s="13">
        <f>Data!H93</f>
        <v>7</v>
      </c>
      <c r="I32" s="13">
        <f>Data!I93</f>
        <v>39</v>
      </c>
      <c r="J32" s="86">
        <f>Data!J93</f>
        <v>19.714285714285715</v>
      </c>
      <c r="K32" s="50">
        <f>Data!K93</f>
        <v>19.285714285714285</v>
      </c>
      <c r="L32" s="90">
        <f>Data!L93</f>
        <v>34474</v>
      </c>
      <c r="M32" s="18">
        <f>Data!M93</f>
        <v>46</v>
      </c>
      <c r="N32" s="18">
        <f>Data!N93</f>
        <v>86</v>
      </c>
      <c r="O32" s="18">
        <f>Data!O93</f>
        <v>38</v>
      </c>
      <c r="P32" s="18">
        <f>Data!P93</f>
        <v>36</v>
      </c>
      <c r="Q32" s="18">
        <f>Data!Q93</f>
        <v>56</v>
      </c>
      <c r="R32" s="18">
        <f>Data!R93</f>
        <v>45</v>
      </c>
      <c r="S32" s="13">
        <f>Data!S93</f>
        <v>42</v>
      </c>
      <c r="T32" s="13">
        <f>Data!T93</f>
        <v>64</v>
      </c>
      <c r="U32" s="54">
        <f>Data!U93</f>
        <v>52.428571428571431</v>
      </c>
      <c r="V32" s="50">
        <f>Data!V93</f>
        <v>11.571428571428569</v>
      </c>
    </row>
    <row r="33" spans="1:22">
      <c r="A33" s="17">
        <f>Data!A94</f>
        <v>34481</v>
      </c>
      <c r="B33" s="18">
        <f>Data!B94</f>
        <v>19</v>
      </c>
      <c r="C33" s="18">
        <f>Data!C94</f>
        <v>33</v>
      </c>
      <c r="D33" s="18">
        <f>Data!D94</f>
        <v>13</v>
      </c>
      <c r="E33" s="18">
        <f>Data!E94</f>
        <v>18</v>
      </c>
      <c r="F33" s="18">
        <f>Data!F94</f>
        <v>24</v>
      </c>
      <c r="G33" s="13">
        <f>Data!G94</f>
        <v>11</v>
      </c>
      <c r="H33" s="13">
        <f>Data!H94</f>
        <v>10</v>
      </c>
      <c r="I33" s="13">
        <f>Data!I94</f>
        <v>20</v>
      </c>
      <c r="J33" s="86">
        <f>Data!J94</f>
        <v>18.428571428571427</v>
      </c>
      <c r="K33" s="50">
        <f>Data!K94</f>
        <v>1.571428571428573</v>
      </c>
      <c r="L33" s="90">
        <f>Data!L94</f>
        <v>34481</v>
      </c>
      <c r="M33" s="18">
        <f>Data!M94</f>
        <v>67</v>
      </c>
      <c r="N33" s="18">
        <f>Data!N94</f>
        <v>53</v>
      </c>
      <c r="O33" s="18">
        <f>Data!O94</f>
        <v>59</v>
      </c>
      <c r="P33" s="18">
        <f>Data!P94</f>
        <v>47</v>
      </c>
      <c r="Q33" s="18">
        <f>Data!Q94</f>
        <v>54</v>
      </c>
      <c r="R33" s="18">
        <f>Data!R94</f>
        <v>55</v>
      </c>
      <c r="S33" s="13">
        <f>Data!S94</f>
        <v>40</v>
      </c>
      <c r="T33" s="13">
        <f>Data!T94</f>
        <v>66</v>
      </c>
      <c r="U33" s="54">
        <f>Data!U94</f>
        <v>53.428571428571431</v>
      </c>
      <c r="V33" s="50">
        <f>Data!V94</f>
        <v>12.571428571428569</v>
      </c>
    </row>
    <row r="34" spans="1:22">
      <c r="A34" s="17">
        <f>Data!A95</f>
        <v>34488</v>
      </c>
      <c r="B34" s="18">
        <f>Data!B95</f>
        <v>40</v>
      </c>
      <c r="C34" s="18">
        <f>Data!C95</f>
        <v>40</v>
      </c>
      <c r="D34" s="18">
        <f>Data!D95</f>
        <v>17</v>
      </c>
      <c r="E34" s="18">
        <f>Data!E95</f>
        <v>22</v>
      </c>
      <c r="F34" s="18">
        <f>Data!F95</f>
        <v>27</v>
      </c>
      <c r="G34" s="13">
        <f>Data!G95</f>
        <v>16</v>
      </c>
      <c r="H34" s="13">
        <f>Data!H95</f>
        <v>14</v>
      </c>
      <c r="I34" s="13">
        <f>Data!I95</f>
        <v>29</v>
      </c>
      <c r="J34" s="86">
        <f>Data!J95</f>
        <v>23.571428571428573</v>
      </c>
      <c r="K34" s="50">
        <f>Data!K95</f>
        <v>5.428571428571427</v>
      </c>
      <c r="L34" s="90">
        <f>Data!L95</f>
        <v>34488</v>
      </c>
      <c r="M34" s="18">
        <f>Data!M95</f>
        <v>68</v>
      </c>
      <c r="N34" s="18">
        <f>Data!N95</f>
        <v>53</v>
      </c>
      <c r="O34" s="18">
        <f>Data!O95</f>
        <v>62</v>
      </c>
      <c r="P34" s="18">
        <f>Data!P95</f>
        <v>62</v>
      </c>
      <c r="Q34" s="18">
        <f>Data!Q95</f>
        <v>62</v>
      </c>
      <c r="R34" s="18">
        <f>Data!R95</f>
        <v>43</v>
      </c>
      <c r="S34" s="18">
        <f>Data!S95</f>
        <v>52</v>
      </c>
      <c r="T34" s="18">
        <f>Data!T95</f>
        <v>70</v>
      </c>
      <c r="U34" s="54">
        <f>Data!U95</f>
        <v>57.714285714285715</v>
      </c>
      <c r="V34" s="50">
        <f>Data!V95</f>
        <v>12.285714285714285</v>
      </c>
    </row>
    <row r="35" spans="1:22">
      <c r="A35" s="17">
        <f>Data!A96</f>
        <v>34495</v>
      </c>
      <c r="B35" s="18">
        <f>Data!B96</f>
        <v>12</v>
      </c>
      <c r="C35" s="18">
        <f>Data!C96</f>
        <v>6</v>
      </c>
      <c r="D35" s="20">
        <f>Data!D96</f>
        <v>18</v>
      </c>
      <c r="E35" s="20">
        <f>Data!E96</f>
        <v>21</v>
      </c>
      <c r="F35" s="20">
        <f>Data!F96</f>
        <v>17</v>
      </c>
      <c r="G35" s="13">
        <f>Data!G96</f>
        <v>19</v>
      </c>
      <c r="H35" s="13">
        <f>Data!H96</f>
        <v>21</v>
      </c>
      <c r="I35" s="13">
        <f>Data!I96</f>
        <v>27</v>
      </c>
      <c r="J35" s="86">
        <f>Data!J96</f>
        <v>18.428571428571427</v>
      </c>
      <c r="K35" s="50">
        <f>Data!K96</f>
        <v>8.571428571428573</v>
      </c>
      <c r="L35" s="90">
        <f>Data!L96</f>
        <v>34495</v>
      </c>
      <c r="M35" s="20">
        <f>Data!M96</f>
        <v>62</v>
      </c>
      <c r="N35" s="20">
        <f>Data!N96</f>
        <v>60</v>
      </c>
      <c r="O35" s="20">
        <f>Data!O96</f>
        <v>62</v>
      </c>
      <c r="P35" s="20">
        <f>Data!P96</f>
        <v>59</v>
      </c>
      <c r="Q35" s="20">
        <f>Data!Q96</f>
        <v>54</v>
      </c>
      <c r="R35" s="18">
        <f>Data!R96</f>
        <v>58</v>
      </c>
      <c r="S35" s="18">
        <f>Data!S96</f>
        <v>53</v>
      </c>
      <c r="T35" s="18">
        <f>Data!T96</f>
        <v>64</v>
      </c>
      <c r="U35" s="54">
        <f>Data!U96</f>
        <v>58.571428571428569</v>
      </c>
      <c r="V35" s="50">
        <f>Data!V96</f>
        <v>5.4285714285714306</v>
      </c>
    </row>
    <row r="36" spans="1:22">
      <c r="A36" s="17">
        <f>Data!A97</f>
        <v>34502</v>
      </c>
      <c r="B36" s="18">
        <f>Data!B97</f>
        <v>29</v>
      </c>
      <c r="C36" s="18">
        <f>Data!C97</f>
        <v>28</v>
      </c>
      <c r="D36" s="20">
        <f>Data!D97</f>
        <v>19</v>
      </c>
      <c r="E36" s="20">
        <f>Data!E97</f>
        <v>19</v>
      </c>
      <c r="F36" s="20">
        <f>Data!F97</f>
        <v>26</v>
      </c>
      <c r="G36" s="13">
        <f>Data!G97</f>
        <v>17</v>
      </c>
      <c r="H36" s="13">
        <f>Data!H97</f>
        <v>11</v>
      </c>
      <c r="I36" s="13">
        <f>Data!I97</f>
        <v>30</v>
      </c>
      <c r="J36" s="86">
        <f>Data!J97</f>
        <v>21.428571428571427</v>
      </c>
      <c r="K36" s="50">
        <f>Data!K97</f>
        <v>8.571428571428573</v>
      </c>
      <c r="L36" s="90">
        <f>Data!L97</f>
        <v>34502</v>
      </c>
      <c r="M36" s="20">
        <f>Data!M97</f>
        <v>58</v>
      </c>
      <c r="N36" s="20">
        <f>Data!N97</f>
        <v>57</v>
      </c>
      <c r="O36" s="20">
        <f>Data!O97</f>
        <v>66</v>
      </c>
      <c r="P36" s="20">
        <f>Data!P97</f>
        <v>63</v>
      </c>
      <c r="Q36" s="20">
        <f>Data!Q97</f>
        <v>59</v>
      </c>
      <c r="R36" s="18">
        <f>Data!R97</f>
        <v>34</v>
      </c>
      <c r="S36" s="18">
        <f>Data!S97</f>
        <v>48</v>
      </c>
      <c r="T36" s="18">
        <f>Data!T97</f>
        <v>62</v>
      </c>
      <c r="U36" s="54">
        <f>Data!U97</f>
        <v>55.571428571428569</v>
      </c>
      <c r="V36" s="50">
        <f>Data!V97</f>
        <v>6.4285714285714306</v>
      </c>
    </row>
    <row r="37" spans="1:22">
      <c r="A37" s="17">
        <f>Data!A98</f>
        <v>34509</v>
      </c>
      <c r="B37" s="18">
        <f>Data!B98</f>
        <v>11</v>
      </c>
      <c r="C37" s="18">
        <f>Data!C98</f>
        <v>30</v>
      </c>
      <c r="D37" s="20">
        <f>Data!D98</f>
        <v>15</v>
      </c>
      <c r="E37" s="20">
        <f>Data!E98</f>
        <v>22</v>
      </c>
      <c r="F37" s="20">
        <f>Data!F98</f>
        <v>16</v>
      </c>
      <c r="G37" s="13">
        <f>Data!G98</f>
        <v>24</v>
      </c>
      <c r="H37" s="13">
        <f>Data!H98</f>
        <v>12</v>
      </c>
      <c r="I37" s="13">
        <f>Data!I98</f>
        <v>28</v>
      </c>
      <c r="J37" s="86">
        <f>Data!J98</f>
        <v>21</v>
      </c>
      <c r="K37" s="50">
        <f>Data!K98</f>
        <v>7</v>
      </c>
      <c r="L37" s="90">
        <f>Data!L98</f>
        <v>34509</v>
      </c>
      <c r="M37" s="20">
        <f>Data!M98</f>
        <v>63</v>
      </c>
      <c r="N37" s="20">
        <f>Data!N98</f>
        <v>55</v>
      </c>
      <c r="O37" s="20">
        <f>Data!O98</f>
        <v>66</v>
      </c>
      <c r="P37" s="20">
        <f>Data!P98</f>
        <v>65</v>
      </c>
      <c r="Q37" s="20">
        <f>Data!Q98</f>
        <v>55</v>
      </c>
      <c r="R37" s="18">
        <f>Data!R98</f>
        <v>50</v>
      </c>
      <c r="S37" s="18">
        <f>Data!S98</f>
        <v>52</v>
      </c>
      <c r="T37" s="18">
        <f>Data!T98</f>
        <v>68</v>
      </c>
      <c r="U37" s="54">
        <f>Data!U98</f>
        <v>58.714285714285715</v>
      </c>
      <c r="V37" s="50">
        <f>Data!V98</f>
        <v>9.2857142857142847</v>
      </c>
    </row>
    <row r="38" spans="1:22">
      <c r="A38" s="17">
        <f>Data!A99</f>
        <v>34516</v>
      </c>
      <c r="B38" s="18">
        <f>Data!B99</f>
        <v>15</v>
      </c>
      <c r="C38" s="18">
        <f>Data!C99</f>
        <v>11</v>
      </c>
      <c r="D38" s="20">
        <f>Data!D99</f>
        <v>11</v>
      </c>
      <c r="E38" s="20">
        <f>Data!E99</f>
        <v>9</v>
      </c>
      <c r="F38" s="20">
        <f>Data!F99</f>
        <v>14</v>
      </c>
      <c r="G38" s="13">
        <f>Data!G99</f>
        <v>25</v>
      </c>
      <c r="H38" s="13">
        <f>Data!H99</f>
        <v>11</v>
      </c>
      <c r="I38" s="13">
        <f>Data!I99</f>
        <v>32</v>
      </c>
      <c r="J38" s="86">
        <f>Data!J99</f>
        <v>16.142857142857142</v>
      </c>
      <c r="K38" s="50">
        <f>Data!K99</f>
        <v>15.857142857142858</v>
      </c>
      <c r="L38" s="90">
        <f>Data!L99</f>
        <v>34516</v>
      </c>
      <c r="M38" s="20">
        <f>Data!M99</f>
        <v>84</v>
      </c>
      <c r="N38" s="20">
        <f>Data!N99</f>
        <v>59</v>
      </c>
      <c r="O38" s="20">
        <f>Data!O99</f>
        <v>72</v>
      </c>
      <c r="P38" s="20">
        <f>Data!P99</f>
        <v>56</v>
      </c>
      <c r="Q38" s="20">
        <f>Data!Q99</f>
        <v>46</v>
      </c>
      <c r="R38" s="18">
        <f>Data!R99</f>
        <v>55</v>
      </c>
      <c r="S38" s="18">
        <f>Data!S99</f>
        <v>50</v>
      </c>
      <c r="T38" s="18">
        <f>Data!T99</f>
        <v>62</v>
      </c>
      <c r="U38" s="54">
        <f>Data!U99</f>
        <v>57.142857142857146</v>
      </c>
      <c r="V38" s="50">
        <f>Data!V99</f>
        <v>4.8571428571428541</v>
      </c>
    </row>
    <row r="39" spans="1:22">
      <c r="A39" s="17">
        <f>Data!A100</f>
        <v>34523</v>
      </c>
      <c r="B39" s="18">
        <f>Data!B100</f>
        <v>38</v>
      </c>
      <c r="C39" s="18">
        <f>Data!C100</f>
        <v>31</v>
      </c>
      <c r="D39" s="20">
        <f>Data!D100</f>
        <v>15</v>
      </c>
      <c r="E39" s="20">
        <f>Data!E100</f>
        <v>21</v>
      </c>
      <c r="F39" s="20">
        <f>Data!F100</f>
        <v>14</v>
      </c>
      <c r="G39" s="13">
        <f>Data!G100</f>
        <v>12</v>
      </c>
      <c r="H39" s="13">
        <f>Data!H100</f>
        <v>26</v>
      </c>
      <c r="I39" s="13">
        <f>Data!I100</f>
        <v>30</v>
      </c>
      <c r="J39" s="86">
        <f>Data!J100</f>
        <v>21.285714285714285</v>
      </c>
      <c r="K39" s="50">
        <f>Data!K100</f>
        <v>8.7142857142857153</v>
      </c>
      <c r="L39" s="90">
        <f>Data!L100</f>
        <v>34523</v>
      </c>
      <c r="M39" s="20">
        <f>Data!M100</f>
        <v>46</v>
      </c>
      <c r="N39" s="20">
        <f>Data!N100</f>
        <v>65</v>
      </c>
      <c r="O39" s="20">
        <f>Data!O100</f>
        <v>70</v>
      </c>
      <c r="P39" s="20">
        <f>Data!P100</f>
        <v>64</v>
      </c>
      <c r="Q39" s="20">
        <f>Data!Q100</f>
        <v>50</v>
      </c>
      <c r="R39" s="18">
        <f>Data!R100</f>
        <v>46</v>
      </c>
      <c r="S39" s="18">
        <f>Data!S100</f>
        <v>63</v>
      </c>
      <c r="T39" s="18">
        <f>Data!T100</f>
        <v>71</v>
      </c>
      <c r="U39" s="54">
        <f>Data!U100</f>
        <v>61.285714285714285</v>
      </c>
      <c r="V39" s="50">
        <f>Data!V100</f>
        <v>9.7142857142857153</v>
      </c>
    </row>
    <row r="40" spans="1:22">
      <c r="A40" s="17">
        <f>Data!A101</f>
        <v>34530</v>
      </c>
      <c r="B40" s="18">
        <f>Data!B101</f>
        <v>27</v>
      </c>
      <c r="C40" s="18">
        <f>Data!C101</f>
        <v>14</v>
      </c>
      <c r="D40" s="20">
        <f>Data!D101</f>
        <v>20</v>
      </c>
      <c r="E40" s="20">
        <f>Data!E101</f>
        <v>16</v>
      </c>
      <c r="F40" s="20">
        <f>Data!F101</f>
        <v>27</v>
      </c>
      <c r="G40" s="13">
        <f>Data!G101</f>
        <v>9</v>
      </c>
      <c r="H40" s="13">
        <f>Data!H101</f>
        <v>9</v>
      </c>
      <c r="I40" s="13">
        <f>Data!I101</f>
        <v>22</v>
      </c>
      <c r="J40" s="86">
        <f>Data!J101</f>
        <v>16.714285714285715</v>
      </c>
      <c r="K40" s="50">
        <f>Data!K101</f>
        <v>5.2857142857142847</v>
      </c>
      <c r="L40" s="90">
        <f>Data!L101</f>
        <v>34530</v>
      </c>
      <c r="M40" s="20">
        <f>Data!M101</f>
        <v>66</v>
      </c>
      <c r="N40" s="20">
        <f>Data!N101</f>
        <v>48</v>
      </c>
      <c r="O40" s="20">
        <f>Data!O101</f>
        <v>67</v>
      </c>
      <c r="P40" s="20">
        <f>Data!P101</f>
        <v>65</v>
      </c>
      <c r="Q40" s="20">
        <f>Data!Q101</f>
        <v>55</v>
      </c>
      <c r="R40" s="18">
        <f>Data!R101</f>
        <v>36</v>
      </c>
      <c r="S40" s="18">
        <f>Data!S101</f>
        <v>52</v>
      </c>
      <c r="T40" s="18">
        <f>Data!T101</f>
        <v>62</v>
      </c>
      <c r="U40" s="54">
        <f>Data!U101</f>
        <v>55</v>
      </c>
      <c r="V40" s="50">
        <f>Data!V101</f>
        <v>7</v>
      </c>
    </row>
    <row r="41" spans="1:22">
      <c r="A41" s="17">
        <f>Data!A102</f>
        <v>34537</v>
      </c>
      <c r="B41" s="18">
        <f>Data!B102</f>
        <v>13</v>
      </c>
      <c r="C41" s="18">
        <f>Data!C102</f>
        <v>8</v>
      </c>
      <c r="D41" s="20">
        <f>Data!D102</f>
        <v>16</v>
      </c>
      <c r="E41" s="20">
        <f>Data!E102</f>
        <v>0</v>
      </c>
      <c r="F41" s="20">
        <f>Data!F102</f>
        <v>22</v>
      </c>
      <c r="G41" s="13">
        <f>Data!G102</f>
        <v>14</v>
      </c>
      <c r="H41" s="13">
        <f>Data!H102</f>
        <v>1</v>
      </c>
      <c r="I41" s="13">
        <f>Data!I102</f>
        <v>13</v>
      </c>
      <c r="J41" s="86">
        <f>Data!J102</f>
        <v>10.571428571428571</v>
      </c>
      <c r="K41" s="50">
        <f>Data!K102</f>
        <v>2.4285714285714288</v>
      </c>
      <c r="L41" s="90">
        <f>Data!L102</f>
        <v>34537</v>
      </c>
      <c r="M41" s="20">
        <f>Data!M102</f>
        <v>56</v>
      </c>
      <c r="N41" s="20">
        <f>Data!N102</f>
        <v>43</v>
      </c>
      <c r="O41" s="20">
        <f>Data!O102</f>
        <v>68</v>
      </c>
      <c r="P41" s="20">
        <f>Data!P102</f>
        <v>48</v>
      </c>
      <c r="Q41" s="20">
        <f>Data!Q102</f>
        <v>54</v>
      </c>
      <c r="R41" s="18">
        <f>Data!R102</f>
        <v>56</v>
      </c>
      <c r="S41" s="18">
        <f>Data!S102</f>
        <v>48</v>
      </c>
      <c r="T41" s="18">
        <f>Data!T102</f>
        <v>60</v>
      </c>
      <c r="U41" s="54">
        <f>Data!U102</f>
        <v>53.857142857142854</v>
      </c>
      <c r="V41" s="50">
        <f>Data!V102</f>
        <v>6.1428571428571459</v>
      </c>
    </row>
    <row r="42" spans="1:22">
      <c r="A42" s="17">
        <f>Data!A103</f>
        <v>34544</v>
      </c>
      <c r="B42" s="18">
        <f>Data!B103</f>
        <v>27</v>
      </c>
      <c r="C42" s="18">
        <f>Data!C103</f>
        <v>5</v>
      </c>
      <c r="D42" s="20">
        <f>Data!D103</f>
        <v>15</v>
      </c>
      <c r="E42" s="20">
        <f>Data!E103</f>
        <v>0</v>
      </c>
      <c r="F42" s="20">
        <f>Data!F103</f>
        <v>11</v>
      </c>
      <c r="G42" s="13">
        <f>Data!G103</f>
        <v>1</v>
      </c>
      <c r="H42" s="13">
        <f>Data!H103</f>
        <v>16</v>
      </c>
      <c r="I42" s="13">
        <f>Data!I103</f>
        <v>19</v>
      </c>
      <c r="J42" s="86">
        <f>Data!J103</f>
        <v>9.5714285714285712</v>
      </c>
      <c r="K42" s="50">
        <f>Data!K103</f>
        <v>9.4285714285714288</v>
      </c>
      <c r="L42" s="90">
        <f>Data!L103</f>
        <v>34544</v>
      </c>
      <c r="M42" s="20">
        <f>Data!M103</f>
        <v>52</v>
      </c>
      <c r="N42" s="20">
        <f>Data!N103</f>
        <v>48</v>
      </c>
      <c r="O42" s="20">
        <f>Data!O103</f>
        <v>67</v>
      </c>
      <c r="P42" s="20">
        <f>Data!P103</f>
        <v>56</v>
      </c>
      <c r="Q42" s="20">
        <f>Data!Q103</f>
        <v>48</v>
      </c>
      <c r="R42" s="18">
        <f>Data!R103</f>
        <v>30</v>
      </c>
      <c r="S42" s="18">
        <f>Data!S103</f>
        <v>49</v>
      </c>
      <c r="T42" s="18">
        <f>Data!T103</f>
        <v>48</v>
      </c>
      <c r="U42" s="54">
        <f>Data!U103</f>
        <v>49.428571428571431</v>
      </c>
      <c r="V42" s="50">
        <f>Data!V103</f>
        <v>-1.4285714285714306</v>
      </c>
    </row>
    <row r="43" spans="1:22">
      <c r="A43" s="17">
        <f>Data!A104</f>
        <v>34551</v>
      </c>
      <c r="B43" s="18">
        <f>Data!B104</f>
        <v>32</v>
      </c>
      <c r="C43" s="18">
        <f>Data!C104</f>
        <v>1</v>
      </c>
      <c r="D43" s="20">
        <f>Data!D104</f>
        <v>19</v>
      </c>
      <c r="E43" s="20">
        <f>Data!E104</f>
        <v>-2</v>
      </c>
      <c r="F43" s="20">
        <f>Data!F104</f>
        <v>21</v>
      </c>
      <c r="G43" s="13">
        <f>Data!G104</f>
        <v>-11</v>
      </c>
      <c r="H43" s="13">
        <f>Data!H104</f>
        <v>17</v>
      </c>
      <c r="I43" s="13">
        <f>Data!I104</f>
        <v>16</v>
      </c>
      <c r="J43" s="86">
        <f>Data!J104</f>
        <v>8.7142857142857135</v>
      </c>
      <c r="K43" s="50">
        <f>Data!K104</f>
        <v>7.2857142857142865</v>
      </c>
      <c r="L43" s="90">
        <f>Data!L104</f>
        <v>34551</v>
      </c>
      <c r="M43" s="20">
        <f>Data!M104</f>
        <v>60</v>
      </c>
      <c r="N43" s="20">
        <f>Data!N104</f>
        <v>36</v>
      </c>
      <c r="O43" s="20">
        <f>Data!O104</f>
        <v>67</v>
      </c>
      <c r="P43" s="20">
        <f>Data!P104</f>
        <v>50</v>
      </c>
      <c r="Q43" s="20">
        <f>Data!Q104</f>
        <v>43</v>
      </c>
      <c r="R43" s="18">
        <f>Data!R104</f>
        <v>30</v>
      </c>
      <c r="S43" s="18">
        <f>Data!S104</f>
        <v>49</v>
      </c>
      <c r="T43" s="18">
        <f>Data!T104</f>
        <v>55</v>
      </c>
      <c r="U43" s="54">
        <f>Data!U104</f>
        <v>47.142857142857146</v>
      </c>
      <c r="V43" s="50">
        <f>Data!V104</f>
        <v>7.8571428571428541</v>
      </c>
    </row>
    <row r="44" spans="1:22">
      <c r="A44" s="17">
        <f>Data!A105</f>
        <v>34558</v>
      </c>
      <c r="B44" s="18">
        <f>Data!B105</f>
        <v>23</v>
      </c>
      <c r="C44" s="18">
        <f>Data!C105</f>
        <v>5</v>
      </c>
      <c r="D44" s="20">
        <f>Data!D105</f>
        <v>20</v>
      </c>
      <c r="E44" s="20">
        <f>Data!E105</f>
        <v>14</v>
      </c>
      <c r="F44" s="20">
        <f>Data!F105</f>
        <v>19</v>
      </c>
      <c r="G44" s="13">
        <f>Data!G105</f>
        <v>-1</v>
      </c>
      <c r="H44" s="13">
        <f>Data!H105</f>
        <v>12</v>
      </c>
      <c r="I44" s="13">
        <f>Data!I105</f>
        <v>0</v>
      </c>
      <c r="J44" s="86">
        <f>Data!J105</f>
        <v>9.8571428571428577</v>
      </c>
      <c r="K44" s="50">
        <f>Data!K105</f>
        <v>-9.8571428571428577</v>
      </c>
      <c r="L44" s="90">
        <f>Data!L105</f>
        <v>34558</v>
      </c>
      <c r="M44" s="20">
        <f>Data!M105</f>
        <v>44</v>
      </c>
      <c r="N44" s="20">
        <f>Data!N105</f>
        <v>48</v>
      </c>
      <c r="O44" s="20">
        <f>Data!O105</f>
        <v>55</v>
      </c>
      <c r="P44" s="20">
        <f>Data!P105</f>
        <v>62</v>
      </c>
      <c r="Q44" s="20">
        <f>Data!Q105</f>
        <v>49</v>
      </c>
      <c r="R44" s="18">
        <f>Data!R105</f>
        <v>38</v>
      </c>
      <c r="S44" s="18">
        <f>Data!S105</f>
        <v>40</v>
      </c>
      <c r="T44" s="18">
        <f>Data!T105</f>
        <v>35</v>
      </c>
      <c r="U44" s="54">
        <f>Data!U105</f>
        <v>46.714285714285715</v>
      </c>
      <c r="V44" s="50">
        <f>Data!V105</f>
        <v>-11.714285714285715</v>
      </c>
    </row>
    <row r="45" spans="1:22">
      <c r="A45" s="17">
        <f>Data!A106</f>
        <v>34565</v>
      </c>
      <c r="B45" s="18">
        <f>Data!B106</f>
        <v>23</v>
      </c>
      <c r="C45" s="18">
        <f>Data!C106</f>
        <v>-4</v>
      </c>
      <c r="D45" s="20">
        <f>Data!D106</f>
        <v>30</v>
      </c>
      <c r="E45" s="20">
        <f>Data!E106</f>
        <v>11</v>
      </c>
      <c r="F45" s="20">
        <f>Data!F106</f>
        <v>29</v>
      </c>
      <c r="G45" s="13">
        <f>Data!G106</f>
        <v>1</v>
      </c>
      <c r="H45" s="13">
        <f>Data!H106</f>
        <v>4</v>
      </c>
      <c r="I45" s="13">
        <f>Data!I106</f>
        <v>23</v>
      </c>
      <c r="J45" s="86">
        <f>Data!J106</f>
        <v>13.428571428571429</v>
      </c>
      <c r="K45" s="50">
        <f>Data!K106</f>
        <v>9.5714285714285712</v>
      </c>
      <c r="L45" s="90">
        <f>Data!L106</f>
        <v>34565</v>
      </c>
      <c r="M45" s="20">
        <f>Data!M106</f>
        <v>70</v>
      </c>
      <c r="N45" s="20">
        <f>Data!N106</f>
        <v>38</v>
      </c>
      <c r="O45" s="20">
        <f>Data!O106</f>
        <v>67</v>
      </c>
      <c r="P45" s="20">
        <f>Data!P106</f>
        <v>52</v>
      </c>
      <c r="Q45" s="20">
        <f>Data!Q106</f>
        <v>40</v>
      </c>
      <c r="R45" s="18">
        <f>Data!R106</f>
        <v>43</v>
      </c>
      <c r="S45" s="18">
        <f>Data!S106</f>
        <v>52</v>
      </c>
      <c r="T45" s="18">
        <f>Data!T106</f>
        <v>57</v>
      </c>
      <c r="U45" s="54">
        <f>Data!U106</f>
        <v>49.857142857142854</v>
      </c>
      <c r="V45" s="50">
        <f>Data!V106</f>
        <v>7.1428571428571459</v>
      </c>
    </row>
    <row r="46" spans="1:22">
      <c r="A46" s="17">
        <f>Data!A107</f>
        <v>34572</v>
      </c>
      <c r="B46" s="18">
        <f>Data!B107</f>
        <v>22</v>
      </c>
      <c r="C46" s="18">
        <f>Data!C107</f>
        <v>6</v>
      </c>
      <c r="D46" s="20">
        <f>Data!D107</f>
        <v>19</v>
      </c>
      <c r="E46" s="20">
        <f>Data!E107</f>
        <v>5</v>
      </c>
      <c r="F46" s="20">
        <f>Data!F107</f>
        <v>14</v>
      </c>
      <c r="G46" s="13">
        <f>Data!G107</f>
        <v>4</v>
      </c>
      <c r="H46" s="13">
        <f>Data!H107</f>
        <v>12</v>
      </c>
      <c r="I46" s="13">
        <f>Data!I107</f>
        <v>12</v>
      </c>
      <c r="J46" s="86">
        <f>Data!J107</f>
        <v>10.285714285714286</v>
      </c>
      <c r="K46" s="50">
        <f>Data!K107</f>
        <v>1.7142857142857135</v>
      </c>
      <c r="L46" s="90">
        <f>Data!L107</f>
        <v>34572</v>
      </c>
      <c r="M46" s="20">
        <f>Data!M107</f>
        <v>55</v>
      </c>
      <c r="N46" s="20">
        <f>Data!N107</f>
        <v>49</v>
      </c>
      <c r="O46" s="20">
        <f>Data!O107</f>
        <v>53</v>
      </c>
      <c r="P46" s="20">
        <f>Data!P107</f>
        <v>55</v>
      </c>
      <c r="Q46" s="20">
        <f>Data!Q107</f>
        <v>47</v>
      </c>
      <c r="R46" s="18">
        <f>Data!R107</f>
        <v>41</v>
      </c>
      <c r="S46" s="18">
        <f>Data!S107</f>
        <v>45</v>
      </c>
      <c r="T46" s="18">
        <f>Data!T107</f>
        <v>55</v>
      </c>
      <c r="U46" s="54">
        <f>Data!U107</f>
        <v>49.285714285714285</v>
      </c>
      <c r="V46" s="50">
        <f>Data!V107</f>
        <v>5.7142857142857153</v>
      </c>
    </row>
    <row r="47" spans="1:22">
      <c r="A47" s="17">
        <f>Data!A108</f>
        <v>34579</v>
      </c>
      <c r="B47" s="18">
        <f>Data!B108</f>
        <v>25</v>
      </c>
      <c r="C47" s="18">
        <f>Data!C108</f>
        <v>1</v>
      </c>
      <c r="D47" s="20">
        <f>Data!D108</f>
        <v>30</v>
      </c>
      <c r="E47" s="20">
        <f>Data!E108</f>
        <v>23</v>
      </c>
      <c r="F47" s="20">
        <f>Data!F108</f>
        <v>10</v>
      </c>
      <c r="G47" s="13">
        <f>Data!G108</f>
        <v>20</v>
      </c>
      <c r="H47" s="13">
        <f>Data!H108</f>
        <v>3</v>
      </c>
      <c r="I47" s="13">
        <f>Data!I108</f>
        <v>21</v>
      </c>
      <c r="J47" s="86">
        <f>Data!J108</f>
        <v>15.428571428571429</v>
      </c>
      <c r="K47" s="50">
        <f>Data!K108</f>
        <v>5.5714285714285712</v>
      </c>
      <c r="L47" s="90">
        <f>Data!L108</f>
        <v>34579</v>
      </c>
      <c r="M47" s="20">
        <f>Data!M108</f>
        <v>50</v>
      </c>
      <c r="N47" s="20">
        <f>Data!N108</f>
        <v>49</v>
      </c>
      <c r="O47" s="20">
        <f>Data!O108</f>
        <v>65</v>
      </c>
      <c r="P47" s="20">
        <f>Data!P108</f>
        <v>55</v>
      </c>
      <c r="Q47" s="20">
        <f>Data!Q108</f>
        <v>40</v>
      </c>
      <c r="R47" s="18">
        <f>Data!R108</f>
        <v>51</v>
      </c>
      <c r="S47" s="18">
        <f>Data!S108</f>
        <v>40</v>
      </c>
      <c r="T47" s="18">
        <f>Data!T108</f>
        <v>49</v>
      </c>
      <c r="U47" s="54">
        <f>Data!U108</f>
        <v>49.857142857142854</v>
      </c>
      <c r="V47" s="50">
        <f>Data!V108</f>
        <v>-0.8571428571428541</v>
      </c>
    </row>
    <row r="48" spans="1:22">
      <c r="A48" s="17">
        <f>Data!A109</f>
        <v>34586</v>
      </c>
      <c r="B48" s="18">
        <f>Data!B109</f>
        <v>12</v>
      </c>
      <c r="C48" s="18">
        <f>Data!C109</f>
        <v>20</v>
      </c>
      <c r="D48" s="20">
        <f>Data!D109</f>
        <v>24</v>
      </c>
      <c r="E48" s="20">
        <f>Data!E109</f>
        <v>31</v>
      </c>
      <c r="F48" s="20">
        <f>Data!F109</f>
        <v>-2</v>
      </c>
      <c r="G48" s="13">
        <f>Data!G109</f>
        <v>15</v>
      </c>
      <c r="H48" s="13">
        <f>Data!H109</f>
        <v>17</v>
      </c>
      <c r="I48" s="13">
        <f>Data!I109</f>
        <v>25</v>
      </c>
      <c r="J48" s="86">
        <f>Data!J109</f>
        <v>18.571428571428573</v>
      </c>
      <c r="K48" s="50">
        <f>Data!K109</f>
        <v>6.428571428571427</v>
      </c>
      <c r="L48" s="90">
        <f>Data!L109</f>
        <v>34586</v>
      </c>
      <c r="M48" s="20">
        <f>Data!M109</f>
        <v>49</v>
      </c>
      <c r="N48" s="20">
        <f>Data!N109</f>
        <v>53</v>
      </c>
      <c r="O48" s="20">
        <f>Data!O109</f>
        <v>67</v>
      </c>
      <c r="P48" s="20">
        <f>Data!P109</f>
        <v>59</v>
      </c>
      <c r="Q48" s="20">
        <f>Data!Q109</f>
        <v>36</v>
      </c>
      <c r="R48" s="18">
        <f>Data!R109</f>
        <v>45</v>
      </c>
      <c r="S48" s="18">
        <f>Data!S109</f>
        <v>50</v>
      </c>
      <c r="T48" s="18">
        <f>Data!T109</f>
        <v>60</v>
      </c>
      <c r="U48" s="54">
        <f>Data!U109</f>
        <v>52.857142857142854</v>
      </c>
      <c r="V48" s="50">
        <f>Data!V109</f>
        <v>7.1428571428571459</v>
      </c>
    </row>
    <row r="49" spans="1:22">
      <c r="A49" s="17">
        <f>Data!A110</f>
        <v>34593</v>
      </c>
      <c r="B49" s="18">
        <f>Data!B110</f>
        <v>15</v>
      </c>
      <c r="C49" s="18">
        <f>Data!C110</f>
        <v>18</v>
      </c>
      <c r="D49" s="20">
        <f>Data!D110</f>
        <v>29</v>
      </c>
      <c r="E49" s="20">
        <f>Data!E110</f>
        <v>29</v>
      </c>
      <c r="F49" s="20">
        <f>Data!F110</f>
        <v>18</v>
      </c>
      <c r="G49" s="13">
        <f>Data!G110</f>
        <v>18</v>
      </c>
      <c r="H49" s="13">
        <f>Data!H110</f>
        <v>17</v>
      </c>
      <c r="I49" s="13">
        <f>Data!I110</f>
        <v>28</v>
      </c>
      <c r="J49" s="86">
        <f>Data!J110</f>
        <v>22.428571428571427</v>
      </c>
      <c r="K49" s="50">
        <f>Data!K110</f>
        <v>5.571428571428573</v>
      </c>
      <c r="L49" s="90">
        <f>Data!L110</f>
        <v>34593</v>
      </c>
      <c r="M49" s="20">
        <f>Data!M110</f>
        <v>41</v>
      </c>
      <c r="N49" s="20">
        <f>Data!N110</f>
        <v>46</v>
      </c>
      <c r="O49" s="20">
        <f>Data!O110</f>
        <v>52</v>
      </c>
      <c r="P49" s="20">
        <f>Data!P110</f>
        <v>57</v>
      </c>
      <c r="Q49" s="20">
        <f>Data!Q110</f>
        <v>42</v>
      </c>
      <c r="R49" s="18">
        <f>Data!R110</f>
        <v>55</v>
      </c>
      <c r="S49" s="18">
        <f>Data!S110</f>
        <v>48</v>
      </c>
      <c r="T49" s="18">
        <f>Data!T110</f>
        <v>52</v>
      </c>
      <c r="U49" s="54">
        <f>Data!U110</f>
        <v>50.285714285714285</v>
      </c>
      <c r="V49" s="50">
        <f>Data!V110</f>
        <v>1.7142857142857153</v>
      </c>
    </row>
    <row r="50" spans="1:22">
      <c r="A50" s="17">
        <f>Data!A111</f>
        <v>34600</v>
      </c>
      <c r="B50" s="18">
        <f>Data!B111</f>
        <v>13</v>
      </c>
      <c r="C50" s="18">
        <f>Data!C111</f>
        <v>19</v>
      </c>
      <c r="D50" s="20">
        <f>Data!D111</f>
        <v>26</v>
      </c>
      <c r="E50" s="20">
        <f>Data!E111</f>
        <v>15</v>
      </c>
      <c r="F50" s="20">
        <f>Data!F111</f>
        <v>10</v>
      </c>
      <c r="G50" s="13">
        <f>Data!G111</f>
        <v>24</v>
      </c>
      <c r="H50" s="13">
        <f>Data!H111</f>
        <v>18</v>
      </c>
      <c r="I50" s="13">
        <f>Data!I111</f>
        <v>25</v>
      </c>
      <c r="J50" s="86">
        <f>Data!J111</f>
        <v>19.571428571428573</v>
      </c>
      <c r="K50" s="50">
        <f>Data!K111</f>
        <v>5.428571428571427</v>
      </c>
      <c r="L50" s="90">
        <f>Data!L111</f>
        <v>34600</v>
      </c>
      <c r="M50" s="20">
        <f>Data!M111</f>
        <v>43</v>
      </c>
      <c r="N50" s="20">
        <f>Data!N111</f>
        <v>46</v>
      </c>
      <c r="O50" s="20">
        <f>Data!O111</f>
        <v>57</v>
      </c>
      <c r="P50" s="20">
        <f>Data!P111</f>
        <v>51</v>
      </c>
      <c r="Q50" s="20">
        <f>Data!Q111</f>
        <v>31</v>
      </c>
      <c r="R50" s="18">
        <f>Data!R111</f>
        <v>46</v>
      </c>
      <c r="S50" s="18">
        <f>Data!S111</f>
        <v>57</v>
      </c>
      <c r="T50" s="18">
        <f>Data!T111</f>
        <v>58</v>
      </c>
      <c r="U50" s="54">
        <f>Data!U111</f>
        <v>49.428571428571431</v>
      </c>
      <c r="V50" s="50">
        <f>Data!V111</f>
        <v>8.5714285714285694</v>
      </c>
    </row>
    <row r="51" spans="1:22">
      <c r="A51" s="17">
        <f>Data!A112</f>
        <v>34607</v>
      </c>
      <c r="B51" s="18">
        <f>Data!B112</f>
        <v>9</v>
      </c>
      <c r="C51" s="18">
        <f>Data!C112</f>
        <v>26</v>
      </c>
      <c r="D51" s="20">
        <f>Data!D112</f>
        <v>30</v>
      </c>
      <c r="E51" s="20">
        <f>Data!E112</f>
        <v>29</v>
      </c>
      <c r="F51" s="20">
        <f>Data!F112</f>
        <v>7</v>
      </c>
      <c r="G51" s="13">
        <f>Data!G112</f>
        <v>19</v>
      </c>
      <c r="H51" s="13">
        <f>Data!H112</f>
        <v>25</v>
      </c>
      <c r="I51" s="13">
        <f>Data!I112</f>
        <v>13</v>
      </c>
      <c r="J51" s="86">
        <f>Data!J112</f>
        <v>21.285714285714285</v>
      </c>
      <c r="K51" s="50">
        <f>Data!K112</f>
        <v>-8.2857142857142847</v>
      </c>
      <c r="L51" s="90">
        <f>Data!L112</f>
        <v>34607</v>
      </c>
      <c r="M51" s="20">
        <f>Data!M112</f>
        <v>42</v>
      </c>
      <c r="N51" s="20">
        <f>Data!N112</f>
        <v>36</v>
      </c>
      <c r="O51" s="20">
        <f>Data!O112</f>
        <v>54</v>
      </c>
      <c r="P51" s="20">
        <f>Data!P112</f>
        <v>52</v>
      </c>
      <c r="Q51" s="20">
        <f>Data!Q112</f>
        <v>30</v>
      </c>
      <c r="R51" s="18">
        <f>Data!R112</f>
        <v>53</v>
      </c>
      <c r="S51" s="18">
        <f>Data!S112</f>
        <v>50</v>
      </c>
      <c r="T51" s="18">
        <f>Data!T112</f>
        <v>47</v>
      </c>
      <c r="U51" s="54">
        <f>Data!U112</f>
        <v>46</v>
      </c>
      <c r="V51" s="50">
        <f>Data!V112</f>
        <v>1</v>
      </c>
    </row>
    <row r="52" spans="1:22">
      <c r="A52" s="17">
        <f>Data!A113</f>
        <v>34614</v>
      </c>
      <c r="B52" s="18">
        <f>Data!B113</f>
        <v>14</v>
      </c>
      <c r="C52" s="18">
        <f>Data!C113</f>
        <v>2</v>
      </c>
      <c r="D52" s="20">
        <f>Data!D113</f>
        <v>35</v>
      </c>
      <c r="E52" s="20">
        <f>Data!E113</f>
        <v>27</v>
      </c>
      <c r="F52" s="20">
        <f>Data!F113</f>
        <v>2</v>
      </c>
      <c r="G52" s="13">
        <f>Data!G113</f>
        <v>16</v>
      </c>
      <c r="H52" s="13">
        <f>Data!H113</f>
        <v>12</v>
      </c>
      <c r="I52" s="13">
        <f>Data!I113</f>
        <v>19</v>
      </c>
      <c r="J52" s="86">
        <f>Data!J113</f>
        <v>16.142857142857142</v>
      </c>
      <c r="K52" s="50">
        <f>Data!K113</f>
        <v>2.8571428571428577</v>
      </c>
      <c r="L52" s="90">
        <f>Data!L113</f>
        <v>34614</v>
      </c>
      <c r="M52" s="20">
        <f>Data!M113</f>
        <v>24</v>
      </c>
      <c r="N52" s="20">
        <f>Data!N113</f>
        <v>41</v>
      </c>
      <c r="O52" s="20">
        <f>Data!O113</f>
        <v>56</v>
      </c>
      <c r="P52" s="20">
        <f>Data!P113</f>
        <v>55</v>
      </c>
      <c r="Q52" s="20">
        <f>Data!Q113</f>
        <v>27</v>
      </c>
      <c r="R52" s="18">
        <f>Data!R113</f>
        <v>44</v>
      </c>
      <c r="S52" s="18">
        <f>Data!S113</f>
        <v>47</v>
      </c>
      <c r="T52" s="18">
        <f>Data!T113</f>
        <v>46</v>
      </c>
      <c r="U52" s="54">
        <f>Data!U113</f>
        <v>45.142857142857146</v>
      </c>
      <c r="V52" s="50">
        <f>Data!V113</f>
        <v>0.8571428571428541</v>
      </c>
    </row>
    <row r="53" spans="1:22">
      <c r="A53" s="17">
        <f>Data!A114</f>
        <v>34621</v>
      </c>
      <c r="B53" s="18">
        <f>Data!B114</f>
        <v>3</v>
      </c>
      <c r="C53" s="18">
        <f>Data!C114</f>
        <v>18</v>
      </c>
      <c r="D53" s="20">
        <f>Data!D114</f>
        <v>7</v>
      </c>
      <c r="E53" s="20">
        <f>Data!E114</f>
        <v>21</v>
      </c>
      <c r="F53" s="20">
        <f>Data!F114</f>
        <v>6</v>
      </c>
      <c r="G53" s="13">
        <f>Data!G114</f>
        <v>11</v>
      </c>
      <c r="H53" s="13">
        <f>Data!H114</f>
        <v>6</v>
      </c>
      <c r="I53" s="13">
        <f>Data!I114</f>
        <v>15</v>
      </c>
      <c r="J53" s="86">
        <f>Data!J114</f>
        <v>12</v>
      </c>
      <c r="K53" s="50">
        <f>Data!K114</f>
        <v>3</v>
      </c>
      <c r="L53" s="90">
        <f>Data!L114</f>
        <v>34621</v>
      </c>
      <c r="M53" s="20">
        <f>Data!M114</f>
        <v>19</v>
      </c>
      <c r="N53" s="20">
        <f>Data!N114</f>
        <v>45</v>
      </c>
      <c r="O53" s="20">
        <f>Data!O114</f>
        <v>28</v>
      </c>
      <c r="P53" s="20">
        <f>Data!P114</f>
        <v>50</v>
      </c>
      <c r="Q53" s="20">
        <f>Data!Q114</f>
        <v>29</v>
      </c>
      <c r="R53" s="18">
        <f>Data!R114</f>
        <v>31</v>
      </c>
      <c r="S53" s="18">
        <f>Data!S114</f>
        <v>20</v>
      </c>
      <c r="T53" s="18">
        <f>Data!T114</f>
        <v>36</v>
      </c>
      <c r="U53" s="54">
        <f>Data!U114</f>
        <v>34.142857142857146</v>
      </c>
      <c r="V53" s="50">
        <f>Data!V114</f>
        <v>1.8571428571428541</v>
      </c>
    </row>
    <row r="54" spans="1:22">
      <c r="A54" s="17">
        <f>Data!A115</f>
        <v>34628</v>
      </c>
      <c r="B54" s="18">
        <f>Data!B115</f>
        <v>1</v>
      </c>
      <c r="C54" s="18">
        <f>Data!C115</f>
        <v>18</v>
      </c>
      <c r="D54" s="20">
        <f>Data!D115</f>
        <v>9</v>
      </c>
      <c r="E54" s="20">
        <f>Data!E115</f>
        <v>28</v>
      </c>
      <c r="F54" s="20">
        <f>Data!F115</f>
        <v>24</v>
      </c>
      <c r="G54" s="13">
        <f>Data!G115</f>
        <v>8</v>
      </c>
      <c r="H54" s="13">
        <f>Data!H115</f>
        <v>22</v>
      </c>
      <c r="I54" s="13">
        <f>Data!I115</f>
        <v>4</v>
      </c>
      <c r="J54" s="86">
        <f>Data!J115</f>
        <v>16.142857142857142</v>
      </c>
      <c r="K54" s="50">
        <f>Data!K115</f>
        <v>-12.142857142857142</v>
      </c>
      <c r="L54" s="90">
        <f>Data!L115</f>
        <v>34628</v>
      </c>
      <c r="M54" s="20">
        <f>Data!M115</f>
        <v>53</v>
      </c>
      <c r="N54" s="20">
        <f>Data!N115</f>
        <v>29</v>
      </c>
      <c r="O54" s="20">
        <f>Data!O115</f>
        <v>43</v>
      </c>
      <c r="P54" s="20">
        <f>Data!P115</f>
        <v>35</v>
      </c>
      <c r="Q54" s="20">
        <f>Data!Q115</f>
        <v>28</v>
      </c>
      <c r="R54" s="18">
        <f>Data!R115</f>
        <v>32</v>
      </c>
      <c r="S54" s="18">
        <f>Data!S115</f>
        <v>47</v>
      </c>
      <c r="T54" s="18">
        <f>Data!T115</f>
        <v>16</v>
      </c>
      <c r="U54" s="54">
        <f>Data!U115</f>
        <v>32.857142857142854</v>
      </c>
      <c r="V54" s="50">
        <f>Data!V115</f>
        <v>-16.857142857142854</v>
      </c>
    </row>
    <row r="55" spans="1:22" ht="13.5" thickBot="1">
      <c r="A55" s="21">
        <f>Data!A116</f>
        <v>34635</v>
      </c>
      <c r="B55" s="22">
        <f>Data!B116</f>
        <v>-1</v>
      </c>
      <c r="C55" s="22">
        <f>Data!C116</f>
        <v>12</v>
      </c>
      <c r="D55" s="23">
        <f>Data!D116</f>
        <v>9</v>
      </c>
      <c r="E55" s="23">
        <f>Data!E116</f>
        <v>16</v>
      </c>
      <c r="F55" s="23">
        <f>Data!F116</f>
        <v>16</v>
      </c>
      <c r="G55" s="23">
        <f>Data!G116</f>
        <v>0</v>
      </c>
      <c r="H55" s="23">
        <f>Data!H116</f>
        <v>17</v>
      </c>
      <c r="I55" s="23">
        <f>Data!I116</f>
        <v>-2</v>
      </c>
      <c r="J55" s="87">
        <f>Data!J116</f>
        <v>9.7142857142857135</v>
      </c>
      <c r="K55" s="50">
        <f>Data!K116</f>
        <v>-11.714285714285714</v>
      </c>
      <c r="L55" s="91">
        <f>Data!L116</f>
        <v>34635</v>
      </c>
      <c r="M55" s="23">
        <f>Data!M116</f>
        <v>3</v>
      </c>
      <c r="N55" s="23">
        <f>Data!N116</f>
        <v>21</v>
      </c>
      <c r="O55" s="23">
        <f>Data!O116</f>
        <v>27</v>
      </c>
      <c r="P55" s="23">
        <f>Data!P116</f>
        <v>7</v>
      </c>
      <c r="Q55" s="23">
        <f>Data!Q116</f>
        <v>11</v>
      </c>
      <c r="R55" s="23">
        <f>Data!R116</f>
        <v>13</v>
      </c>
      <c r="S55" s="23">
        <f>Data!S116</f>
        <v>48</v>
      </c>
      <c r="T55" s="23">
        <f>Data!T116</f>
        <v>25</v>
      </c>
      <c r="U55" s="55">
        <f>Data!U116</f>
        <v>21.714285714285715</v>
      </c>
      <c r="V55" s="50">
        <f>Data!V116</f>
        <v>3.2857142857142847</v>
      </c>
    </row>
    <row r="57" spans="1:22" ht="13.5" thickBot="1"/>
    <row r="58" spans="1:22">
      <c r="A58" s="31" t="s">
        <v>34</v>
      </c>
      <c r="B58" s="8"/>
      <c r="C58" s="8"/>
      <c r="D58" s="8"/>
      <c r="E58" s="8"/>
      <c r="F58" s="8"/>
      <c r="G58" s="8"/>
      <c r="H58" s="8"/>
      <c r="I58" s="8"/>
      <c r="J58" s="8"/>
      <c r="K58" s="9"/>
      <c r="L58" s="31" t="s">
        <v>3</v>
      </c>
      <c r="M58" s="8"/>
      <c r="N58" s="8"/>
      <c r="O58" s="8"/>
      <c r="P58" s="8"/>
      <c r="Q58" s="8"/>
      <c r="R58" s="8"/>
      <c r="S58" s="8"/>
      <c r="T58" s="8"/>
      <c r="U58" s="8"/>
      <c r="V58" s="9"/>
    </row>
    <row r="59" spans="1:22" ht="34.5" thickBot="1">
      <c r="A59" s="61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30</v>
      </c>
      <c r="J59" s="63" t="s">
        <v>31</v>
      </c>
      <c r="K59" s="56" t="s">
        <v>21</v>
      </c>
      <c r="L59" s="61" t="s">
        <v>4</v>
      </c>
      <c r="M59" s="12" t="s">
        <v>5</v>
      </c>
      <c r="N59" s="12" t="s">
        <v>6</v>
      </c>
      <c r="O59" s="12" t="s">
        <v>7</v>
      </c>
      <c r="P59" s="12" t="s">
        <v>8</v>
      </c>
      <c r="Q59" s="12" t="s">
        <v>9</v>
      </c>
      <c r="R59" s="12" t="s">
        <v>10</v>
      </c>
      <c r="S59" s="12" t="s">
        <v>16</v>
      </c>
      <c r="T59" s="12" t="s">
        <v>30</v>
      </c>
      <c r="U59" s="63" t="s">
        <v>26</v>
      </c>
      <c r="V59" s="92" t="s">
        <v>22</v>
      </c>
    </row>
    <row r="60" spans="1:22">
      <c r="A60" s="28">
        <f>Data!AB65</f>
        <v>34278</v>
      </c>
      <c r="B60" s="13">
        <f>Data!AC65</f>
        <v>0</v>
      </c>
      <c r="C60" s="13">
        <f>Data!AD65</f>
        <v>-3</v>
      </c>
      <c r="D60" s="13">
        <f>Data!AE65</f>
        <v>-1</v>
      </c>
      <c r="E60" s="13">
        <f>Data!AF65</f>
        <v>-5</v>
      </c>
      <c r="F60" s="13">
        <f>Data!AG65</f>
        <v>-2</v>
      </c>
      <c r="G60" s="13">
        <f>Data!AH65</f>
        <v>8</v>
      </c>
      <c r="H60" s="39">
        <f>Data!AI65</f>
        <v>4</v>
      </c>
      <c r="I60" s="39">
        <f>Data!AJ65</f>
        <v>-2</v>
      </c>
      <c r="J60" s="52">
        <f>Data!AK65</f>
        <v>-0.14285714285714285</v>
      </c>
      <c r="K60" s="80">
        <f>Data!AL65</f>
        <v>-1.8571428571428572</v>
      </c>
      <c r="L60" s="28">
        <f>Data!AM65</f>
        <v>34278</v>
      </c>
      <c r="M60" s="13">
        <f>Data!AN65</f>
        <v>0</v>
      </c>
      <c r="N60" s="13">
        <f>Data!AO65</f>
        <v>3</v>
      </c>
      <c r="O60" s="13">
        <f>Data!AP65</f>
        <v>4</v>
      </c>
      <c r="P60" s="13">
        <f>Data!AQ65</f>
        <v>27</v>
      </c>
      <c r="Q60" s="13">
        <f>Data!AR65</f>
        <v>-5</v>
      </c>
      <c r="R60" s="13">
        <f>Data!AS65</f>
        <v>48</v>
      </c>
      <c r="S60" s="39">
        <f>Data!AT65</f>
        <v>16</v>
      </c>
      <c r="T60" s="39">
        <f>Data!AU65</f>
        <v>36</v>
      </c>
      <c r="U60" s="54">
        <f>Data!AV65</f>
        <v>18.428571428571427</v>
      </c>
      <c r="V60" s="80">
        <f>Data!AW65</f>
        <v>17.571428571428573</v>
      </c>
    </row>
    <row r="61" spans="1:22">
      <c r="A61" s="16">
        <f>Data!AB66</f>
        <v>34285</v>
      </c>
      <c r="B61" s="13">
        <f>Data!AC66</f>
        <v>0</v>
      </c>
      <c r="C61" s="13">
        <f>Data!AD66</f>
        <v>0</v>
      </c>
      <c r="D61" s="13">
        <f>Data!AE66</f>
        <v>-13</v>
      </c>
      <c r="E61" s="13">
        <f>Data!AF66</f>
        <v>-3</v>
      </c>
      <c r="F61" s="13">
        <f>Data!AG66</f>
        <v>4</v>
      </c>
      <c r="G61" s="13">
        <f>Data!AH66</f>
        <v>14</v>
      </c>
      <c r="H61" s="13">
        <f>Data!AI66</f>
        <v>5</v>
      </c>
      <c r="I61" s="13">
        <f>Data!AJ66</f>
        <v>-11</v>
      </c>
      <c r="J61" s="54">
        <f>Data!AK66</f>
        <v>-0.5714285714285714</v>
      </c>
      <c r="K61" s="50">
        <f>Data!AL66</f>
        <v>-10.428571428571429</v>
      </c>
      <c r="L61" s="16">
        <f>Data!AM66</f>
        <v>34285</v>
      </c>
      <c r="M61" s="13">
        <f>Data!AN66</f>
        <v>0</v>
      </c>
      <c r="N61" s="13">
        <f>Data!AO66</f>
        <v>11</v>
      </c>
      <c r="O61" s="13">
        <f>Data!AP66</f>
        <v>-85</v>
      </c>
      <c r="P61" s="13">
        <f>Data!AQ66</f>
        <v>-22</v>
      </c>
      <c r="Q61" s="13">
        <f>Data!AR66</f>
        <v>7</v>
      </c>
      <c r="R61" s="13">
        <f>Data!AS66</f>
        <v>33</v>
      </c>
      <c r="S61" s="13">
        <f>Data!AT66</f>
        <v>9</v>
      </c>
      <c r="T61" s="13">
        <f>Data!AU66</f>
        <v>-6</v>
      </c>
      <c r="U61" s="54">
        <f>Data!AV66</f>
        <v>-7.5714285714285712</v>
      </c>
      <c r="V61" s="50">
        <f>Data!AW66</f>
        <v>1.5714285714285712</v>
      </c>
    </row>
    <row r="62" spans="1:22">
      <c r="A62" s="16">
        <f>Data!AB67</f>
        <v>34292</v>
      </c>
      <c r="B62" s="13">
        <f>Data!AC67</f>
        <v>0</v>
      </c>
      <c r="C62" s="13">
        <f>Data!AD67</f>
        <v>-7</v>
      </c>
      <c r="D62" s="13">
        <f>Data!AE67</f>
        <v>12</v>
      </c>
      <c r="E62" s="13">
        <f>Data!AF67</f>
        <v>1</v>
      </c>
      <c r="F62" s="13">
        <f>Data!AG67</f>
        <v>-4</v>
      </c>
      <c r="G62" s="13">
        <f>Data!AH67</f>
        <v>-8</v>
      </c>
      <c r="H62" s="13">
        <f>Data!AI67</f>
        <v>3</v>
      </c>
      <c r="I62" s="13">
        <f>Data!AJ67</f>
        <v>-31</v>
      </c>
      <c r="J62" s="54">
        <f>Data!AK67</f>
        <v>-4.8571428571428568</v>
      </c>
      <c r="K62" s="50">
        <f>Data!AL67</f>
        <v>-26.142857142857142</v>
      </c>
      <c r="L62" s="16">
        <f>Data!AM67</f>
        <v>34292</v>
      </c>
      <c r="M62" s="13">
        <f>Data!AN67</f>
        <v>0</v>
      </c>
      <c r="N62" s="13">
        <f>Data!AO67</f>
        <v>-15</v>
      </c>
      <c r="O62" s="13">
        <f>Data!AP67</f>
        <v>-75</v>
      </c>
      <c r="P62" s="13">
        <f>Data!AQ67</f>
        <v>-86</v>
      </c>
      <c r="Q62" s="13">
        <f>Data!AR67</f>
        <v>-64</v>
      </c>
      <c r="R62" s="13">
        <f>Data!AS67</f>
        <v>-45</v>
      </c>
      <c r="S62" s="13">
        <f>Data!AT67</f>
        <v>-20</v>
      </c>
      <c r="T62" s="13">
        <f>Data!AU67</f>
        <v>-94</v>
      </c>
      <c r="U62" s="54">
        <f>Data!AV67</f>
        <v>-57</v>
      </c>
      <c r="V62" s="50">
        <f>Data!AW67</f>
        <v>-37</v>
      </c>
    </row>
    <row r="63" spans="1:22">
      <c r="A63" s="16">
        <f>Data!AB68</f>
        <v>34299</v>
      </c>
      <c r="B63" s="13">
        <f>Data!AC68</f>
        <v>0</v>
      </c>
      <c r="C63" s="13">
        <f>Data!AD68</f>
        <v>-8</v>
      </c>
      <c r="D63" s="13">
        <f>Data!AE68</f>
        <v>-2</v>
      </c>
      <c r="E63" s="13">
        <f>Data!AF68</f>
        <v>-6</v>
      </c>
      <c r="F63" s="13">
        <f>Data!AG68</f>
        <v>-8</v>
      </c>
      <c r="G63" s="13">
        <f>Data!AH68</f>
        <v>3</v>
      </c>
      <c r="H63" s="13">
        <f>Data!AI68</f>
        <v>-3</v>
      </c>
      <c r="I63" s="13">
        <f>Data!AJ68</f>
        <v>-13</v>
      </c>
      <c r="J63" s="54">
        <f>Data!AK68</f>
        <v>-5.2857142857142856</v>
      </c>
      <c r="K63" s="50">
        <f>Data!AL68</f>
        <v>-7.7142857142857144</v>
      </c>
      <c r="L63" s="16">
        <f>Data!AM68</f>
        <v>34299</v>
      </c>
      <c r="M63" s="13">
        <f>Data!AN68</f>
        <v>0</v>
      </c>
      <c r="N63" s="13">
        <f>Data!AO68</f>
        <v>-57</v>
      </c>
      <c r="O63" s="13">
        <f>Data!AP68</f>
        <v>-61</v>
      </c>
      <c r="P63" s="13">
        <f>Data!AQ68</f>
        <v>-66</v>
      </c>
      <c r="Q63" s="13">
        <f>Data!AR68</f>
        <v>-108</v>
      </c>
      <c r="R63" s="13">
        <f>Data!AS68</f>
        <v>-13</v>
      </c>
      <c r="S63" s="13">
        <f>Data!AT68</f>
        <v>5</v>
      </c>
      <c r="T63" s="13">
        <f>Data!AU68</f>
        <v>-146</v>
      </c>
      <c r="U63" s="54">
        <f>Data!AV68</f>
        <v>-63.714285714285715</v>
      </c>
      <c r="V63" s="50">
        <f>Data!AW68</f>
        <v>-82.285714285714278</v>
      </c>
    </row>
    <row r="64" spans="1:22">
      <c r="A64" s="16">
        <f>Data!AB69</f>
        <v>34306</v>
      </c>
      <c r="B64" s="13">
        <f>Data!AC69</f>
        <v>0</v>
      </c>
      <c r="C64" s="13">
        <f>Data!AD69</f>
        <v>-12</v>
      </c>
      <c r="D64" s="13">
        <f>Data!AE69</f>
        <v>0</v>
      </c>
      <c r="E64" s="13">
        <f>Data!AF69</f>
        <v>-6</v>
      </c>
      <c r="F64" s="13">
        <f>Data!AG69</f>
        <v>-3</v>
      </c>
      <c r="G64" s="13">
        <f>Data!AH69</f>
        <v>8</v>
      </c>
      <c r="H64" s="13">
        <f>Data!AI69</f>
        <v>-2</v>
      </c>
      <c r="I64" s="13">
        <f>Data!AJ69</f>
        <v>-5</v>
      </c>
      <c r="J64" s="54">
        <f>Data!AK69</f>
        <v>-2.8571428571428572</v>
      </c>
      <c r="K64" s="50">
        <f>Data!AL69</f>
        <v>-2.1428571428571428</v>
      </c>
      <c r="L64" s="16">
        <f>Data!AM69</f>
        <v>34306</v>
      </c>
      <c r="M64" s="13">
        <f>Data!AN69</f>
        <v>0</v>
      </c>
      <c r="N64" s="13">
        <f>Data!AO69</f>
        <v>-85</v>
      </c>
      <c r="O64" s="13">
        <f>Data!AP69</f>
        <v>-73</v>
      </c>
      <c r="P64" s="13">
        <f>Data!AQ69</f>
        <v>-104</v>
      </c>
      <c r="Q64" s="13">
        <f>Data!AR69</f>
        <v>-36</v>
      </c>
      <c r="R64" s="13">
        <f>Data!AS69</f>
        <v>8</v>
      </c>
      <c r="S64" s="13">
        <f>Data!AT69</f>
        <v>-69</v>
      </c>
      <c r="T64" s="13">
        <f>Data!AU69</f>
        <v>-73</v>
      </c>
      <c r="U64" s="54">
        <f>Data!AV69</f>
        <v>-61.714285714285715</v>
      </c>
      <c r="V64" s="50">
        <f>Data!AW69</f>
        <v>-11.285714285714285</v>
      </c>
    </row>
    <row r="65" spans="1:22">
      <c r="A65" s="16">
        <f>Data!AB70</f>
        <v>34313</v>
      </c>
      <c r="B65" s="13">
        <f>Data!AC70</f>
        <v>0</v>
      </c>
      <c r="C65" s="13">
        <f>Data!AD70</f>
        <v>-15</v>
      </c>
      <c r="D65" s="13">
        <f>Data!AE70</f>
        <v>-9</v>
      </c>
      <c r="E65" s="13">
        <f>Data!AF70</f>
        <v>-8</v>
      </c>
      <c r="F65" s="13">
        <f>Data!AG70</f>
        <v>-12</v>
      </c>
      <c r="G65" s="13">
        <f>Data!AH70</f>
        <v>-1</v>
      </c>
      <c r="H65" s="13">
        <f>Data!AI70</f>
        <v>-14</v>
      </c>
      <c r="I65" s="13">
        <f>Data!AJ70</f>
        <v>-7</v>
      </c>
      <c r="J65" s="54">
        <f>Data!AK70</f>
        <v>-9.4285714285714288</v>
      </c>
      <c r="K65" s="50">
        <f>Data!AL70</f>
        <v>2.4285714285714288</v>
      </c>
      <c r="L65" s="16">
        <f>Data!AM70</f>
        <v>34313</v>
      </c>
      <c r="M65" s="13">
        <f>Data!AN70</f>
        <v>0</v>
      </c>
      <c r="N65" s="13">
        <f>Data!AO70</f>
        <v>-56</v>
      </c>
      <c r="O65" s="13">
        <f>Data!AP70</f>
        <v>-75</v>
      </c>
      <c r="P65" s="13">
        <f>Data!AQ70</f>
        <v>-72</v>
      </c>
      <c r="Q65" s="13">
        <f>Data!AR70</f>
        <v>-69</v>
      </c>
      <c r="R65" s="13">
        <f>Data!AS70</f>
        <v>27</v>
      </c>
      <c r="S65" s="13">
        <f>Data!AT70</f>
        <v>-73</v>
      </c>
      <c r="T65" s="13">
        <f>Data!AU70</f>
        <v>-158</v>
      </c>
      <c r="U65" s="54">
        <f>Data!AV70</f>
        <v>-68</v>
      </c>
      <c r="V65" s="50">
        <f>Data!AW70</f>
        <v>-90</v>
      </c>
    </row>
    <row r="66" spans="1:22">
      <c r="A66" s="16">
        <f>Data!AB71</f>
        <v>34320</v>
      </c>
      <c r="B66" s="13">
        <f>Data!AC71</f>
        <v>0</v>
      </c>
      <c r="C66" s="13">
        <f>Data!AD71</f>
        <v>-24</v>
      </c>
      <c r="D66" s="13">
        <f>Data!AE71</f>
        <v>-9</v>
      </c>
      <c r="E66" s="13">
        <f>Data!AF71</f>
        <v>-4</v>
      </c>
      <c r="F66" s="13">
        <f>Data!AG71</f>
        <v>-19</v>
      </c>
      <c r="G66" s="13">
        <f>Data!AH71</f>
        <v>-14</v>
      </c>
      <c r="H66" s="13">
        <f>Data!AI71</f>
        <v>-15</v>
      </c>
      <c r="I66" s="13">
        <f>Data!AJ71</f>
        <v>-12</v>
      </c>
      <c r="J66" s="54">
        <f>Data!AK71</f>
        <v>-13.857142857142858</v>
      </c>
      <c r="K66" s="50">
        <f>Data!AL71</f>
        <v>1.8571428571428577</v>
      </c>
      <c r="L66" s="16">
        <f>Data!AM71</f>
        <v>34320</v>
      </c>
      <c r="M66" s="13">
        <f>Data!AN71</f>
        <v>0</v>
      </c>
      <c r="N66" s="13">
        <f>Data!AO71</f>
        <v>-161</v>
      </c>
      <c r="O66" s="13">
        <f>Data!AP71</f>
        <v>-178</v>
      </c>
      <c r="P66" s="13">
        <f>Data!AQ71</f>
        <v>-53</v>
      </c>
      <c r="Q66" s="13">
        <f>Data!AR71</f>
        <v>-136</v>
      </c>
      <c r="R66" s="13">
        <f>Data!AS71</f>
        <v>-49</v>
      </c>
      <c r="S66" s="13">
        <f>Data!AT71</f>
        <v>-116</v>
      </c>
      <c r="T66" s="13">
        <f>Data!AU71</f>
        <v>-158</v>
      </c>
      <c r="U66" s="54">
        <f>Data!AV71</f>
        <v>-121.57142857142857</v>
      </c>
      <c r="V66" s="50">
        <f>Data!AW71</f>
        <v>-36.428571428571431</v>
      </c>
    </row>
    <row r="67" spans="1:22">
      <c r="A67" s="16">
        <f>Data!AB72</f>
        <v>34327</v>
      </c>
      <c r="B67" s="13">
        <f>Data!AC72</f>
        <v>0</v>
      </c>
      <c r="C67" s="13">
        <f>Data!AD72</f>
        <v>2</v>
      </c>
      <c r="D67" s="13">
        <f>Data!AE72</f>
        <v>-12</v>
      </c>
      <c r="E67" s="13">
        <f>Data!AF72</f>
        <v>-16</v>
      </c>
      <c r="F67" s="13">
        <f>Data!AG72</f>
        <v>-29</v>
      </c>
      <c r="G67" s="13">
        <f>Data!AH72</f>
        <v>-7</v>
      </c>
      <c r="H67" s="13">
        <f>Data!AI72</f>
        <v>-15</v>
      </c>
      <c r="I67" s="13">
        <f>Data!AJ72</f>
        <v>-14</v>
      </c>
      <c r="J67" s="54">
        <f>Data!AK72</f>
        <v>-13</v>
      </c>
      <c r="K67" s="50">
        <f>Data!AL72</f>
        <v>-1</v>
      </c>
      <c r="L67" s="16">
        <f>Data!AM72</f>
        <v>34327</v>
      </c>
      <c r="M67" s="13">
        <f>Data!AN72</f>
        <v>0</v>
      </c>
      <c r="N67" s="13">
        <f>Data!AO72</f>
        <v>-79</v>
      </c>
      <c r="O67" s="13">
        <f>Data!AP72</f>
        <v>-154</v>
      </c>
      <c r="P67" s="13">
        <f>Data!AQ72</f>
        <v>-130</v>
      </c>
      <c r="Q67" s="13">
        <f>Data!AR72</f>
        <v>-135</v>
      </c>
      <c r="R67" s="13">
        <f>Data!AS72</f>
        <v>-85</v>
      </c>
      <c r="S67" s="13">
        <f>Data!AT72</f>
        <v>-173</v>
      </c>
      <c r="T67" s="13">
        <f>Data!AU72</f>
        <v>-175</v>
      </c>
      <c r="U67" s="54">
        <f>Data!AV72</f>
        <v>-133</v>
      </c>
      <c r="V67" s="50">
        <f>Data!AW72</f>
        <v>-42</v>
      </c>
    </row>
    <row r="68" spans="1:22">
      <c r="A68" s="16">
        <f>Data!AB73</f>
        <v>34334</v>
      </c>
      <c r="B68" s="13">
        <f>Data!AC73</f>
        <v>0</v>
      </c>
      <c r="C68" s="13">
        <f>Data!AD73</f>
        <v>-3</v>
      </c>
      <c r="D68" s="13">
        <f>Data!AE73</f>
        <v>-24</v>
      </c>
      <c r="E68" s="13">
        <f>Data!AF73</f>
        <v>-14</v>
      </c>
      <c r="F68" s="13">
        <f>Data!AG73</f>
        <v>-22</v>
      </c>
      <c r="G68" s="13">
        <f>Data!AH73</f>
        <v>-38</v>
      </c>
      <c r="H68" s="13">
        <f>Data!AI73</f>
        <v>-10</v>
      </c>
      <c r="I68" s="13">
        <f>Data!AJ73</f>
        <v>-4</v>
      </c>
      <c r="J68" s="54">
        <f>Data!AK73</f>
        <v>-16.428571428571427</v>
      </c>
      <c r="K68" s="50">
        <f>Data!AL73</f>
        <v>12.428571428571427</v>
      </c>
      <c r="L68" s="16">
        <f>Data!AM73</f>
        <v>34334</v>
      </c>
      <c r="M68" s="13">
        <f>Data!AN73</f>
        <v>0</v>
      </c>
      <c r="N68" s="13">
        <f>Data!AO73</f>
        <v>-73</v>
      </c>
      <c r="O68" s="13">
        <f>Data!AP73</f>
        <v>-139</v>
      </c>
      <c r="P68" s="13">
        <f>Data!AQ73</f>
        <v>-128</v>
      </c>
      <c r="Q68" s="13">
        <f>Data!AR73</f>
        <v>-96</v>
      </c>
      <c r="R68" s="13">
        <f>Data!AS73</f>
        <v>-167</v>
      </c>
      <c r="S68" s="13">
        <f>Data!AT73</f>
        <v>-133</v>
      </c>
      <c r="T68" s="13">
        <f>Data!AU73</f>
        <v>-209</v>
      </c>
      <c r="U68" s="54">
        <f>Data!AV73</f>
        <v>-135</v>
      </c>
      <c r="V68" s="50">
        <f>Data!AW73</f>
        <v>-74</v>
      </c>
    </row>
    <row r="69" spans="1:22">
      <c r="A69" s="17">
        <f>Data!AB74</f>
        <v>34341</v>
      </c>
      <c r="B69" s="18">
        <f>Data!AC74</f>
        <v>0</v>
      </c>
      <c r="C69" s="18">
        <f>Data!AD74</f>
        <v>-27</v>
      </c>
      <c r="D69" s="18">
        <f>Data!AE74</f>
        <v>-10</v>
      </c>
      <c r="E69" s="18">
        <f>Data!AF74</f>
        <v>4</v>
      </c>
      <c r="F69" s="18">
        <f>Data!AG74</f>
        <v>-11</v>
      </c>
      <c r="G69" s="18">
        <f>Data!AH74</f>
        <v>-7</v>
      </c>
      <c r="H69" s="13">
        <f>Data!AI74</f>
        <v>-27</v>
      </c>
      <c r="I69" s="13">
        <f>Data!AJ74</f>
        <v>-9</v>
      </c>
      <c r="J69" s="54">
        <f>Data!AK74</f>
        <v>-12.428571428571429</v>
      </c>
      <c r="K69" s="50">
        <f>Data!AL74</f>
        <v>3.4285714285714288</v>
      </c>
      <c r="L69" s="17">
        <f>Data!AM74</f>
        <v>34341</v>
      </c>
      <c r="M69" s="18">
        <f>Data!AN74</f>
        <v>0</v>
      </c>
      <c r="N69" s="18">
        <f>Data!AO74</f>
        <v>-192</v>
      </c>
      <c r="O69" s="18">
        <f>Data!AP74</f>
        <v>-138</v>
      </c>
      <c r="P69" s="18">
        <f>Data!AQ74</f>
        <v>-15</v>
      </c>
      <c r="Q69" s="18">
        <f>Data!AR74</f>
        <v>-131</v>
      </c>
      <c r="R69" s="18">
        <f>Data!AS74</f>
        <v>-158</v>
      </c>
      <c r="S69" s="13">
        <f>Data!AT74</f>
        <v>-115</v>
      </c>
      <c r="T69" s="13">
        <f>Data!AU74</f>
        <v>-167</v>
      </c>
      <c r="U69" s="54">
        <f>Data!AV74</f>
        <v>-130.85714285714286</v>
      </c>
      <c r="V69" s="50">
        <f>Data!AW74</f>
        <v>-36.142857142857139</v>
      </c>
    </row>
    <row r="70" spans="1:22">
      <c r="A70" s="17">
        <f>Data!AB75</f>
        <v>34348</v>
      </c>
      <c r="B70" s="18">
        <f>Data!AC75</f>
        <v>-15</v>
      </c>
      <c r="C70" s="18">
        <f>Data!AD75</f>
        <v>-3</v>
      </c>
      <c r="D70" s="18">
        <f>Data!AE75</f>
        <v>-11</v>
      </c>
      <c r="E70" s="18">
        <f>Data!AF75</f>
        <v>-17</v>
      </c>
      <c r="F70" s="18">
        <f>Data!AG75</f>
        <v>-16</v>
      </c>
      <c r="G70" s="18">
        <f>Data!AH75</f>
        <v>-17</v>
      </c>
      <c r="H70" s="13">
        <f>Data!AI75</f>
        <v>-9</v>
      </c>
      <c r="I70" s="13">
        <f>Data!AJ75</f>
        <v>-13</v>
      </c>
      <c r="J70" s="54">
        <f>Data!AK75</f>
        <v>-12.285714285714286</v>
      </c>
      <c r="K70" s="50">
        <f>Data!AL75</f>
        <v>-0.71428571428571352</v>
      </c>
      <c r="L70" s="17">
        <f>Data!AM75</f>
        <v>34348</v>
      </c>
      <c r="M70" s="18">
        <f>Data!AN75</f>
        <v>-190</v>
      </c>
      <c r="N70" s="18">
        <f>Data!AO75</f>
        <v>-118</v>
      </c>
      <c r="O70" s="18">
        <f>Data!AP75</f>
        <v>-197</v>
      </c>
      <c r="P70" s="18">
        <f>Data!AQ75</f>
        <v>-127</v>
      </c>
      <c r="Q70" s="18">
        <f>Data!AR75</f>
        <v>-43</v>
      </c>
      <c r="R70" s="18">
        <f>Data!AS75</f>
        <v>-233</v>
      </c>
      <c r="S70" s="13">
        <f>Data!AT75</f>
        <v>-110</v>
      </c>
      <c r="T70" s="13">
        <f>Data!AU75</f>
        <v>-103</v>
      </c>
      <c r="U70" s="54">
        <f>Data!AV75</f>
        <v>-133</v>
      </c>
      <c r="V70" s="50">
        <f>Data!AW75</f>
        <v>30</v>
      </c>
    </row>
    <row r="71" spans="1:22">
      <c r="A71" s="17">
        <f>Data!AB76</f>
        <v>34355</v>
      </c>
      <c r="B71" s="18">
        <f>Data!AC76</f>
        <v>-14</v>
      </c>
      <c r="C71" s="18">
        <f>Data!AD76</f>
        <v>-13</v>
      </c>
      <c r="D71" s="18">
        <f>Data!AE76</f>
        <v>-15</v>
      </c>
      <c r="E71" s="18">
        <f>Data!AF76</f>
        <v>-28</v>
      </c>
      <c r="F71" s="18">
        <f>Data!AG76</f>
        <v>-18</v>
      </c>
      <c r="G71" s="18">
        <f>Data!AH76</f>
        <v>-12</v>
      </c>
      <c r="H71" s="13">
        <f>Data!AI76</f>
        <v>-10</v>
      </c>
      <c r="I71" s="13">
        <f>Data!AJ76</f>
        <v>-23</v>
      </c>
      <c r="J71" s="54">
        <f>Data!AK76</f>
        <v>-17</v>
      </c>
      <c r="K71" s="50">
        <f>Data!AL76</f>
        <v>-6</v>
      </c>
      <c r="L71" s="17">
        <f>Data!AM76</f>
        <v>34355</v>
      </c>
      <c r="M71" s="18">
        <f>Data!AN76</f>
        <v>-253</v>
      </c>
      <c r="N71" s="18">
        <f>Data!AO76</f>
        <v>-68</v>
      </c>
      <c r="O71" s="18">
        <f>Data!AP76</f>
        <v>-105</v>
      </c>
      <c r="P71" s="18">
        <f>Data!AQ76</f>
        <v>-262</v>
      </c>
      <c r="Q71" s="18">
        <f>Data!AR76</f>
        <v>-159</v>
      </c>
      <c r="R71" s="18">
        <f>Data!AS76</f>
        <v>-203</v>
      </c>
      <c r="S71" s="13">
        <f>Data!AT76</f>
        <v>-195</v>
      </c>
      <c r="T71" s="13">
        <f>Data!AU76</f>
        <v>-90</v>
      </c>
      <c r="U71" s="54">
        <f>Data!AV76</f>
        <v>-154.57142857142858</v>
      </c>
      <c r="V71" s="50">
        <f>Data!AW76</f>
        <v>64.571428571428584</v>
      </c>
    </row>
    <row r="72" spans="1:22">
      <c r="A72" s="17">
        <f>Data!AB77</f>
        <v>34362</v>
      </c>
      <c r="B72" s="18">
        <f>Data!AC77</f>
        <v>-13</v>
      </c>
      <c r="C72" s="18">
        <f>Data!AD77</f>
        <v>-13</v>
      </c>
      <c r="D72" s="18">
        <f>Data!AE77</f>
        <v>-27</v>
      </c>
      <c r="E72" s="18">
        <f>Data!AF77</f>
        <v>-15</v>
      </c>
      <c r="F72" s="18">
        <f>Data!AG77</f>
        <v>-8</v>
      </c>
      <c r="G72" s="18">
        <f>Data!AH77</f>
        <v>-6</v>
      </c>
      <c r="H72" s="13">
        <f>Data!AI77</f>
        <v>-16</v>
      </c>
      <c r="I72" s="13">
        <f>Data!AJ77</f>
        <v>-19</v>
      </c>
      <c r="J72" s="54">
        <f>Data!AK77</f>
        <v>-14.857142857142858</v>
      </c>
      <c r="K72" s="50">
        <f>Data!AL77</f>
        <v>-4.1428571428571423</v>
      </c>
      <c r="L72" s="17">
        <f>Data!AM77</f>
        <v>34362</v>
      </c>
      <c r="M72" s="18">
        <f>Data!AN77</f>
        <v>-135</v>
      </c>
      <c r="N72" s="18">
        <f>Data!AO77</f>
        <v>-162</v>
      </c>
      <c r="O72" s="18">
        <f>Data!AP77</f>
        <v>-161</v>
      </c>
      <c r="P72" s="18">
        <f>Data!AQ77</f>
        <v>-150</v>
      </c>
      <c r="Q72" s="18">
        <f>Data!AR77</f>
        <v>-136</v>
      </c>
      <c r="R72" s="18">
        <f>Data!AS77</f>
        <v>-92</v>
      </c>
      <c r="S72" s="13">
        <f>Data!AT77</f>
        <v>-242</v>
      </c>
      <c r="T72" s="13">
        <f>Data!AU77</f>
        <v>-128</v>
      </c>
      <c r="U72" s="54">
        <f>Data!AV77</f>
        <v>-153</v>
      </c>
      <c r="V72" s="50">
        <f>Data!AW77</f>
        <v>25</v>
      </c>
    </row>
    <row r="73" spans="1:22">
      <c r="A73" s="17">
        <f>Data!AB78</f>
        <v>34369</v>
      </c>
      <c r="B73" s="18">
        <f>Data!AC78</f>
        <v>-25</v>
      </c>
      <c r="C73" s="18">
        <f>Data!AD78</f>
        <v>-2</v>
      </c>
      <c r="D73" s="18">
        <f>Data!AE78</f>
        <v>-32</v>
      </c>
      <c r="E73" s="18">
        <f>Data!AF78</f>
        <v>-9</v>
      </c>
      <c r="F73" s="18">
        <f>Data!AG78</f>
        <v>-6</v>
      </c>
      <c r="G73" s="18">
        <f>Data!AH78</f>
        <v>-18</v>
      </c>
      <c r="H73" s="13">
        <f>Data!AI78</f>
        <v>-11</v>
      </c>
      <c r="I73" s="13">
        <f>Data!AJ78</f>
        <v>-20</v>
      </c>
      <c r="J73" s="54">
        <f>Data!AK78</f>
        <v>-14</v>
      </c>
      <c r="K73" s="50">
        <f>Data!AL78</f>
        <v>-6</v>
      </c>
      <c r="L73" s="17">
        <f>Data!AM78</f>
        <v>34369</v>
      </c>
      <c r="M73" s="18">
        <f>Data!AN78</f>
        <v>-204</v>
      </c>
      <c r="N73" s="18">
        <f>Data!AO78</f>
        <v>-140</v>
      </c>
      <c r="O73" s="18">
        <f>Data!AP78</f>
        <v>-213</v>
      </c>
      <c r="P73" s="18">
        <f>Data!AQ78</f>
        <v>-161</v>
      </c>
      <c r="Q73" s="18">
        <f>Data!AR78</f>
        <v>-102</v>
      </c>
      <c r="R73" s="18">
        <f>Data!AS78</f>
        <v>-78</v>
      </c>
      <c r="S73" s="13">
        <f>Data!AT78</f>
        <v>-213</v>
      </c>
      <c r="T73" s="13">
        <f>Data!AU78</f>
        <v>-105</v>
      </c>
      <c r="U73" s="54">
        <f>Data!AV78</f>
        <v>-144.57142857142858</v>
      </c>
      <c r="V73" s="50">
        <f>Data!AW78</f>
        <v>39.571428571428584</v>
      </c>
    </row>
    <row r="74" spans="1:22">
      <c r="A74" s="17">
        <f>Data!AB79</f>
        <v>34376</v>
      </c>
      <c r="B74" s="18">
        <f>Data!AC79</f>
        <v>-20</v>
      </c>
      <c r="C74" s="18">
        <f>Data!AD79</f>
        <v>-5</v>
      </c>
      <c r="D74" s="18">
        <f>Data!AE79</f>
        <v>-8</v>
      </c>
      <c r="E74" s="18">
        <f>Data!AF79</f>
        <v>-11</v>
      </c>
      <c r="F74" s="18">
        <f>Data!AG79</f>
        <v>18</v>
      </c>
      <c r="G74" s="18">
        <f>Data!AH79</f>
        <v>-12</v>
      </c>
      <c r="H74" s="13">
        <f>Data!AI79</f>
        <v>-15</v>
      </c>
      <c r="I74" s="13">
        <f>Data!AJ79</f>
        <v>-20</v>
      </c>
      <c r="J74" s="54">
        <f>Data!AK79</f>
        <v>-7.5714285714285712</v>
      </c>
      <c r="K74" s="50">
        <f>Data!AL79</f>
        <v>-12.428571428571429</v>
      </c>
      <c r="L74" s="17">
        <f>Data!AM79</f>
        <v>34376</v>
      </c>
      <c r="M74" s="18">
        <f>Data!AN79</f>
        <v>-174</v>
      </c>
      <c r="N74" s="18">
        <f>Data!AO79</f>
        <v>-193</v>
      </c>
      <c r="O74" s="18">
        <f>Data!AP79</f>
        <v>-227</v>
      </c>
      <c r="P74" s="18">
        <f>Data!AQ79</f>
        <v>-75</v>
      </c>
      <c r="Q74" s="18">
        <f>Data!AR79</f>
        <v>-81</v>
      </c>
      <c r="R74" s="18">
        <f>Data!AS79</f>
        <v>-93</v>
      </c>
      <c r="S74" s="13">
        <f>Data!AT79</f>
        <v>-158</v>
      </c>
      <c r="T74" s="13">
        <f>Data!AU79</f>
        <v>-95</v>
      </c>
      <c r="U74" s="54">
        <f>Data!AV79</f>
        <v>-131.71428571428572</v>
      </c>
      <c r="V74" s="50">
        <f>Data!AW79</f>
        <v>36.714285714285722</v>
      </c>
    </row>
    <row r="75" spans="1:22">
      <c r="A75" s="17">
        <f>Data!AB80</f>
        <v>34383</v>
      </c>
      <c r="B75" s="18">
        <f>Data!AC80</f>
        <v>-18</v>
      </c>
      <c r="C75" s="18">
        <f>Data!AD80</f>
        <v>-15</v>
      </c>
      <c r="D75" s="18">
        <f>Data!AE80</f>
        <v>-3</v>
      </c>
      <c r="E75" s="18">
        <f>Data!AF80</f>
        <v>-14</v>
      </c>
      <c r="F75" s="18">
        <f>Data!AG80</f>
        <v>-21</v>
      </c>
      <c r="G75" s="18">
        <f>Data!AH80</f>
        <v>-21</v>
      </c>
      <c r="H75" s="13">
        <f>Data!AI80</f>
        <v>-15</v>
      </c>
      <c r="I75" s="13">
        <f>Data!AJ80</f>
        <v>-16</v>
      </c>
      <c r="J75" s="54">
        <f>Data!AK80</f>
        <v>-15</v>
      </c>
      <c r="K75" s="50">
        <f>Data!AL80</f>
        <v>-1</v>
      </c>
      <c r="L75" s="17">
        <f>Data!AM80</f>
        <v>34383</v>
      </c>
      <c r="M75" s="18">
        <f>Data!AN80</f>
        <v>-109</v>
      </c>
      <c r="N75" s="18">
        <f>Data!AO80</f>
        <v>-206</v>
      </c>
      <c r="O75" s="18">
        <f>Data!AP80</f>
        <v>-93</v>
      </c>
      <c r="P75" s="18">
        <f>Data!AQ80</f>
        <v>-147</v>
      </c>
      <c r="Q75" s="18">
        <f>Data!AR80</f>
        <v>-93</v>
      </c>
      <c r="R75" s="18">
        <f>Data!AS80</f>
        <v>-59</v>
      </c>
      <c r="S75" s="13">
        <f>Data!AT80</f>
        <v>-136</v>
      </c>
      <c r="T75" s="13">
        <f>Data!AU80</f>
        <v>-81</v>
      </c>
      <c r="U75" s="54">
        <f>Data!AV80</f>
        <v>-116.42857142857143</v>
      </c>
      <c r="V75" s="50">
        <f>Data!AW80</f>
        <v>35.428571428571431</v>
      </c>
    </row>
    <row r="76" spans="1:22">
      <c r="A76" s="17">
        <f>Data!AB81</f>
        <v>34390</v>
      </c>
      <c r="B76" s="18">
        <f>Data!AC81</f>
        <v>-16</v>
      </c>
      <c r="C76" s="18">
        <f>Data!AD81</f>
        <v>2</v>
      </c>
      <c r="D76" s="18">
        <f>Data!AE81</f>
        <v>-5</v>
      </c>
      <c r="E76" s="18">
        <f>Data!AF81</f>
        <v>-1</v>
      </c>
      <c r="F76" s="18">
        <f>Data!AG81</f>
        <v>-10</v>
      </c>
      <c r="G76" s="18">
        <f>Data!AH81</f>
        <v>-9</v>
      </c>
      <c r="H76" s="13">
        <f>Data!AI81</f>
        <v>-13</v>
      </c>
      <c r="I76" s="13">
        <f>Data!AJ81</f>
        <v>-5</v>
      </c>
      <c r="J76" s="54">
        <f>Data!AK81</f>
        <v>-5.8571428571428568</v>
      </c>
      <c r="K76" s="50">
        <f>Data!AL81</f>
        <v>0.85714285714285676</v>
      </c>
      <c r="L76" s="17">
        <f>Data!AM81</f>
        <v>34390</v>
      </c>
      <c r="M76" s="18">
        <f>Data!AN81</f>
        <v>-64</v>
      </c>
      <c r="N76" s="18">
        <f>Data!AO81</f>
        <v>-46</v>
      </c>
      <c r="O76" s="18">
        <f>Data!AP81</f>
        <v>-64</v>
      </c>
      <c r="P76" s="18">
        <f>Data!AQ81</f>
        <v>-63</v>
      </c>
      <c r="Q76" s="18">
        <f>Data!AR81</f>
        <v>-77</v>
      </c>
      <c r="R76" s="18">
        <f>Data!AS81</f>
        <v>-97</v>
      </c>
      <c r="S76" s="13">
        <f>Data!AT81</f>
        <v>-74</v>
      </c>
      <c r="T76" s="13">
        <f>Data!AU81</f>
        <v>-101</v>
      </c>
      <c r="U76" s="54">
        <f>Data!AV81</f>
        <v>-74.571428571428569</v>
      </c>
      <c r="V76" s="50">
        <f>Data!AW81</f>
        <v>-26.428571428571431</v>
      </c>
    </row>
    <row r="77" spans="1:22">
      <c r="A77" s="17">
        <f>Data!AB82</f>
        <v>34397</v>
      </c>
      <c r="B77" s="18">
        <f>Data!AC82</f>
        <v>-7</v>
      </c>
      <c r="C77" s="18">
        <f>Data!AD82</f>
        <v>-7</v>
      </c>
      <c r="D77" s="18">
        <f>Data!AE82</f>
        <v>-23</v>
      </c>
      <c r="E77" s="18">
        <f>Data!AF82</f>
        <v>-11</v>
      </c>
      <c r="F77" s="18">
        <f>Data!AG82</f>
        <v>-16</v>
      </c>
      <c r="G77" s="18">
        <f>Data!AH82</f>
        <v>-6</v>
      </c>
      <c r="H77" s="13">
        <f>Data!AI82</f>
        <v>-9</v>
      </c>
      <c r="I77" s="13">
        <f>Data!AJ82</f>
        <v>-13</v>
      </c>
      <c r="J77" s="54">
        <f>Data!AK82</f>
        <v>-12.142857142857142</v>
      </c>
      <c r="K77" s="50">
        <f>Data!AL82</f>
        <v>-0.85714285714285765</v>
      </c>
      <c r="L77" s="17">
        <f>Data!AM82</f>
        <v>34397</v>
      </c>
      <c r="M77" s="18">
        <f>Data!AN82</f>
        <v>-132</v>
      </c>
      <c r="N77" s="18">
        <f>Data!AO82</f>
        <v>-118</v>
      </c>
      <c r="O77" s="18">
        <f>Data!AP82</f>
        <v>-62</v>
      </c>
      <c r="P77" s="18">
        <f>Data!AQ82</f>
        <v>-76</v>
      </c>
      <c r="Q77" s="18">
        <f>Data!AR82</f>
        <v>-47</v>
      </c>
      <c r="R77" s="18">
        <f>Data!AS82</f>
        <v>-128</v>
      </c>
      <c r="S77" s="13">
        <f>Data!AT82</f>
        <v>-37</v>
      </c>
      <c r="T77" s="13">
        <f>Data!AU82</f>
        <v>-73</v>
      </c>
      <c r="U77" s="54">
        <f>Data!AV82</f>
        <v>-77.285714285714292</v>
      </c>
      <c r="V77" s="50">
        <f>Data!AW82</f>
        <v>4.2857142857142918</v>
      </c>
    </row>
    <row r="78" spans="1:22">
      <c r="A78" s="17">
        <f>Data!AB83</f>
        <v>34404</v>
      </c>
      <c r="B78" s="18">
        <f>Data!AC83</f>
        <v>-5</v>
      </c>
      <c r="C78" s="18">
        <f>Data!AD83</f>
        <v>-8</v>
      </c>
      <c r="D78" s="18">
        <f>Data!AE83</f>
        <v>-7</v>
      </c>
      <c r="E78" s="18">
        <f>Data!AF83</f>
        <v>-11</v>
      </c>
      <c r="F78" s="18">
        <f>Data!AG83</f>
        <v>-10</v>
      </c>
      <c r="G78" s="18">
        <f>Data!AH83</f>
        <v>-2</v>
      </c>
      <c r="H78" s="13">
        <f>Data!AI83</f>
        <v>-13</v>
      </c>
      <c r="I78" s="13">
        <f>Data!AJ83</f>
        <v>-3</v>
      </c>
      <c r="J78" s="54">
        <f>Data!AK83</f>
        <v>-7.7142857142857144</v>
      </c>
      <c r="K78" s="50">
        <f>Data!AL83</f>
        <v>4.7142857142857144</v>
      </c>
      <c r="L78" s="17">
        <f>Data!AM83</f>
        <v>34404</v>
      </c>
      <c r="M78" s="18">
        <f>Data!AN83</f>
        <v>-27</v>
      </c>
      <c r="N78" s="18">
        <f>Data!AO83</f>
        <v>-132</v>
      </c>
      <c r="O78" s="18">
        <f>Data!AP83</f>
        <v>-118</v>
      </c>
      <c r="P78" s="18">
        <f>Data!AQ83</f>
        <v>-57</v>
      </c>
      <c r="Q78" s="18">
        <f>Data!AR83</f>
        <v>-54</v>
      </c>
      <c r="R78" s="18">
        <f>Data!AS83</f>
        <v>-69</v>
      </c>
      <c r="S78" s="13">
        <f>Data!AT83</f>
        <v>-31</v>
      </c>
      <c r="T78" s="13">
        <f>Data!AU83</f>
        <v>-75</v>
      </c>
      <c r="U78" s="54">
        <f>Data!AV83</f>
        <v>-76.571428571428569</v>
      </c>
      <c r="V78" s="50">
        <f>Data!AW83</f>
        <v>1.5714285714285694</v>
      </c>
    </row>
    <row r="79" spans="1:22">
      <c r="A79" s="17">
        <f>Data!AB84</f>
        <v>34411</v>
      </c>
      <c r="B79" s="18">
        <f>Data!AC84</f>
        <v>4</v>
      </c>
      <c r="C79" s="18">
        <f>Data!AD84</f>
        <v>0</v>
      </c>
      <c r="D79" s="18">
        <f>Data!AE84</f>
        <v>0</v>
      </c>
      <c r="E79" s="18">
        <f>Data!AF84</f>
        <v>-2</v>
      </c>
      <c r="F79" s="18">
        <f>Data!AG84</f>
        <v>-8</v>
      </c>
      <c r="G79" s="18">
        <f>Data!AH84</f>
        <v>-17</v>
      </c>
      <c r="H79" s="13">
        <f>Data!AI84</f>
        <v>-9</v>
      </c>
      <c r="I79" s="13">
        <f>Data!AJ84</f>
        <v>5</v>
      </c>
      <c r="J79" s="54">
        <f>Data!AK84</f>
        <v>-4.4285714285714288</v>
      </c>
      <c r="K79" s="50">
        <f>Data!AL84</f>
        <v>9.4285714285714288</v>
      </c>
      <c r="L79" s="17">
        <f>Data!AM84</f>
        <v>34411</v>
      </c>
      <c r="M79" s="18">
        <f>Data!AN84</f>
        <v>-50</v>
      </c>
      <c r="N79" s="18">
        <f>Data!AO84</f>
        <v>-17</v>
      </c>
      <c r="O79" s="18">
        <f>Data!AP84</f>
        <v>-72</v>
      </c>
      <c r="P79" s="18">
        <f>Data!AQ84</f>
        <v>-45</v>
      </c>
      <c r="Q79" s="18">
        <f>Data!AR84</f>
        <v>-143</v>
      </c>
      <c r="R79" s="18">
        <f>Data!AS84</f>
        <v>-134</v>
      </c>
      <c r="S79" s="13">
        <f>Data!AT84</f>
        <v>-62</v>
      </c>
      <c r="T79" s="13">
        <f>Data!AU84</f>
        <v>-23</v>
      </c>
      <c r="U79" s="54">
        <f>Data!AV84</f>
        <v>-70.857142857142861</v>
      </c>
      <c r="V79" s="50">
        <f>Data!AW84</f>
        <v>47.857142857142861</v>
      </c>
    </row>
    <row r="80" spans="1:22">
      <c r="A80" s="17">
        <f>Data!AB85</f>
        <v>34418</v>
      </c>
      <c r="B80" s="18">
        <f>Data!AC85</f>
        <v>-5</v>
      </c>
      <c r="C80" s="18">
        <f>Data!AD85</f>
        <v>-5</v>
      </c>
      <c r="D80" s="18">
        <f>Data!AE85</f>
        <v>1</v>
      </c>
      <c r="E80" s="18">
        <f>Data!AF85</f>
        <v>2</v>
      </c>
      <c r="F80" s="18">
        <f>Data!AG85</f>
        <v>4</v>
      </c>
      <c r="G80" s="18">
        <f>Data!AH85</f>
        <v>-8</v>
      </c>
      <c r="H80" s="13">
        <f>Data!AI85</f>
        <v>15</v>
      </c>
      <c r="I80" s="13">
        <f>Data!AJ85</f>
        <v>6</v>
      </c>
      <c r="J80" s="54">
        <f>Data!AK85</f>
        <v>2.1428571428571428</v>
      </c>
      <c r="K80" s="50">
        <f>Data!AL85</f>
        <v>3.8571428571428572</v>
      </c>
      <c r="L80" s="17">
        <f>Data!AM85</f>
        <v>34418</v>
      </c>
      <c r="M80" s="18">
        <f>Data!AN85</f>
        <v>-21</v>
      </c>
      <c r="N80" s="18">
        <f>Data!AO85</f>
        <v>16</v>
      </c>
      <c r="O80" s="18">
        <f>Data!AP85</f>
        <v>-43</v>
      </c>
      <c r="P80" s="18">
        <f>Data!AQ85</f>
        <v>-54</v>
      </c>
      <c r="Q80" s="18">
        <f>Data!AR85</f>
        <v>-78</v>
      </c>
      <c r="R80" s="18">
        <f>Data!AS85</f>
        <v>-87</v>
      </c>
      <c r="S80" s="13">
        <f>Data!AT85</f>
        <v>-28</v>
      </c>
      <c r="T80" s="13">
        <f>Data!AU85</f>
        <v>-12</v>
      </c>
      <c r="U80" s="54">
        <f>Data!AV85</f>
        <v>-40.857142857142854</v>
      </c>
      <c r="V80" s="50">
        <f>Data!AW85</f>
        <v>28.857142857142854</v>
      </c>
    </row>
    <row r="81" spans="1:22">
      <c r="A81" s="17">
        <f>Data!AB86</f>
        <v>34425</v>
      </c>
      <c r="B81" s="18">
        <f>Data!AC86</f>
        <v>0</v>
      </c>
      <c r="C81" s="18">
        <f>Data!AD86</f>
        <v>-6</v>
      </c>
      <c r="D81" s="18">
        <f>Data!AE86</f>
        <v>-6</v>
      </c>
      <c r="E81" s="18">
        <f>Data!AF86</f>
        <v>3</v>
      </c>
      <c r="F81" s="18">
        <f>Data!AG86</f>
        <v>5</v>
      </c>
      <c r="G81" s="18">
        <f>Data!AH86</f>
        <v>1</v>
      </c>
      <c r="H81" s="13">
        <f>Data!AI86</f>
        <v>5</v>
      </c>
      <c r="I81" s="13">
        <f>Data!AJ86</f>
        <v>8</v>
      </c>
      <c r="J81" s="54">
        <f>Data!AK86</f>
        <v>1.4285714285714286</v>
      </c>
      <c r="K81" s="50">
        <f>Data!AL86</f>
        <v>6.5714285714285712</v>
      </c>
      <c r="L81" s="17">
        <f>Data!AM86</f>
        <v>34425</v>
      </c>
      <c r="M81" s="18">
        <f>Data!AN86</f>
        <v>0</v>
      </c>
      <c r="N81" s="18">
        <f>Data!AO86</f>
        <v>-33</v>
      </c>
      <c r="O81" s="18">
        <f>Data!AP86</f>
        <v>-51</v>
      </c>
      <c r="P81" s="18">
        <f>Data!AQ86</f>
        <v>-1</v>
      </c>
      <c r="Q81" s="18">
        <f>Data!AR86</f>
        <v>-20</v>
      </c>
      <c r="R81" s="18">
        <f>Data!AS86</f>
        <v>-37</v>
      </c>
      <c r="S81" s="13">
        <f>Data!AT86</f>
        <v>-5</v>
      </c>
      <c r="T81" s="13">
        <f>Data!AU86</f>
        <v>-49</v>
      </c>
      <c r="U81" s="54">
        <f>Data!AV86</f>
        <v>-28</v>
      </c>
      <c r="V81" s="50">
        <f>Data!AW86</f>
        <v>-21</v>
      </c>
    </row>
    <row r="82" spans="1:22">
      <c r="A82" s="17">
        <f>Data!AB87</f>
        <v>34432</v>
      </c>
      <c r="B82" s="18">
        <f>Data!AC87</f>
        <v>-2</v>
      </c>
      <c r="C82" s="18">
        <f>Data!AD87</f>
        <v>5</v>
      </c>
      <c r="D82" s="18">
        <f>Data!AE87</f>
        <v>-1</v>
      </c>
      <c r="E82" s="18">
        <f>Data!AF87</f>
        <v>2</v>
      </c>
      <c r="F82" s="18">
        <f>Data!AG87</f>
        <v>-11</v>
      </c>
      <c r="G82" s="18">
        <f>Data!AH87</f>
        <v>-7</v>
      </c>
      <c r="H82" s="13">
        <f>Data!AI87</f>
        <v>5</v>
      </c>
      <c r="I82" s="13">
        <f>Data!AJ87</f>
        <v>7</v>
      </c>
      <c r="J82" s="54">
        <f>Data!AK87</f>
        <v>0</v>
      </c>
      <c r="K82" s="50">
        <f>Data!AL87</f>
        <v>7</v>
      </c>
      <c r="L82" s="17">
        <f>Data!AM87</f>
        <v>34432</v>
      </c>
      <c r="M82" s="18">
        <f>Data!AN87</f>
        <v>21</v>
      </c>
      <c r="N82" s="18">
        <f>Data!AO87</f>
        <v>-30</v>
      </c>
      <c r="O82" s="18">
        <f>Data!AP87</f>
        <v>-15</v>
      </c>
      <c r="P82" s="18">
        <f>Data!AQ87</f>
        <v>21</v>
      </c>
      <c r="Q82" s="18">
        <f>Data!AR87</f>
        <v>53</v>
      </c>
      <c r="R82" s="18">
        <f>Data!AS87</f>
        <v>2</v>
      </c>
      <c r="S82" s="13">
        <f>Data!AT87</f>
        <v>2</v>
      </c>
      <c r="T82" s="13">
        <f>Data!AU87</f>
        <v>14</v>
      </c>
      <c r="U82" s="54">
        <f>Data!AV87</f>
        <v>6.7142857142857144</v>
      </c>
      <c r="V82" s="50">
        <f>Data!AW87</f>
        <v>7.2857142857142856</v>
      </c>
    </row>
    <row r="83" spans="1:22">
      <c r="A83" s="17">
        <f>Data!AB88</f>
        <v>34439</v>
      </c>
      <c r="B83" s="18">
        <f>Data!AC88</f>
        <v>-1</v>
      </c>
      <c r="C83" s="18">
        <f>Data!AD88</f>
        <v>-2</v>
      </c>
      <c r="D83" s="18">
        <f>Data!AE88</f>
        <v>6</v>
      </c>
      <c r="E83" s="18">
        <f>Data!AF88</f>
        <v>0</v>
      </c>
      <c r="F83" s="18">
        <f>Data!AG88</f>
        <v>-3</v>
      </c>
      <c r="G83" s="18">
        <f>Data!AH88</f>
        <v>-15</v>
      </c>
      <c r="H83" s="13">
        <f>Data!AI88</f>
        <v>8</v>
      </c>
      <c r="I83" s="13">
        <f>Data!AJ88</f>
        <v>1</v>
      </c>
      <c r="J83" s="54">
        <f>Data!AK88</f>
        <v>-0.7142857142857143</v>
      </c>
      <c r="K83" s="50">
        <f>Data!AL88</f>
        <v>1.7142857142857144</v>
      </c>
      <c r="L83" s="17">
        <f>Data!AM88</f>
        <v>34439</v>
      </c>
      <c r="M83" s="18">
        <f>Data!AN88</f>
        <v>39</v>
      </c>
      <c r="N83" s="18">
        <f>Data!AO88</f>
        <v>-4</v>
      </c>
      <c r="O83" s="18">
        <f>Data!AP88</f>
        <v>-13</v>
      </c>
      <c r="P83" s="18">
        <f>Data!AQ88</f>
        <v>-16</v>
      </c>
      <c r="Q83" s="18">
        <f>Data!AR88</f>
        <v>22</v>
      </c>
      <c r="R83" s="18">
        <f>Data!AS88</f>
        <v>30</v>
      </c>
      <c r="S83" s="13">
        <f>Data!AT88</f>
        <v>-25</v>
      </c>
      <c r="T83" s="13">
        <f>Data!AU88</f>
        <v>64</v>
      </c>
      <c r="U83" s="54">
        <f>Data!AV88</f>
        <v>8.2857142857142865</v>
      </c>
      <c r="V83" s="50">
        <f>Data!AW88</f>
        <v>55.714285714285715</v>
      </c>
    </row>
    <row r="84" spans="1:22">
      <c r="A84" s="17">
        <f>Data!AB89</f>
        <v>34446</v>
      </c>
      <c r="B84" s="18">
        <f>Data!AC89</f>
        <v>6</v>
      </c>
      <c r="C84" s="18">
        <f>Data!AD89</f>
        <v>-6</v>
      </c>
      <c r="D84" s="18">
        <f>Data!AE89</f>
        <v>1</v>
      </c>
      <c r="E84" s="18">
        <f>Data!AF89</f>
        <v>2</v>
      </c>
      <c r="F84" s="18">
        <f>Data!AG89</f>
        <v>-6</v>
      </c>
      <c r="G84" s="18">
        <f>Data!AH89</f>
        <v>-6</v>
      </c>
      <c r="H84" s="13">
        <f>Data!AI89</f>
        <v>8</v>
      </c>
      <c r="I84" s="13">
        <f>Data!AJ89</f>
        <v>9</v>
      </c>
      <c r="J84" s="54">
        <f>Data!AK89</f>
        <v>0.2857142857142857</v>
      </c>
      <c r="K84" s="50">
        <f>Data!AL89</f>
        <v>8.7142857142857135</v>
      </c>
      <c r="L84" s="17">
        <f>Data!AM89</f>
        <v>34446</v>
      </c>
      <c r="M84" s="18">
        <f>Data!AN89</f>
        <v>79</v>
      </c>
      <c r="N84" s="18">
        <f>Data!AO89</f>
        <v>30</v>
      </c>
      <c r="O84" s="18">
        <f>Data!AP89</f>
        <v>27</v>
      </c>
      <c r="P84" s="18">
        <f>Data!AQ89</f>
        <v>-7</v>
      </c>
      <c r="Q84" s="18">
        <f>Data!AR89</f>
        <v>54</v>
      </c>
      <c r="R84" s="18">
        <f>Data!AS89</f>
        <v>2</v>
      </c>
      <c r="S84" s="13">
        <f>Data!AT89</f>
        <v>19</v>
      </c>
      <c r="T84" s="13">
        <f>Data!AU89</f>
        <v>43</v>
      </c>
      <c r="U84" s="54">
        <f>Data!AV89</f>
        <v>24</v>
      </c>
      <c r="V84" s="50">
        <f>Data!AW89</f>
        <v>19</v>
      </c>
    </row>
    <row r="85" spans="1:22">
      <c r="A85" s="17">
        <f>Data!AB90</f>
        <v>34453</v>
      </c>
      <c r="B85" s="18">
        <f>Data!AC90</f>
        <v>3</v>
      </c>
      <c r="C85" s="18">
        <f>Data!AD90</f>
        <v>3</v>
      </c>
      <c r="D85" s="18">
        <f>Data!AE90</f>
        <v>5</v>
      </c>
      <c r="E85" s="18">
        <f>Data!AF90</f>
        <v>7</v>
      </c>
      <c r="F85" s="18">
        <f>Data!AG90</f>
        <v>12</v>
      </c>
      <c r="G85" s="18">
        <f>Data!AH90</f>
        <v>6</v>
      </c>
      <c r="H85" s="13">
        <f>Data!AI90</f>
        <v>9</v>
      </c>
      <c r="I85" s="13">
        <f>Data!AJ90</f>
        <v>11</v>
      </c>
      <c r="J85" s="54">
        <f>Data!AK90</f>
        <v>7.5714285714285712</v>
      </c>
      <c r="K85" s="50">
        <f>Data!AL90</f>
        <v>3.4285714285714288</v>
      </c>
      <c r="L85" s="17">
        <f>Data!AM90</f>
        <v>34453</v>
      </c>
      <c r="M85" s="18">
        <f>Data!AN90</f>
        <v>75</v>
      </c>
      <c r="N85" s="18">
        <f>Data!AO90</f>
        <v>30</v>
      </c>
      <c r="O85" s="18">
        <f>Data!AP90</f>
        <v>68</v>
      </c>
      <c r="P85" s="18">
        <f>Data!AQ90</f>
        <v>25</v>
      </c>
      <c r="Q85" s="18">
        <f>Data!AR90</f>
        <v>64</v>
      </c>
      <c r="R85" s="18">
        <f>Data!AS90</f>
        <v>5</v>
      </c>
      <c r="S85" s="13">
        <f>Data!AT90</f>
        <v>32</v>
      </c>
      <c r="T85" s="13">
        <f>Data!AU90</f>
        <v>102</v>
      </c>
      <c r="U85" s="54">
        <f>Data!AV90</f>
        <v>46.571428571428569</v>
      </c>
      <c r="V85" s="50">
        <f>Data!AW90</f>
        <v>55.428571428571431</v>
      </c>
    </row>
    <row r="86" spans="1:22">
      <c r="A86" s="17">
        <f>Data!AB91</f>
        <v>34460</v>
      </c>
      <c r="B86" s="18">
        <f>Data!AC91</f>
        <v>11</v>
      </c>
      <c r="C86" s="18">
        <f>Data!AD91</f>
        <v>4</v>
      </c>
      <c r="D86" s="18">
        <f>Data!AE91</f>
        <v>3</v>
      </c>
      <c r="E86" s="18">
        <f>Data!AF91</f>
        <v>9</v>
      </c>
      <c r="F86" s="18">
        <f>Data!AG91</f>
        <v>13</v>
      </c>
      <c r="G86" s="18">
        <f>Data!AH91</f>
        <v>6</v>
      </c>
      <c r="H86" s="13">
        <f>Data!AI91</f>
        <v>7</v>
      </c>
      <c r="I86" s="13">
        <f>Data!AJ91</f>
        <v>14</v>
      </c>
      <c r="J86" s="54">
        <f>Data!AK91</f>
        <v>8</v>
      </c>
      <c r="K86" s="50">
        <f>Data!AL91</f>
        <v>6</v>
      </c>
      <c r="L86" s="17">
        <f>Data!AM91</f>
        <v>34460</v>
      </c>
      <c r="M86" s="18">
        <f>Data!AN91</f>
        <v>82</v>
      </c>
      <c r="N86" s="18">
        <f>Data!AO91</f>
        <v>49</v>
      </c>
      <c r="O86" s="18">
        <f>Data!AP91</f>
        <v>53</v>
      </c>
      <c r="P86" s="18">
        <f>Data!AQ91</f>
        <v>46</v>
      </c>
      <c r="Q86" s="18">
        <f>Data!AR91</f>
        <v>78</v>
      </c>
      <c r="R86" s="18">
        <f>Data!AS91</f>
        <v>34</v>
      </c>
      <c r="S86" s="13">
        <f>Data!AT91</f>
        <v>58</v>
      </c>
      <c r="T86" s="13">
        <f>Data!AU91</f>
        <v>108</v>
      </c>
      <c r="U86" s="54">
        <f>Data!AV91</f>
        <v>60.857142857142854</v>
      </c>
      <c r="V86" s="50">
        <f>Data!AW91</f>
        <v>47.142857142857146</v>
      </c>
    </row>
    <row r="87" spans="1:22">
      <c r="A87" s="17">
        <f>Data!AB92</f>
        <v>34467</v>
      </c>
      <c r="B87" s="18">
        <f>Data!AC92</f>
        <v>13</v>
      </c>
      <c r="C87" s="18">
        <f>Data!AD92</f>
        <v>7</v>
      </c>
      <c r="D87" s="18">
        <f>Data!AE92</f>
        <v>7</v>
      </c>
      <c r="E87" s="18">
        <f>Data!AF92</f>
        <v>11</v>
      </c>
      <c r="F87" s="18">
        <f>Data!AG92</f>
        <v>17</v>
      </c>
      <c r="G87" s="18">
        <f>Data!AH92</f>
        <v>2</v>
      </c>
      <c r="H87" s="13">
        <f>Data!AI92</f>
        <v>5</v>
      </c>
      <c r="I87" s="13">
        <f>Data!AJ92</f>
        <v>13</v>
      </c>
      <c r="J87" s="54">
        <f>Data!AK92</f>
        <v>8.8571428571428577</v>
      </c>
      <c r="K87" s="50">
        <f>Data!AL92</f>
        <v>4.1428571428571423</v>
      </c>
      <c r="L87" s="17">
        <f>Data!AM92</f>
        <v>34467</v>
      </c>
      <c r="M87" s="18">
        <f>Data!AN92</f>
        <v>95</v>
      </c>
      <c r="N87" s="18">
        <f>Data!AO92</f>
        <v>30</v>
      </c>
      <c r="O87" s="18">
        <f>Data!AP92</f>
        <v>60</v>
      </c>
      <c r="P87" s="18">
        <f>Data!AQ92</f>
        <v>70</v>
      </c>
      <c r="Q87" s="18">
        <f>Data!AR92</f>
        <v>100</v>
      </c>
      <c r="R87" s="18">
        <f>Data!AS92</f>
        <v>72</v>
      </c>
      <c r="S87" s="13">
        <f>Data!AT92</f>
        <v>46</v>
      </c>
      <c r="T87" s="13">
        <f>Data!AU92</f>
        <v>106</v>
      </c>
      <c r="U87" s="54">
        <f>Data!AV92</f>
        <v>69.142857142857139</v>
      </c>
      <c r="V87" s="50">
        <f>Data!AW92</f>
        <v>36.857142857142861</v>
      </c>
    </row>
    <row r="88" spans="1:22">
      <c r="A88" s="17">
        <f>Data!AB93</f>
        <v>34474</v>
      </c>
      <c r="B88" s="18">
        <f>Data!AC93</f>
        <v>7</v>
      </c>
      <c r="C88" s="18">
        <f>Data!AD93</f>
        <v>10</v>
      </c>
      <c r="D88" s="18">
        <f>Data!AE93</f>
        <v>9</v>
      </c>
      <c r="E88" s="18">
        <f>Data!AF93</f>
        <v>10</v>
      </c>
      <c r="F88" s="18">
        <f>Data!AG93</f>
        <v>13</v>
      </c>
      <c r="G88" s="18">
        <f>Data!AH93</f>
        <v>11</v>
      </c>
      <c r="H88" s="13">
        <f>Data!AI93</f>
        <v>6</v>
      </c>
      <c r="I88" s="13">
        <f>Data!AJ93</f>
        <v>15</v>
      </c>
      <c r="J88" s="54">
        <f>Data!AK93</f>
        <v>10.571428571428571</v>
      </c>
      <c r="K88" s="50">
        <f>Data!AL93</f>
        <v>4.4285714285714288</v>
      </c>
      <c r="L88" s="17">
        <f>Data!AM93</f>
        <v>34474</v>
      </c>
      <c r="M88" s="18">
        <f>Data!AN93</f>
        <v>89</v>
      </c>
      <c r="N88" s="18">
        <f>Data!AO93</f>
        <v>114</v>
      </c>
      <c r="O88" s="18">
        <f>Data!AP93</f>
        <v>59</v>
      </c>
      <c r="P88" s="18">
        <f>Data!AQ93</f>
        <v>62</v>
      </c>
      <c r="Q88" s="18">
        <f>Data!AR93</f>
        <v>92</v>
      </c>
      <c r="R88" s="18">
        <f>Data!AS93</f>
        <v>79</v>
      </c>
      <c r="S88" s="13">
        <f>Data!AT93</f>
        <v>55</v>
      </c>
      <c r="T88" s="13">
        <f>Data!AU93</f>
        <v>118</v>
      </c>
      <c r="U88" s="54">
        <f>Data!AV93</f>
        <v>82.714285714285708</v>
      </c>
      <c r="V88" s="50">
        <f>Data!AW93</f>
        <v>35.285714285714292</v>
      </c>
    </row>
    <row r="89" spans="1:22">
      <c r="A89" s="17">
        <f>Data!AB94</f>
        <v>34481</v>
      </c>
      <c r="B89" s="18">
        <f>Data!AC94</f>
        <v>15</v>
      </c>
      <c r="C89" s="18">
        <f>Data!AD94</f>
        <v>7</v>
      </c>
      <c r="D89" s="18">
        <f>Data!AE94</f>
        <v>11</v>
      </c>
      <c r="E89" s="18">
        <f>Data!AF94</f>
        <v>11</v>
      </c>
      <c r="F89" s="18">
        <f>Data!AG94</f>
        <v>14</v>
      </c>
      <c r="G89" s="18">
        <f>Data!AH94</f>
        <v>7</v>
      </c>
      <c r="H89" s="13">
        <f>Data!AI94</f>
        <v>6</v>
      </c>
      <c r="I89" s="13">
        <f>Data!AJ94</f>
        <v>13</v>
      </c>
      <c r="J89" s="54">
        <f>Data!AK94</f>
        <v>9.8571428571428577</v>
      </c>
      <c r="K89" s="50">
        <f>Data!AL94</f>
        <v>3.1428571428571423</v>
      </c>
      <c r="L89" s="17">
        <f>Data!AM94</f>
        <v>34481</v>
      </c>
      <c r="M89" s="18">
        <f>Data!AN94</f>
        <v>101</v>
      </c>
      <c r="N89" s="18">
        <f>Data!AO94</f>
        <v>93</v>
      </c>
      <c r="O89" s="18">
        <f>Data!AP94</f>
        <v>83</v>
      </c>
      <c r="P89" s="18">
        <f>Data!AQ94</f>
        <v>76</v>
      </c>
      <c r="Q89" s="18">
        <f>Data!AR94</f>
        <v>92</v>
      </c>
      <c r="R89" s="18">
        <f>Data!AS94</f>
        <v>73</v>
      </c>
      <c r="S89" s="13">
        <f>Data!AT94</f>
        <v>56</v>
      </c>
      <c r="T89" s="13">
        <f>Data!AU94</f>
        <v>99</v>
      </c>
      <c r="U89" s="54">
        <f>Data!AV94</f>
        <v>81.714285714285708</v>
      </c>
      <c r="V89" s="50">
        <f>Data!AW94</f>
        <v>17.285714285714292</v>
      </c>
    </row>
    <row r="90" spans="1:22">
      <c r="A90" s="17">
        <f>Data!AB95</f>
        <v>34488</v>
      </c>
      <c r="B90" s="18">
        <f>Data!AC95</f>
        <v>12</v>
      </c>
      <c r="C90" s="18">
        <f>Data!AD95</f>
        <v>14</v>
      </c>
      <c r="D90" s="18">
        <f>Data!AE95</f>
        <v>9</v>
      </c>
      <c r="E90" s="18">
        <f>Data!AF95</f>
        <v>9</v>
      </c>
      <c r="F90" s="18">
        <f>Data!AG95</f>
        <v>17</v>
      </c>
      <c r="G90" s="18">
        <f>Data!AH95</f>
        <v>12</v>
      </c>
      <c r="H90" s="13">
        <f>Data!AI95</f>
        <v>12</v>
      </c>
      <c r="I90" s="13">
        <f>Data!AJ95</f>
        <v>18</v>
      </c>
      <c r="J90" s="54">
        <f>Data!AK95</f>
        <v>13</v>
      </c>
      <c r="K90" s="50">
        <f>Data!AL95</f>
        <v>5</v>
      </c>
      <c r="L90" s="17">
        <f>Data!AM95</f>
        <v>34488</v>
      </c>
      <c r="M90" s="18">
        <f>Data!AN95</f>
        <v>120</v>
      </c>
      <c r="N90" s="18">
        <f>Data!AO95</f>
        <v>107</v>
      </c>
      <c r="O90" s="18">
        <f>Data!AP95</f>
        <v>88</v>
      </c>
      <c r="P90" s="18">
        <f>Data!AQ95</f>
        <v>93</v>
      </c>
      <c r="Q90" s="18">
        <f>Data!AR95</f>
        <v>106</v>
      </c>
      <c r="R90" s="18">
        <f>Data!AS95</f>
        <v>71</v>
      </c>
      <c r="S90" s="18">
        <f>Data!AT95</f>
        <v>78</v>
      </c>
      <c r="T90" s="18">
        <f>Data!AU95</f>
        <v>117</v>
      </c>
      <c r="U90" s="54">
        <f>Data!AV95</f>
        <v>94.285714285714292</v>
      </c>
      <c r="V90" s="50">
        <f>Data!AW95</f>
        <v>22.714285714285708</v>
      </c>
    </row>
    <row r="91" spans="1:22">
      <c r="A91" s="17">
        <f>Data!AB96</f>
        <v>34495</v>
      </c>
      <c r="B91" s="20">
        <f>Data!AC96</f>
        <v>19</v>
      </c>
      <c r="C91" s="20">
        <f>Data!AD96</f>
        <v>14</v>
      </c>
      <c r="D91" s="20">
        <f>Data!AE96</f>
        <v>8</v>
      </c>
      <c r="E91" s="20">
        <f>Data!AF96</f>
        <v>11</v>
      </c>
      <c r="F91" s="20">
        <f>Data!AG96</f>
        <v>15</v>
      </c>
      <c r="G91" s="18">
        <f>Data!AH96</f>
        <v>14</v>
      </c>
      <c r="H91" s="13">
        <f>Data!AI96</f>
        <v>4</v>
      </c>
      <c r="I91" s="13">
        <f>Data!AJ96</f>
        <v>14</v>
      </c>
      <c r="J91" s="54">
        <f>Data!AK96</f>
        <v>11.428571428571429</v>
      </c>
      <c r="K91" s="50">
        <f>Data!AL96</f>
        <v>2.5714285714285712</v>
      </c>
      <c r="L91" s="17">
        <f>Data!AM96</f>
        <v>34495</v>
      </c>
      <c r="M91" s="20">
        <f>Data!AN96</f>
        <v>93</v>
      </c>
      <c r="N91" s="20">
        <f>Data!AO96</f>
        <v>80</v>
      </c>
      <c r="O91" s="20">
        <f>Data!AP96</f>
        <v>88</v>
      </c>
      <c r="P91" s="20">
        <f>Data!AQ96</f>
        <v>91</v>
      </c>
      <c r="Q91" s="20">
        <f>Data!AR96</f>
        <v>86</v>
      </c>
      <c r="R91" s="18">
        <f>Data!AS96</f>
        <v>91</v>
      </c>
      <c r="S91" s="18">
        <f>Data!AT96</f>
        <v>78</v>
      </c>
      <c r="T91" s="18">
        <f>Data!AU96</f>
        <v>105</v>
      </c>
      <c r="U91" s="54">
        <f>Data!AV96</f>
        <v>88.428571428571431</v>
      </c>
      <c r="V91" s="50">
        <f>Data!AW96</f>
        <v>16.571428571428569</v>
      </c>
    </row>
    <row r="92" spans="1:22">
      <c r="A92" s="17">
        <f>Data!AB97</f>
        <v>34502</v>
      </c>
      <c r="B92" s="20">
        <f>Data!AC97</f>
        <v>0</v>
      </c>
      <c r="C92" s="20">
        <f>Data!AD97</f>
        <v>10</v>
      </c>
      <c r="D92" s="20">
        <f>Data!AE97</f>
        <v>2</v>
      </c>
      <c r="E92" s="20">
        <f>Data!AF97</f>
        <v>12</v>
      </c>
      <c r="F92" s="20">
        <f>Data!AG97</f>
        <v>19</v>
      </c>
      <c r="G92" s="18">
        <f>Data!AH97</f>
        <v>12</v>
      </c>
      <c r="H92" s="13">
        <f>Data!AI97</f>
        <v>5</v>
      </c>
      <c r="I92" s="13">
        <f>Data!AJ97</f>
        <v>14</v>
      </c>
      <c r="J92" s="54">
        <f>Data!AK97</f>
        <v>10.571428571428571</v>
      </c>
      <c r="K92" s="50">
        <f>Data!AL97</f>
        <v>3.4285714285714288</v>
      </c>
      <c r="L92" s="17">
        <f>Data!AM97</f>
        <v>34502</v>
      </c>
      <c r="M92" s="20">
        <f>Data!AN97</f>
        <v>87</v>
      </c>
      <c r="N92" s="20">
        <f>Data!AO97</f>
        <v>95</v>
      </c>
      <c r="O92" s="20">
        <f>Data!AP97</f>
        <v>87</v>
      </c>
      <c r="P92" s="20">
        <f>Data!AQ97</f>
        <v>94</v>
      </c>
      <c r="Q92" s="20">
        <f>Data!AR97</f>
        <v>104</v>
      </c>
      <c r="R92" s="18">
        <f>Data!AS97</f>
        <v>63</v>
      </c>
      <c r="S92" s="18">
        <f>Data!AT97</f>
        <v>64</v>
      </c>
      <c r="T92" s="18">
        <f>Data!AU97</f>
        <v>106</v>
      </c>
      <c r="U92" s="54">
        <f>Data!AV97</f>
        <v>87.571428571428569</v>
      </c>
      <c r="V92" s="50">
        <f>Data!AW97</f>
        <v>18.428571428571431</v>
      </c>
    </row>
    <row r="93" spans="1:22">
      <c r="A93" s="17">
        <f>Data!AB98</f>
        <v>34509</v>
      </c>
      <c r="B93" s="20">
        <f>Data!AC98</f>
        <v>9</v>
      </c>
      <c r="C93" s="20">
        <f>Data!AD98</f>
        <v>10</v>
      </c>
      <c r="D93" s="20">
        <f>Data!AE98</f>
        <v>10</v>
      </c>
      <c r="E93" s="20">
        <f>Data!AF98</f>
        <v>10</v>
      </c>
      <c r="F93" s="20">
        <f>Data!AG98</f>
        <v>11</v>
      </c>
      <c r="G93" s="18">
        <f>Data!AH98</f>
        <v>11</v>
      </c>
      <c r="H93" s="13">
        <f>Data!AI98</f>
        <v>9</v>
      </c>
      <c r="I93" s="13">
        <f>Data!AJ98</f>
        <v>12</v>
      </c>
      <c r="J93" s="54">
        <f>Data!AK98</f>
        <v>10.428571428571429</v>
      </c>
      <c r="K93" s="50">
        <f>Data!AL98</f>
        <v>1.5714285714285712</v>
      </c>
      <c r="L93" s="17">
        <f>Data!AM98</f>
        <v>34509</v>
      </c>
      <c r="M93" s="20">
        <f>Data!AN98</f>
        <v>83</v>
      </c>
      <c r="N93" s="20">
        <f>Data!AO98</f>
        <v>95</v>
      </c>
      <c r="O93" s="20">
        <f>Data!AP98</f>
        <v>91</v>
      </c>
      <c r="P93" s="20">
        <f>Data!AQ98</f>
        <v>97</v>
      </c>
      <c r="Q93" s="20">
        <f>Data!AR98</f>
        <v>82</v>
      </c>
      <c r="R93" s="18">
        <f>Data!AS98</f>
        <v>85</v>
      </c>
      <c r="S93" s="18">
        <f>Data!AT98</f>
        <v>73</v>
      </c>
      <c r="T93" s="18">
        <f>Data!AU98</f>
        <v>108</v>
      </c>
      <c r="U93" s="54">
        <f>Data!AV98</f>
        <v>90.142857142857139</v>
      </c>
      <c r="V93" s="50">
        <f>Data!AW98</f>
        <v>17.857142857142861</v>
      </c>
    </row>
    <row r="94" spans="1:22">
      <c r="A94" s="17">
        <f>Data!AB99</f>
        <v>34516</v>
      </c>
      <c r="B94" s="20">
        <f>Data!AC99</f>
        <v>5</v>
      </c>
      <c r="C94" s="20">
        <f>Data!AD99</f>
        <v>3</v>
      </c>
      <c r="D94" s="20">
        <f>Data!AE99</f>
        <v>10</v>
      </c>
      <c r="E94" s="20">
        <f>Data!AF99</f>
        <v>11</v>
      </c>
      <c r="F94" s="20">
        <f>Data!AG99</f>
        <v>12</v>
      </c>
      <c r="G94" s="18">
        <f>Data!AH99</f>
        <v>11</v>
      </c>
      <c r="H94" s="13">
        <f>Data!AI99</f>
        <v>8</v>
      </c>
      <c r="I94" s="13">
        <f>Data!AJ99</f>
        <v>11</v>
      </c>
      <c r="J94" s="54">
        <f>Data!AK99</f>
        <v>9.4285714285714288</v>
      </c>
      <c r="K94" s="50">
        <f>Data!AL99</f>
        <v>1.5714285714285712</v>
      </c>
      <c r="L94" s="17">
        <f>Data!AM99</f>
        <v>34516</v>
      </c>
      <c r="M94" s="20">
        <f>Data!AN99</f>
        <v>104</v>
      </c>
      <c r="N94" s="20">
        <f>Data!AO99</f>
        <v>73</v>
      </c>
      <c r="O94" s="20">
        <f>Data!AP99</f>
        <v>93</v>
      </c>
      <c r="P94" s="20">
        <f>Data!AQ99</f>
        <v>76</v>
      </c>
      <c r="Q94" s="20">
        <f>Data!AR99</f>
        <v>72</v>
      </c>
      <c r="R94" s="18">
        <f>Data!AS99</f>
        <v>91</v>
      </c>
      <c r="S94" s="18">
        <f>Data!AT99</f>
        <v>69</v>
      </c>
      <c r="T94" s="18">
        <f>Data!AU99</f>
        <v>105</v>
      </c>
      <c r="U94" s="54">
        <f>Data!AV99</f>
        <v>82.714285714285708</v>
      </c>
      <c r="V94" s="50">
        <f>Data!AW99</f>
        <v>22.285714285714292</v>
      </c>
    </row>
    <row r="95" spans="1:22">
      <c r="A95" s="17">
        <f>Data!AB100</f>
        <v>34523</v>
      </c>
      <c r="B95" s="20">
        <f>Data!AC100</f>
        <v>11</v>
      </c>
      <c r="C95" s="20">
        <f>Data!AD100</f>
        <v>19</v>
      </c>
      <c r="D95" s="20">
        <f>Data!AE100</f>
        <v>5</v>
      </c>
      <c r="E95" s="20">
        <f>Data!AF100</f>
        <v>11</v>
      </c>
      <c r="F95" s="20">
        <f>Data!AG100</f>
        <v>10</v>
      </c>
      <c r="G95" s="18">
        <f>Data!AH100</f>
        <v>11</v>
      </c>
      <c r="H95" s="13">
        <f>Data!AI100</f>
        <v>8</v>
      </c>
      <c r="I95" s="13">
        <f>Data!AJ100</f>
        <v>9</v>
      </c>
      <c r="J95" s="54">
        <f>Data!AK100</f>
        <v>10.428571428571429</v>
      </c>
      <c r="K95" s="50">
        <f>Data!AL100</f>
        <v>-1.4285714285714288</v>
      </c>
      <c r="L95" s="17">
        <f>Data!AM100</f>
        <v>34523</v>
      </c>
      <c r="M95" s="20">
        <f>Data!AN100</f>
        <v>95</v>
      </c>
      <c r="N95" s="20">
        <f>Data!AO100</f>
        <v>115</v>
      </c>
      <c r="O95" s="20">
        <f>Data!AP100</f>
        <v>90</v>
      </c>
      <c r="P95" s="20">
        <f>Data!AQ100</f>
        <v>96</v>
      </c>
      <c r="Q95" s="20">
        <f>Data!AR100</f>
        <v>74</v>
      </c>
      <c r="R95" s="18">
        <f>Data!AS100</f>
        <v>69</v>
      </c>
      <c r="S95" s="18">
        <f>Data!AT100</f>
        <v>97</v>
      </c>
      <c r="T95" s="18">
        <f>Data!AU100</f>
        <v>110</v>
      </c>
      <c r="U95" s="54">
        <f>Data!AV100</f>
        <v>93</v>
      </c>
      <c r="V95" s="50">
        <f>Data!AW100</f>
        <v>17</v>
      </c>
    </row>
    <row r="96" spans="1:22">
      <c r="A96" s="17">
        <f>Data!AB101</f>
        <v>34530</v>
      </c>
      <c r="B96" s="20">
        <f>Data!AC101</f>
        <v>8</v>
      </c>
      <c r="C96" s="20">
        <f>Data!AD101</f>
        <v>9</v>
      </c>
      <c r="D96" s="20">
        <f>Data!AE101</f>
        <v>7</v>
      </c>
      <c r="E96" s="20">
        <f>Data!AF101</f>
        <v>6</v>
      </c>
      <c r="F96" s="20">
        <f>Data!AG101</f>
        <v>11</v>
      </c>
      <c r="G96" s="18">
        <f>Data!AH101</f>
        <v>14</v>
      </c>
      <c r="H96" s="13">
        <f>Data!AI101</f>
        <v>9</v>
      </c>
      <c r="I96" s="13">
        <f>Data!AJ101</f>
        <v>26</v>
      </c>
      <c r="J96" s="54">
        <f>Data!AK101</f>
        <v>11.714285714285714</v>
      </c>
      <c r="K96" s="50">
        <f>Data!AL101</f>
        <v>14.285714285714286</v>
      </c>
      <c r="L96" s="17">
        <f>Data!AM101</f>
        <v>34530</v>
      </c>
      <c r="M96" s="20">
        <f>Data!AN101</f>
        <v>101</v>
      </c>
      <c r="N96" s="20">
        <f>Data!AO101</f>
        <v>71</v>
      </c>
      <c r="O96" s="20">
        <f>Data!AP101</f>
        <v>94</v>
      </c>
      <c r="P96" s="20">
        <f>Data!AQ101</f>
        <v>87</v>
      </c>
      <c r="Q96" s="20">
        <f>Data!AR101</f>
        <v>93</v>
      </c>
      <c r="R96" s="18">
        <f>Data!AS101</f>
        <v>59</v>
      </c>
      <c r="S96" s="18">
        <f>Data!AT101</f>
        <v>70</v>
      </c>
      <c r="T96" s="18">
        <f>Data!AU101</f>
        <v>110</v>
      </c>
      <c r="U96" s="54">
        <f>Data!AV101</f>
        <v>83.428571428571431</v>
      </c>
      <c r="V96" s="50">
        <f>Data!AW101</f>
        <v>26.571428571428569</v>
      </c>
    </row>
    <row r="97" spans="1:22">
      <c r="A97" s="17">
        <f>Data!AB102</f>
        <v>34537</v>
      </c>
      <c r="B97" s="20">
        <f>Data!AC102</f>
        <v>9</v>
      </c>
      <c r="C97" s="20">
        <f>Data!AD102</f>
        <v>6</v>
      </c>
      <c r="D97" s="20">
        <f>Data!AE102</f>
        <v>6</v>
      </c>
      <c r="E97" s="20">
        <f>Data!AF102</f>
        <v>10</v>
      </c>
      <c r="F97" s="20">
        <f>Data!AG102</f>
        <v>3</v>
      </c>
      <c r="G97" s="18">
        <f>Data!AH102</f>
        <v>8</v>
      </c>
      <c r="H97" s="13">
        <f>Data!AI102</f>
        <v>5</v>
      </c>
      <c r="I97" s="13">
        <f>Data!AJ102</f>
        <v>11</v>
      </c>
      <c r="J97" s="54">
        <f>Data!AK102</f>
        <v>7</v>
      </c>
      <c r="K97" s="50">
        <f>Data!AL102</f>
        <v>4</v>
      </c>
      <c r="L97" s="17">
        <f>Data!AM102</f>
        <v>34537</v>
      </c>
      <c r="M97" s="20">
        <f>Data!AN102</f>
        <v>78</v>
      </c>
      <c r="N97" s="20">
        <f>Data!AO102</f>
        <v>57</v>
      </c>
      <c r="O97" s="20">
        <f>Data!AP102</f>
        <v>90</v>
      </c>
      <c r="P97" s="20">
        <f>Data!AQ102</f>
        <v>58</v>
      </c>
      <c r="Q97" s="20">
        <f>Data!AR102</f>
        <v>79</v>
      </c>
      <c r="R97" s="18">
        <f>Data!AS102</f>
        <v>78</v>
      </c>
      <c r="S97" s="18">
        <f>Data!AT102</f>
        <v>54</v>
      </c>
      <c r="T97" s="18">
        <f>Data!AU102</f>
        <v>84</v>
      </c>
      <c r="U97" s="54">
        <f>Data!AV102</f>
        <v>71.428571428571431</v>
      </c>
      <c r="V97" s="50">
        <f>Data!AW102</f>
        <v>12.571428571428569</v>
      </c>
    </row>
    <row r="98" spans="1:22">
      <c r="A98" s="17">
        <f>Data!AB103</f>
        <v>34544</v>
      </c>
      <c r="B98" s="20">
        <f>Data!AC103</f>
        <v>5</v>
      </c>
      <c r="C98" s="20">
        <f>Data!AD103</f>
        <v>4</v>
      </c>
      <c r="D98" s="20">
        <f>Data!AE103</f>
        <v>-1</v>
      </c>
      <c r="E98" s="20">
        <f>Data!AF103</f>
        <v>4</v>
      </c>
      <c r="F98" s="20">
        <f>Data!AG103</f>
        <v>7</v>
      </c>
      <c r="G98" s="18">
        <f>Data!AH103</f>
        <v>10</v>
      </c>
      <c r="H98" s="13">
        <f>Data!AI103</f>
        <v>-2</v>
      </c>
      <c r="I98" s="13">
        <f>Data!AJ103</f>
        <v>10</v>
      </c>
      <c r="J98" s="54">
        <f>Data!AK103</f>
        <v>4.5714285714285712</v>
      </c>
      <c r="K98" s="50">
        <f>Data!AL103</f>
        <v>5.4285714285714288</v>
      </c>
      <c r="L98" s="17">
        <f>Data!AM103</f>
        <v>34544</v>
      </c>
      <c r="M98" s="20">
        <f>Data!AN103</f>
        <v>84</v>
      </c>
      <c r="N98" s="20">
        <f>Data!AO103</f>
        <v>57</v>
      </c>
      <c r="O98" s="20">
        <f>Data!AP103</f>
        <v>81</v>
      </c>
      <c r="P98" s="20">
        <f>Data!AQ103</f>
        <v>60</v>
      </c>
      <c r="Q98" s="20">
        <f>Data!AR103</f>
        <v>66</v>
      </c>
      <c r="R98" s="18">
        <f>Data!AS103</f>
        <v>41</v>
      </c>
      <c r="S98" s="18">
        <f>Data!AT103</f>
        <v>63</v>
      </c>
      <c r="T98" s="18">
        <f>Data!AU103</f>
        <v>77</v>
      </c>
      <c r="U98" s="54">
        <f>Data!AV103</f>
        <v>63.571428571428569</v>
      </c>
      <c r="V98" s="50">
        <f>Data!AW103</f>
        <v>13.428571428571431</v>
      </c>
    </row>
    <row r="99" spans="1:22">
      <c r="A99" s="17">
        <f>Data!AB104</f>
        <v>34551</v>
      </c>
      <c r="B99" s="20">
        <f>Data!AC104</f>
        <v>5</v>
      </c>
      <c r="C99" s="20">
        <f>Data!AD104</f>
        <v>1</v>
      </c>
      <c r="D99" s="20">
        <f>Data!AE104</f>
        <v>-2</v>
      </c>
      <c r="E99" s="20">
        <f>Data!AF104</f>
        <v>7</v>
      </c>
      <c r="F99" s="20">
        <f>Data!AG104</f>
        <v>6</v>
      </c>
      <c r="G99" s="18">
        <f>Data!AH104</f>
        <v>7</v>
      </c>
      <c r="H99" s="13">
        <f>Data!AI104</f>
        <v>-1</v>
      </c>
      <c r="I99" s="13">
        <f>Data!AJ104</f>
        <v>9</v>
      </c>
      <c r="J99" s="54">
        <f>Data!AK104</f>
        <v>3.8571428571428572</v>
      </c>
      <c r="K99" s="50">
        <f>Data!AL104</f>
        <v>5.1428571428571423</v>
      </c>
      <c r="L99" s="17">
        <f>Data!AM104</f>
        <v>34551</v>
      </c>
      <c r="M99" s="20">
        <f>Data!AN104</f>
        <v>97</v>
      </c>
      <c r="N99" s="20">
        <f>Data!AO104</f>
        <v>38</v>
      </c>
      <c r="O99" s="20">
        <f>Data!AP104</f>
        <v>84</v>
      </c>
      <c r="P99" s="20">
        <f>Data!AQ104</f>
        <v>55</v>
      </c>
      <c r="Q99" s="20">
        <f>Data!AR104</f>
        <v>70</v>
      </c>
      <c r="R99" s="18">
        <f>Data!AS104</f>
        <v>26</v>
      </c>
      <c r="S99" s="18">
        <f>Data!AT104</f>
        <v>65</v>
      </c>
      <c r="T99" s="18">
        <f>Data!AU104</f>
        <v>80</v>
      </c>
      <c r="U99" s="54">
        <f>Data!AV104</f>
        <v>59.714285714285715</v>
      </c>
      <c r="V99" s="50">
        <f>Data!AW104</f>
        <v>20.285714285714285</v>
      </c>
    </row>
    <row r="100" spans="1:22">
      <c r="A100" s="17">
        <f>Data!AB105</f>
        <v>34558</v>
      </c>
      <c r="B100" s="20">
        <f>Data!AC105</f>
        <v>6</v>
      </c>
      <c r="C100" s="20">
        <f>Data!AD105</f>
        <v>3</v>
      </c>
      <c r="D100" s="20">
        <f>Data!AE105</f>
        <v>5</v>
      </c>
      <c r="E100" s="20">
        <f>Data!AF105</f>
        <v>2</v>
      </c>
      <c r="F100" s="20">
        <f>Data!AG105</f>
        <v>7</v>
      </c>
      <c r="G100" s="18">
        <f>Data!AH105</f>
        <v>8</v>
      </c>
      <c r="H100" s="13">
        <f>Data!AI105</f>
        <v>0</v>
      </c>
      <c r="I100" s="13">
        <f>Data!AJ105</f>
        <v>15</v>
      </c>
      <c r="J100" s="54">
        <f>Data!AK105</f>
        <v>5.7142857142857144</v>
      </c>
      <c r="K100" s="50">
        <f>Data!AL105</f>
        <v>9.2857142857142847</v>
      </c>
      <c r="L100" s="17">
        <f>Data!AM105</f>
        <v>34558</v>
      </c>
      <c r="M100" s="20">
        <f>Data!AN105</f>
        <v>73</v>
      </c>
      <c r="N100" s="20">
        <f>Data!AO105</f>
        <v>56</v>
      </c>
      <c r="O100" s="20">
        <f>Data!AP105</f>
        <v>80</v>
      </c>
      <c r="P100" s="20">
        <f>Data!AQ105</f>
        <v>78</v>
      </c>
      <c r="Q100" s="20">
        <f>Data!AR105</f>
        <v>75</v>
      </c>
      <c r="R100" s="18">
        <f>Data!AS105</f>
        <v>45</v>
      </c>
      <c r="S100" s="18">
        <f>Data!AT105</f>
        <v>52</v>
      </c>
      <c r="T100" s="18">
        <f>Data!AU105</f>
        <v>50</v>
      </c>
      <c r="U100" s="54">
        <f>Data!AV105</f>
        <v>62.285714285714285</v>
      </c>
      <c r="V100" s="50">
        <f>Data!AW105</f>
        <v>-12.285714285714285</v>
      </c>
    </row>
    <row r="101" spans="1:22">
      <c r="A101" s="17">
        <f>Data!AB106</f>
        <v>34565</v>
      </c>
      <c r="B101" s="20">
        <f>Data!AC106</f>
        <v>6</v>
      </c>
      <c r="C101" s="20">
        <f>Data!AD106</f>
        <v>3</v>
      </c>
      <c r="D101" s="20">
        <f>Data!AE106</f>
        <v>-4</v>
      </c>
      <c r="E101" s="20">
        <f>Data!AF106</f>
        <v>7</v>
      </c>
      <c r="F101" s="20">
        <f>Data!AG106</f>
        <v>7</v>
      </c>
      <c r="G101" s="18">
        <f>Data!AH106</f>
        <v>7</v>
      </c>
      <c r="H101" s="13">
        <f>Data!AI106</f>
        <v>-1</v>
      </c>
      <c r="I101" s="18">
        <f>Data!AJ106</f>
        <v>6</v>
      </c>
      <c r="J101" s="54">
        <f>Data!AK106</f>
        <v>3.5714285714285716</v>
      </c>
      <c r="K101" s="50">
        <f>Data!AL106</f>
        <v>2.4285714285714284</v>
      </c>
      <c r="L101" s="17">
        <f>Data!AM106</f>
        <v>34565</v>
      </c>
      <c r="M101" s="20">
        <f>Data!AN106</f>
        <v>99</v>
      </c>
      <c r="N101" s="20">
        <f>Data!AO106</f>
        <v>37</v>
      </c>
      <c r="O101" s="20">
        <f>Data!AP106</f>
        <v>93</v>
      </c>
      <c r="P101" s="20">
        <f>Data!AQ106</f>
        <v>70</v>
      </c>
      <c r="Q101" s="20">
        <f>Data!AR106</f>
        <v>76</v>
      </c>
      <c r="R101" s="18">
        <f>Data!AS106</f>
        <v>51</v>
      </c>
      <c r="S101" s="18">
        <f>Data!AT106</f>
        <v>55</v>
      </c>
      <c r="T101" s="18">
        <f>Data!AU106</f>
        <v>86</v>
      </c>
      <c r="U101" s="54">
        <f>Data!AV106</f>
        <v>66.857142857142861</v>
      </c>
      <c r="V101" s="50">
        <f>Data!AW106</f>
        <v>19.142857142857139</v>
      </c>
    </row>
    <row r="102" spans="1:22">
      <c r="A102" s="17">
        <f>Data!AB107</f>
        <v>34572</v>
      </c>
      <c r="B102" s="20">
        <f>Data!AC107</f>
        <v>8</v>
      </c>
      <c r="C102" s="20">
        <f>Data!AD107</f>
        <v>4</v>
      </c>
      <c r="D102" s="20">
        <f>Data!AE107</f>
        <v>-1</v>
      </c>
      <c r="E102" s="20">
        <f>Data!AF107</f>
        <v>5</v>
      </c>
      <c r="F102" s="20">
        <f>Data!AG107</f>
        <v>10</v>
      </c>
      <c r="G102" s="18">
        <f>Data!AH107</f>
        <v>5</v>
      </c>
      <c r="H102" s="13">
        <f>Data!AI107</f>
        <v>-5</v>
      </c>
      <c r="I102" s="13">
        <f>Data!AJ107</f>
        <v>9</v>
      </c>
      <c r="J102" s="54">
        <f>Data!AK107</f>
        <v>3.8571428571428572</v>
      </c>
      <c r="K102" s="50">
        <f>Data!AL107</f>
        <v>5.1428571428571423</v>
      </c>
      <c r="L102" s="17">
        <f>Data!AM107</f>
        <v>34572</v>
      </c>
      <c r="M102" s="20">
        <f>Data!AN107</f>
        <v>85</v>
      </c>
      <c r="N102" s="20">
        <f>Data!AO107</f>
        <v>59</v>
      </c>
      <c r="O102" s="20">
        <f>Data!AP107</f>
        <v>71</v>
      </c>
      <c r="P102" s="20">
        <f>Data!AQ107</f>
        <v>65</v>
      </c>
      <c r="Q102" s="20">
        <f>Data!AR107</f>
        <v>71</v>
      </c>
      <c r="R102" s="18">
        <f>Data!AS107</f>
        <v>50</v>
      </c>
      <c r="S102" s="18">
        <f>Data!AT107</f>
        <v>52</v>
      </c>
      <c r="T102" s="18">
        <f>Data!AU107</f>
        <v>76</v>
      </c>
      <c r="U102" s="54">
        <f>Data!AV107</f>
        <v>63.428571428571431</v>
      </c>
      <c r="V102" s="50">
        <f>Data!AW107</f>
        <v>12.571428571428569</v>
      </c>
    </row>
    <row r="103" spans="1:22">
      <c r="A103" s="17">
        <f>Data!AB108</f>
        <v>34579</v>
      </c>
      <c r="B103" s="20">
        <f>Data!AC108</f>
        <v>8</v>
      </c>
      <c r="C103" s="20">
        <f>Data!AD108</f>
        <v>1</v>
      </c>
      <c r="D103" s="20">
        <f>Data!AE108</f>
        <v>-1</v>
      </c>
      <c r="E103" s="20">
        <f>Data!AF108</f>
        <v>6</v>
      </c>
      <c r="F103" s="20">
        <f>Data!AG108</f>
        <v>7</v>
      </c>
      <c r="G103" s="18">
        <f>Data!AH108</f>
        <v>-2</v>
      </c>
      <c r="H103" s="13">
        <f>Data!AI108</f>
        <v>-1</v>
      </c>
      <c r="I103" s="13">
        <f>Data!AJ108</f>
        <v>7</v>
      </c>
      <c r="J103" s="54">
        <f>Data!AK108</f>
        <v>2.4285714285714284</v>
      </c>
      <c r="K103" s="50">
        <f>Data!AL108</f>
        <v>4.5714285714285712</v>
      </c>
      <c r="L103" s="17">
        <f>Data!AM108</f>
        <v>34579</v>
      </c>
      <c r="M103" s="20">
        <f>Data!AN108</f>
        <v>83</v>
      </c>
      <c r="N103" s="20">
        <f>Data!AO108</f>
        <v>51</v>
      </c>
      <c r="O103" s="20">
        <f>Data!AP108</f>
        <v>94</v>
      </c>
      <c r="P103" s="20">
        <f>Data!AQ108</f>
        <v>84</v>
      </c>
      <c r="Q103" s="20">
        <f>Data!AR108</f>
        <v>57</v>
      </c>
      <c r="R103" s="18">
        <f>Data!AS108</f>
        <v>69</v>
      </c>
      <c r="S103" s="18">
        <f>Data!AT108</f>
        <v>42</v>
      </c>
      <c r="T103" s="18">
        <f>Data!AU108</f>
        <v>77</v>
      </c>
      <c r="U103" s="54">
        <f>Data!AV108</f>
        <v>67.714285714285708</v>
      </c>
      <c r="V103" s="50">
        <f>Data!AW108</f>
        <v>9.2857142857142918</v>
      </c>
    </row>
    <row r="104" spans="1:22">
      <c r="A104" s="17">
        <f>Data!AB109</f>
        <v>34586</v>
      </c>
      <c r="B104" s="20">
        <f>Data!AC109</f>
        <v>15</v>
      </c>
      <c r="C104" s="20">
        <f>Data!AD109</f>
        <v>3</v>
      </c>
      <c r="D104" s="20">
        <f>Data!AE109</f>
        <v>7</v>
      </c>
      <c r="E104" s="20">
        <f>Data!AF109</f>
        <v>6</v>
      </c>
      <c r="F104" s="20">
        <f>Data!AG109</f>
        <v>1</v>
      </c>
      <c r="G104" s="18">
        <f>Data!AH109</f>
        <v>6</v>
      </c>
      <c r="H104" s="13">
        <f>Data!AI109</f>
        <v>5</v>
      </c>
      <c r="I104" s="13">
        <f>Data!AJ109</f>
        <v>10</v>
      </c>
      <c r="J104" s="54">
        <f>Data!AK109</f>
        <v>5.4285714285714288</v>
      </c>
      <c r="K104" s="50">
        <f>Data!AL109</f>
        <v>4.5714285714285712</v>
      </c>
      <c r="L104" s="17">
        <f>Data!AM109</f>
        <v>34586</v>
      </c>
      <c r="M104" s="20">
        <f>Data!AN109</f>
        <v>76</v>
      </c>
      <c r="N104" s="20">
        <f>Data!AO109</f>
        <v>76</v>
      </c>
      <c r="O104" s="20">
        <f>Data!AP109</f>
        <v>98</v>
      </c>
      <c r="P104" s="20">
        <f>Data!AQ109</f>
        <v>96</v>
      </c>
      <c r="Q104" s="20">
        <f>Data!AR109</f>
        <v>35</v>
      </c>
      <c r="R104" s="18">
        <f>Data!AS109</f>
        <v>66</v>
      </c>
      <c r="S104" s="18">
        <f>Data!AT109</f>
        <v>72</v>
      </c>
      <c r="T104" s="18">
        <f>Data!AU109</f>
        <v>95</v>
      </c>
      <c r="U104" s="54">
        <f>Data!AV109</f>
        <v>76.857142857142861</v>
      </c>
      <c r="V104" s="50">
        <f>Data!AW109</f>
        <v>18.142857142857139</v>
      </c>
    </row>
    <row r="105" spans="1:22">
      <c r="A105" s="17">
        <f>Data!AB110</f>
        <v>34593</v>
      </c>
      <c r="B105" s="20">
        <f>Data!AC110</f>
        <v>11</v>
      </c>
      <c r="C105" s="20">
        <f>Data!AD110</f>
        <v>7</v>
      </c>
      <c r="D105" s="20">
        <f>Data!AE110</f>
        <v>3</v>
      </c>
      <c r="E105" s="20">
        <f>Data!AF110</f>
        <v>2</v>
      </c>
      <c r="F105" s="20">
        <f>Data!AG110</f>
        <v>10</v>
      </c>
      <c r="G105" s="18">
        <f>Data!AH110</f>
        <v>8</v>
      </c>
      <c r="H105" s="13">
        <f>Data!AI110</f>
        <v>2</v>
      </c>
      <c r="I105" s="13">
        <f>Data!AJ110</f>
        <v>10</v>
      </c>
      <c r="J105" s="54">
        <f>Data!AK110</f>
        <v>6</v>
      </c>
      <c r="K105" s="50">
        <f>Data!AL110</f>
        <v>4</v>
      </c>
      <c r="L105" s="17">
        <f>Data!AM110</f>
        <v>34593</v>
      </c>
      <c r="M105" s="20">
        <f>Data!AN110</f>
        <v>67</v>
      </c>
      <c r="N105" s="20">
        <f>Data!AO110</f>
        <v>71</v>
      </c>
      <c r="O105" s="20">
        <f>Data!AP110</f>
        <v>84</v>
      </c>
      <c r="P105" s="20">
        <f>Data!AQ110</f>
        <v>88</v>
      </c>
      <c r="Q105" s="20">
        <f>Data!AR110</f>
        <v>70</v>
      </c>
      <c r="R105" s="18">
        <f>Data!AS110</f>
        <v>81</v>
      </c>
      <c r="S105" s="18">
        <f>Data!AT110</f>
        <v>67</v>
      </c>
      <c r="T105" s="18">
        <f>Data!AU110</f>
        <v>90</v>
      </c>
      <c r="U105" s="54">
        <f>Data!AV110</f>
        <v>78.714285714285708</v>
      </c>
      <c r="V105" s="50">
        <f>Data!AW110</f>
        <v>11.285714285714292</v>
      </c>
    </row>
    <row r="106" spans="1:22">
      <c r="A106" s="17">
        <f>Data!AB111</f>
        <v>34600</v>
      </c>
      <c r="B106" s="20">
        <f>Data!AC111</f>
        <v>-2</v>
      </c>
      <c r="C106" s="20">
        <f>Data!AD111</f>
        <v>4</v>
      </c>
      <c r="D106" s="20">
        <f>Data!AE111</f>
        <v>6</v>
      </c>
      <c r="E106" s="20">
        <f>Data!AF111</f>
        <v>7</v>
      </c>
      <c r="F106" s="20">
        <f>Data!AG111</f>
        <v>11</v>
      </c>
      <c r="G106" s="18">
        <f>Data!AH111</f>
        <v>8</v>
      </c>
      <c r="H106" s="13">
        <f>Data!AI111</f>
        <v>2</v>
      </c>
      <c r="I106" s="13">
        <f>Data!AJ111</f>
        <v>8</v>
      </c>
      <c r="J106" s="54">
        <f>Data!AK111</f>
        <v>6.5714285714285712</v>
      </c>
      <c r="K106" s="50">
        <f>Data!AL111</f>
        <v>1.4285714285714288</v>
      </c>
      <c r="L106" s="17">
        <f>Data!AM111</f>
        <v>34600</v>
      </c>
      <c r="M106" s="20">
        <f>Data!AN111</f>
        <v>54</v>
      </c>
      <c r="N106" s="20">
        <f>Data!AO111</f>
        <v>69</v>
      </c>
      <c r="O106" s="20">
        <f>Data!AP111</f>
        <v>89</v>
      </c>
      <c r="P106" s="20">
        <f>Data!AQ111</f>
        <v>73</v>
      </c>
      <c r="Q106" s="20">
        <f>Data!AR111</f>
        <v>52</v>
      </c>
      <c r="R106" s="18">
        <f>Data!AS111</f>
        <v>78</v>
      </c>
      <c r="S106" s="18">
        <f>Data!AT111</f>
        <v>77</v>
      </c>
      <c r="T106" s="18">
        <f>Data!AU111</f>
        <v>91</v>
      </c>
      <c r="U106" s="54">
        <f>Data!AV111</f>
        <v>75.571428571428569</v>
      </c>
      <c r="V106" s="50">
        <f>Data!AW111</f>
        <v>15.428571428571431</v>
      </c>
    </row>
    <row r="107" spans="1:22">
      <c r="A107" s="17">
        <f>Data!AB112</f>
        <v>34607</v>
      </c>
      <c r="B107" s="20">
        <f>Data!AC112</f>
        <v>-3</v>
      </c>
      <c r="C107" s="20">
        <f>Data!AD112</f>
        <v>5</v>
      </c>
      <c r="D107" s="20">
        <f>Data!AE112</f>
        <v>0</v>
      </c>
      <c r="E107" s="20">
        <f>Data!AF112</f>
        <v>6</v>
      </c>
      <c r="F107" s="20">
        <f>Data!AG112</f>
        <v>4</v>
      </c>
      <c r="G107" s="18">
        <f>Data!AH112</f>
        <v>7</v>
      </c>
      <c r="H107" s="13">
        <f>Data!AI112</f>
        <v>3</v>
      </c>
      <c r="I107" s="13">
        <f>Data!AJ112</f>
        <v>6</v>
      </c>
      <c r="J107" s="54">
        <f>Data!AK112</f>
        <v>4.4285714285714288</v>
      </c>
      <c r="K107" s="50">
        <f>Data!AL112</f>
        <v>1.5714285714285712</v>
      </c>
      <c r="L107" s="17">
        <f>Data!AM112</f>
        <v>34607</v>
      </c>
      <c r="M107" s="20">
        <f>Data!AN112</f>
        <v>48</v>
      </c>
      <c r="N107" s="20">
        <f>Data!AO112</f>
        <v>67</v>
      </c>
      <c r="O107" s="20">
        <f>Data!AP112</f>
        <v>84</v>
      </c>
      <c r="P107" s="20">
        <f>Data!AQ112</f>
        <v>87</v>
      </c>
      <c r="Q107" s="20">
        <f>Data!AR112</f>
        <v>41</v>
      </c>
      <c r="R107" s="18">
        <f>Data!AS112</f>
        <v>79</v>
      </c>
      <c r="S107" s="18">
        <f>Data!AT112</f>
        <v>78</v>
      </c>
      <c r="T107" s="18">
        <f>Data!AU112</f>
        <v>66</v>
      </c>
      <c r="U107" s="54">
        <f>Data!AV112</f>
        <v>71.714285714285708</v>
      </c>
      <c r="V107" s="50">
        <f>Data!AW112</f>
        <v>-5.7142857142857082</v>
      </c>
    </row>
    <row r="108" spans="1:22">
      <c r="A108" s="17">
        <f>Data!AB113</f>
        <v>34614</v>
      </c>
      <c r="B108" s="20">
        <f>Data!AC113</f>
        <v>7</v>
      </c>
      <c r="C108" s="20">
        <f>Data!AD113</f>
        <v>5</v>
      </c>
      <c r="D108" s="20">
        <f>Data!AE113</f>
        <v>3</v>
      </c>
      <c r="E108" s="20">
        <f>Data!AF113</f>
        <v>5</v>
      </c>
      <c r="F108" s="20">
        <f>Data!AG113</f>
        <v>12</v>
      </c>
      <c r="G108" s="18">
        <f>Data!AH113</f>
        <v>2</v>
      </c>
      <c r="H108" s="13">
        <f>Data!AI113</f>
        <v>3</v>
      </c>
      <c r="I108" s="13">
        <f>Data!AJ113</f>
        <v>0</v>
      </c>
      <c r="J108" s="54">
        <f>Data!AK113</f>
        <v>4.2857142857142856</v>
      </c>
      <c r="K108" s="50">
        <f>Data!AL113</f>
        <v>-4.2857142857142856</v>
      </c>
      <c r="L108" s="17">
        <f>Data!AM113</f>
        <v>34614</v>
      </c>
      <c r="M108" s="20">
        <f>Data!AN113</f>
        <v>45</v>
      </c>
      <c r="N108" s="20">
        <f>Data!AO113</f>
        <v>48</v>
      </c>
      <c r="O108" s="20">
        <f>Data!AP113</f>
        <v>94</v>
      </c>
      <c r="P108" s="20">
        <f>Data!AQ113</f>
        <v>87</v>
      </c>
      <c r="Q108" s="20">
        <f>Data!AR113</f>
        <v>41</v>
      </c>
      <c r="R108" s="18">
        <f>Data!AS113</f>
        <v>62</v>
      </c>
      <c r="S108" s="18">
        <f>Data!AT113</f>
        <v>62</v>
      </c>
      <c r="T108" s="18">
        <f>Data!AU113</f>
        <v>65</v>
      </c>
      <c r="U108" s="54">
        <f>Data!AV113</f>
        <v>65.571428571428569</v>
      </c>
      <c r="V108" s="50">
        <f>Data!AW113</f>
        <v>-0.5714285714285694</v>
      </c>
    </row>
    <row r="109" spans="1:22">
      <c r="A109" s="17">
        <f>Data!AB114</f>
        <v>34621</v>
      </c>
      <c r="B109" s="20">
        <f>Data!AC114</f>
        <v>2</v>
      </c>
      <c r="C109" s="20">
        <f>Data!AD114</f>
        <v>7</v>
      </c>
      <c r="D109" s="20">
        <f>Data!AE114</f>
        <v>3</v>
      </c>
      <c r="E109" s="20">
        <f>Data!AF114</f>
        <v>6</v>
      </c>
      <c r="F109" s="20">
        <f>Data!AG114</f>
        <v>6</v>
      </c>
      <c r="G109" s="18">
        <f>Data!AH114</f>
        <v>7</v>
      </c>
      <c r="H109" s="13">
        <f>Data!AI114</f>
        <v>3</v>
      </c>
      <c r="I109" s="13">
        <f>Data!AJ114</f>
        <v>12</v>
      </c>
      <c r="J109" s="54">
        <f>Data!AK114</f>
        <v>6.2857142857142856</v>
      </c>
      <c r="K109" s="50">
        <f>Data!AL114</f>
        <v>5.7142857142857144</v>
      </c>
      <c r="L109" s="17">
        <f>Data!AM114</f>
        <v>34621</v>
      </c>
      <c r="M109" s="20">
        <f>Data!AN114</f>
        <v>24</v>
      </c>
      <c r="N109" s="20">
        <f>Data!AO114</f>
        <v>70</v>
      </c>
      <c r="O109" s="20">
        <f>Data!AP114</f>
        <v>38</v>
      </c>
      <c r="P109" s="20">
        <f>Data!AQ114</f>
        <v>77</v>
      </c>
      <c r="Q109" s="20">
        <f>Data!AR114</f>
        <v>41</v>
      </c>
      <c r="R109" s="18">
        <f>Data!AS114</f>
        <v>49</v>
      </c>
      <c r="S109" s="18">
        <f>Data!AT114</f>
        <v>29</v>
      </c>
      <c r="T109" s="18">
        <f>Data!AU114</f>
        <v>63</v>
      </c>
      <c r="U109" s="54">
        <f>Data!AV114</f>
        <v>52.428571428571431</v>
      </c>
      <c r="V109" s="50">
        <f>Data!AW114</f>
        <v>10.571428571428569</v>
      </c>
    </row>
    <row r="110" spans="1:22">
      <c r="A110" s="17">
        <f>Data!AB115</f>
        <v>34628</v>
      </c>
      <c r="B110" s="20">
        <f>Data!AC115</f>
        <v>6</v>
      </c>
      <c r="C110" s="20">
        <f>Data!AD115</f>
        <v>5</v>
      </c>
      <c r="D110" s="20">
        <f>Data!AE115</f>
        <v>5</v>
      </c>
      <c r="E110" s="20">
        <f>Data!AF115</f>
        <v>0</v>
      </c>
      <c r="F110" s="20">
        <f>Data!AG115</f>
        <v>6</v>
      </c>
      <c r="G110" s="18">
        <f>Data!AH115</f>
        <v>2</v>
      </c>
      <c r="H110" s="13">
        <f>Data!AI115</f>
        <v>2</v>
      </c>
      <c r="I110" s="13">
        <f>Data!AJ115</f>
        <v>5</v>
      </c>
      <c r="J110" s="54">
        <f>Data!AK115</f>
        <v>3.5714285714285716</v>
      </c>
      <c r="K110" s="50">
        <f>Data!AL115</f>
        <v>1.4285714285714284</v>
      </c>
      <c r="L110" s="17">
        <f>Data!AM115</f>
        <v>34628</v>
      </c>
      <c r="M110" s="20">
        <f>Data!AN115</f>
        <v>60</v>
      </c>
      <c r="N110" s="20">
        <f>Data!AO115</f>
        <v>52</v>
      </c>
      <c r="O110" s="20">
        <f>Data!AP115</f>
        <v>57</v>
      </c>
      <c r="P110" s="20">
        <f>Data!AQ115</f>
        <v>63</v>
      </c>
      <c r="Q110" s="20">
        <f>Data!AR115</f>
        <v>58</v>
      </c>
      <c r="R110" s="18">
        <f>Data!AS115</f>
        <v>42</v>
      </c>
      <c r="S110" s="18">
        <f>Data!AT115</f>
        <v>71</v>
      </c>
      <c r="T110" s="18">
        <f>Data!AU115</f>
        <v>25</v>
      </c>
      <c r="U110" s="54">
        <f>Data!AV115</f>
        <v>52.571428571428569</v>
      </c>
      <c r="V110" s="50">
        <f>Data!AW115</f>
        <v>-27.571428571428569</v>
      </c>
    </row>
    <row r="111" spans="1:22" ht="13.5" thickBot="1">
      <c r="A111" s="21">
        <f>Data!AB116</f>
        <v>34635</v>
      </c>
      <c r="B111" s="23">
        <f>Data!AC116</f>
        <v>2</v>
      </c>
      <c r="C111" s="23">
        <f>Data!AD116</f>
        <v>1</v>
      </c>
      <c r="D111" s="23">
        <f>Data!AE116</f>
        <v>-2</v>
      </c>
      <c r="E111" s="23">
        <f>Data!AF116</f>
        <v>6</v>
      </c>
      <c r="F111" s="23">
        <f>Data!AG116</f>
        <v>9</v>
      </c>
      <c r="G111" s="23">
        <f>Data!AH116</f>
        <v>0</v>
      </c>
      <c r="H111" s="23">
        <f>Data!AI116</f>
        <v>5</v>
      </c>
      <c r="I111" s="23">
        <f>Data!AJ116</f>
        <v>0</v>
      </c>
      <c r="J111" s="55">
        <f>Data!AK116</f>
        <v>2.7142857142857144</v>
      </c>
      <c r="K111" s="81">
        <f>Data!AL116</f>
        <v>-2.7142857142857144</v>
      </c>
      <c r="L111" s="21">
        <f>Data!AM116</f>
        <v>34635</v>
      </c>
      <c r="M111" s="23">
        <f>Data!AN116</f>
        <v>4</v>
      </c>
      <c r="N111" s="23">
        <f>Data!AO116</f>
        <v>34</v>
      </c>
      <c r="O111" s="23">
        <f>Data!AP116</f>
        <v>34</v>
      </c>
      <c r="P111" s="23">
        <f>Data!AQ116</f>
        <v>29</v>
      </c>
      <c r="Q111" s="23">
        <f>Data!AR116</f>
        <v>36</v>
      </c>
      <c r="R111" s="23">
        <f>Data!AS116</f>
        <v>13</v>
      </c>
      <c r="S111" s="23">
        <f>Data!AT116</f>
        <v>70</v>
      </c>
      <c r="T111" s="23" t="str">
        <f>Data!AU116</f>
        <v xml:space="preserve"> </v>
      </c>
      <c r="U111" s="55">
        <f>Data!AV116</f>
        <v>31.428571428571427</v>
      </c>
      <c r="V111" s="81" t="str">
        <f>Data!AW116</f>
        <v xml:space="preserve"> </v>
      </c>
    </row>
  </sheetData>
  <mergeCells count="1">
    <mergeCell ref="A1:V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9"/>
  <sheetViews>
    <sheetView showGridLines="0" tabSelected="1" topLeftCell="AK1" zoomScaleNormal="25" zoomScaleSheetLayoutView="75" workbookViewId="0">
      <selection activeCell="AV9" sqref="AV9:AV61"/>
    </sheetView>
  </sheetViews>
  <sheetFormatPr defaultRowHeight="11.25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10.85546875" style="4" customWidth="1"/>
    <col min="15" max="15" width="12" style="4" customWidth="1"/>
    <col min="16" max="16" width="7.7109375" style="4" customWidth="1"/>
    <col min="17" max="17" width="13.5703125" style="4" bestFit="1" customWidth="1"/>
    <col min="18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7.7109375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5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8" customHeight="1">
      <c r="A2" s="33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75"/>
      <c r="AB2" s="38"/>
      <c r="AC2" s="2"/>
      <c r="AD2" s="2"/>
      <c r="AE2" s="2"/>
      <c r="AF2" s="2"/>
      <c r="AG2" s="2"/>
      <c r="AH2" s="1"/>
      <c r="AI2" s="1"/>
      <c r="AJ2" s="1"/>
      <c r="AK2" s="1"/>
      <c r="AL2" s="1"/>
      <c r="AM2" s="1"/>
      <c r="AN2" s="1"/>
      <c r="AO2" s="2"/>
      <c r="AP2" s="2"/>
      <c r="AQ2" s="2"/>
      <c r="AR2" s="27"/>
      <c r="AS2" s="27"/>
      <c r="AT2" s="27"/>
      <c r="AU2" s="1"/>
      <c r="AV2" s="1"/>
      <c r="AW2" s="1"/>
      <c r="AX2" s="1"/>
      <c r="AY2" s="1"/>
      <c r="AZ2" s="1"/>
      <c r="BA2" s="1"/>
    </row>
    <row r="3" spans="1:87" ht="18" customHeight="1">
      <c r="A3" s="33"/>
      <c r="B3" s="2"/>
      <c r="C3" s="2"/>
      <c r="D3" s="1"/>
      <c r="E3" s="1"/>
      <c r="F3" s="1"/>
      <c r="G3" s="1"/>
      <c r="H3" s="1"/>
      <c r="I3" s="1"/>
      <c r="J3" s="1"/>
      <c r="M3" s="66" t="s">
        <v>27</v>
      </c>
      <c r="N3" s="104">
        <f ca="1">TODAY()</f>
        <v>37196</v>
      </c>
      <c r="O3" s="105">
        <f ca="1">SUM(O4:O6)</f>
        <v>23</v>
      </c>
      <c r="P3" s="94" t="s">
        <v>28</v>
      </c>
      <c r="Q3" s="100">
        <f ca="1">VLOOKUP(DATE(YEAR($N3)-7,MONTH($N3),DAY($N3)-3),$AM$65:$AU$116,8)</f>
        <v>70</v>
      </c>
      <c r="R3" s="100"/>
      <c r="T3" s="1"/>
      <c r="U3" s="1"/>
      <c r="V3" s="1"/>
      <c r="W3" s="1"/>
      <c r="X3" s="1"/>
      <c r="Y3" s="1"/>
      <c r="Z3" s="1"/>
      <c r="AA3" s="75"/>
      <c r="AB3" s="38"/>
      <c r="AC3" s="2"/>
      <c r="AD3" s="2"/>
      <c r="AE3" s="2"/>
      <c r="AF3" s="2"/>
      <c r="AG3" s="2"/>
      <c r="AH3" s="1"/>
      <c r="AI3" s="1"/>
      <c r="AJ3" s="1"/>
      <c r="AK3" s="1"/>
      <c r="AL3" s="1"/>
      <c r="AM3" s="1"/>
      <c r="AN3" s="1"/>
      <c r="AO3" s="2"/>
      <c r="AP3" s="2"/>
      <c r="AQ3" s="2"/>
      <c r="AR3" s="27"/>
      <c r="AS3" s="27"/>
      <c r="AT3" s="27"/>
      <c r="AU3" s="1"/>
      <c r="AV3" s="1"/>
      <c r="AW3" s="1"/>
      <c r="AX3" s="1"/>
      <c r="AY3" s="1"/>
      <c r="AZ3" s="1"/>
      <c r="BA3" s="1"/>
    </row>
    <row r="4" spans="1:87" ht="18" customHeight="1">
      <c r="A4" s="33"/>
      <c r="B4" s="2"/>
      <c r="C4" s="2"/>
      <c r="D4" s="1"/>
      <c r="E4" s="1"/>
      <c r="F4" s="1"/>
      <c r="G4" s="1"/>
      <c r="H4" s="1"/>
      <c r="I4" s="1"/>
      <c r="J4" s="1"/>
      <c r="N4" s="102" t="s">
        <v>37</v>
      </c>
      <c r="O4" s="101">
        <f ca="1">VLOOKUP(DATE(YEAR($N3)-7,MONTH($N3),DAY($N3)-3),$A$65:$I$116,9)</f>
        <v>-2</v>
      </c>
      <c r="Q4" s="1"/>
      <c r="R4" s="1"/>
      <c r="S4" s="1"/>
      <c r="T4" s="1"/>
      <c r="U4" s="1"/>
      <c r="V4" s="1"/>
      <c r="W4" s="1"/>
      <c r="X4" s="1"/>
      <c r="Y4" s="1"/>
      <c r="Z4" s="1"/>
      <c r="AA4" s="75"/>
      <c r="AB4" s="38"/>
      <c r="AC4" s="2"/>
      <c r="AD4" s="2"/>
      <c r="AE4" s="2"/>
      <c r="AF4" s="2"/>
      <c r="AG4" s="2"/>
      <c r="AH4" s="1"/>
      <c r="AI4" s="1"/>
      <c r="AJ4" s="1"/>
      <c r="AK4" s="1"/>
      <c r="AL4" s="1"/>
      <c r="AM4" s="1"/>
      <c r="AN4" s="1"/>
      <c r="AO4" s="2"/>
      <c r="AP4" s="2"/>
      <c r="AQ4" s="2"/>
      <c r="AR4" s="27"/>
      <c r="AS4" s="27"/>
      <c r="AT4" s="27"/>
      <c r="AU4" s="1"/>
      <c r="AV4" s="1"/>
      <c r="AW4" s="1"/>
      <c r="AX4" s="1"/>
      <c r="AY4" s="1"/>
      <c r="AZ4" s="1"/>
      <c r="BA4" s="1"/>
    </row>
    <row r="5" spans="1:87" ht="12.75" customHeight="1">
      <c r="A5" s="95"/>
      <c r="B5" s="2"/>
      <c r="C5" s="2"/>
      <c r="D5" s="7"/>
      <c r="E5" s="7"/>
      <c r="F5" s="7"/>
      <c r="G5" s="7"/>
      <c r="H5" s="7"/>
      <c r="I5" s="7"/>
      <c r="J5" s="7"/>
      <c r="N5" s="103" t="s">
        <v>38</v>
      </c>
      <c r="O5" s="101">
        <f ca="1">VLOOKUP(DATE(YEAR($N$3)-7,MONTH($N$3),DAY($N$3)-3),$L$65:$T$116,9)</f>
        <v>25</v>
      </c>
      <c r="Q5" s="7"/>
      <c r="R5" s="7"/>
      <c r="S5" s="7"/>
      <c r="T5" s="7"/>
      <c r="U5" s="7"/>
      <c r="V5" s="7"/>
      <c r="W5" s="7"/>
      <c r="X5" s="7"/>
      <c r="Y5" s="7"/>
      <c r="Z5" s="7"/>
      <c r="AA5" s="6"/>
      <c r="AB5" s="32"/>
      <c r="AC5" s="2"/>
      <c r="AD5" s="2"/>
      <c r="AE5" s="2"/>
      <c r="AF5" s="2"/>
      <c r="AG5" s="2"/>
      <c r="AH5" s="7"/>
      <c r="AI5" s="7"/>
      <c r="AJ5" s="7"/>
      <c r="AK5" s="7"/>
      <c r="AL5" s="7"/>
      <c r="AM5" s="7"/>
      <c r="AN5" s="7"/>
      <c r="AO5" s="2"/>
      <c r="AP5" s="2"/>
      <c r="AQ5" s="2"/>
      <c r="AR5" s="27"/>
      <c r="AS5" s="27"/>
      <c r="AT5" s="27"/>
      <c r="AU5" s="7"/>
      <c r="AV5" s="7"/>
      <c r="AW5" s="7"/>
      <c r="AX5" s="7"/>
      <c r="AY5" s="7"/>
      <c r="AZ5" s="7"/>
      <c r="BA5" s="7"/>
    </row>
    <row r="6" spans="1:87" ht="12.75" customHeight="1">
      <c r="A6" s="95"/>
      <c r="B6" s="2"/>
      <c r="C6" s="2"/>
      <c r="D6" s="7"/>
      <c r="E6" s="7"/>
      <c r="G6" s="7"/>
      <c r="H6" s="7"/>
      <c r="I6" s="7"/>
      <c r="J6" s="7"/>
      <c r="N6" s="103" t="s">
        <v>39</v>
      </c>
      <c r="O6" s="101">
        <f ca="1">VLOOKUP(DATE(YEAR($N$3)-7,MONTH($N$3),DAY($N$3)-3),AB65:AJ116,9)</f>
        <v>0</v>
      </c>
      <c r="T6" s="70" t="str">
        <f ca="1">VLOOKUP(DATE(YEAR($N3)-6,MONTH($N3),DAY($N3)+5),$AM$98:$AV$116,9)</f>
        <v xml:space="preserve"> </v>
      </c>
      <c r="U6" s="70"/>
      <c r="V6" s="70"/>
      <c r="W6" s="70"/>
      <c r="X6" s="70"/>
      <c r="Y6" s="71"/>
      <c r="Z6" s="7"/>
      <c r="AA6" s="6"/>
      <c r="AB6" s="32"/>
      <c r="AC6" s="2"/>
      <c r="AD6" s="2"/>
      <c r="AE6" s="2"/>
      <c r="AF6" s="2"/>
      <c r="AG6" s="2"/>
      <c r="AH6" s="7"/>
      <c r="AI6" s="7"/>
      <c r="AJ6" s="7"/>
      <c r="AK6" s="7"/>
      <c r="AL6" s="7"/>
      <c r="AM6" s="7"/>
      <c r="AN6" s="7"/>
      <c r="AO6" s="2"/>
      <c r="AP6" s="2"/>
      <c r="AQ6" s="2"/>
      <c r="AR6" s="27"/>
      <c r="AS6" s="27"/>
      <c r="AT6" s="27"/>
      <c r="AU6" s="7"/>
      <c r="AV6" s="7"/>
      <c r="AW6" s="7"/>
      <c r="AX6" s="7"/>
      <c r="AY6" s="7"/>
      <c r="AZ6" s="7"/>
      <c r="BA6" s="7"/>
    </row>
    <row r="7" spans="1:87" ht="14.25" customHeight="1" thickBot="1">
      <c r="A7" s="96"/>
      <c r="B7" s="7"/>
      <c r="C7" s="3"/>
      <c r="D7" s="6"/>
      <c r="E7" s="6"/>
      <c r="F7" s="7"/>
      <c r="G7" s="6"/>
      <c r="H7" s="6"/>
      <c r="I7" s="6"/>
      <c r="J7" s="6"/>
      <c r="K7" s="6"/>
      <c r="L7" s="6"/>
      <c r="M7" s="6"/>
      <c r="N7" s="7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H7" s="6"/>
      <c r="AI7" s="6"/>
      <c r="AJ7" s="6"/>
      <c r="AK7" s="6"/>
      <c r="AL7" s="6"/>
      <c r="AM7" s="6"/>
      <c r="AN7" s="6"/>
      <c r="AU7" s="6"/>
      <c r="AV7" s="6"/>
      <c r="AW7" s="6"/>
      <c r="AX7" s="6"/>
      <c r="AY7" s="6"/>
      <c r="AZ7" s="6"/>
      <c r="BA7" s="6"/>
    </row>
    <row r="8" spans="1:87" s="10" customFormat="1" ht="30.75" customHeight="1">
      <c r="A8" s="35" t="s">
        <v>36</v>
      </c>
      <c r="B8" s="34"/>
      <c r="C8" s="34"/>
      <c r="D8" s="34"/>
      <c r="E8" s="34"/>
      <c r="F8" s="34"/>
      <c r="G8" s="34"/>
      <c r="H8" s="34"/>
      <c r="I8" s="34"/>
      <c r="J8" s="60" t="s">
        <v>29</v>
      </c>
      <c r="K8" s="46" t="s">
        <v>13</v>
      </c>
      <c r="L8" s="46" t="s">
        <v>13</v>
      </c>
      <c r="M8" s="44" t="s">
        <v>23</v>
      </c>
      <c r="N8" s="35" t="s">
        <v>1</v>
      </c>
      <c r="O8" s="34"/>
      <c r="P8" s="34"/>
      <c r="Q8" s="34"/>
      <c r="R8" s="34"/>
      <c r="S8" s="34"/>
      <c r="T8" s="34"/>
      <c r="U8" s="34"/>
      <c r="V8" s="34"/>
      <c r="W8" s="60" t="s">
        <v>29</v>
      </c>
      <c r="X8" s="46" t="s">
        <v>14</v>
      </c>
      <c r="Y8" s="46" t="s">
        <v>14</v>
      </c>
      <c r="Z8" s="48" t="s">
        <v>23</v>
      </c>
      <c r="AA8" s="76"/>
      <c r="AB8" s="35" t="s">
        <v>2</v>
      </c>
      <c r="AC8" s="34"/>
      <c r="AD8" s="34"/>
      <c r="AE8" s="34"/>
      <c r="AF8" s="34"/>
      <c r="AG8" s="34"/>
      <c r="AH8" s="34"/>
      <c r="AI8" s="34"/>
      <c r="AJ8" s="34"/>
      <c r="AK8" s="60" t="s">
        <v>24</v>
      </c>
      <c r="AL8" s="46" t="s">
        <v>15</v>
      </c>
      <c r="AM8" s="46" t="s">
        <v>15</v>
      </c>
      <c r="AN8" s="44" t="s">
        <v>23</v>
      </c>
      <c r="AO8" s="35" t="s">
        <v>3</v>
      </c>
      <c r="AP8" s="34"/>
      <c r="AQ8" s="34"/>
      <c r="AR8" s="36"/>
      <c r="AS8" s="36"/>
      <c r="AT8" s="36"/>
      <c r="AU8" s="34"/>
      <c r="AV8" s="34"/>
      <c r="AW8" s="34"/>
      <c r="AX8" s="60" t="s">
        <v>29</v>
      </c>
      <c r="AY8" s="46" t="s">
        <v>11</v>
      </c>
      <c r="AZ8" s="46" t="s">
        <v>11</v>
      </c>
      <c r="BA8" s="48" t="s">
        <v>23</v>
      </c>
      <c r="BB8" s="11"/>
      <c r="BC8" s="11"/>
      <c r="BD8" s="11"/>
      <c r="BF8" s="11"/>
      <c r="BG8" s="11"/>
      <c r="BH8" s="11"/>
      <c r="BI8" s="11"/>
    </row>
    <row r="9" spans="1:87" s="10" customFormat="1" ht="23.25" thickBot="1">
      <c r="A9" s="62" t="s">
        <v>4</v>
      </c>
      <c r="B9" s="37" t="s">
        <v>5</v>
      </c>
      <c r="C9" s="37" t="s">
        <v>6</v>
      </c>
      <c r="D9" s="37" t="s">
        <v>7</v>
      </c>
      <c r="E9" s="37" t="s">
        <v>8</v>
      </c>
      <c r="F9" s="37" t="s">
        <v>9</v>
      </c>
      <c r="G9" s="37" t="s">
        <v>10</v>
      </c>
      <c r="H9" s="37" t="s">
        <v>16</v>
      </c>
      <c r="I9" s="37" t="s">
        <v>30</v>
      </c>
      <c r="J9" s="59" t="s">
        <v>17</v>
      </c>
      <c r="K9" s="47" t="s">
        <v>12</v>
      </c>
      <c r="L9" s="47" t="s">
        <v>18</v>
      </c>
      <c r="M9" s="45" t="s">
        <v>17</v>
      </c>
      <c r="N9" s="62" t="s">
        <v>4</v>
      </c>
      <c r="O9" s="37" t="s">
        <v>5</v>
      </c>
      <c r="P9" s="37" t="s">
        <v>6</v>
      </c>
      <c r="Q9" s="37" t="s">
        <v>7</v>
      </c>
      <c r="R9" s="37" t="s">
        <v>8</v>
      </c>
      <c r="S9" s="37" t="s">
        <v>9</v>
      </c>
      <c r="T9" s="37" t="s">
        <v>10</v>
      </c>
      <c r="U9" s="37" t="s">
        <v>16</v>
      </c>
      <c r="V9" s="37" t="s">
        <v>30</v>
      </c>
      <c r="W9" s="59" t="s">
        <v>17</v>
      </c>
      <c r="X9" s="47" t="s">
        <v>12</v>
      </c>
      <c r="Y9" s="47" t="s">
        <v>18</v>
      </c>
      <c r="Z9" s="47" t="s">
        <v>17</v>
      </c>
      <c r="AA9" s="72"/>
      <c r="AB9" s="62" t="s">
        <v>4</v>
      </c>
      <c r="AC9" s="37" t="s">
        <v>5</v>
      </c>
      <c r="AD9" s="37" t="s">
        <v>6</v>
      </c>
      <c r="AE9" s="37" t="s">
        <v>7</v>
      </c>
      <c r="AF9" s="37" t="s">
        <v>8</v>
      </c>
      <c r="AG9" s="37" t="s">
        <v>9</v>
      </c>
      <c r="AH9" s="37" t="s">
        <v>10</v>
      </c>
      <c r="AI9" s="37" t="s">
        <v>16</v>
      </c>
      <c r="AJ9" s="37" t="s">
        <v>30</v>
      </c>
      <c r="AK9" s="59" t="s">
        <v>17</v>
      </c>
      <c r="AL9" s="47" t="s">
        <v>12</v>
      </c>
      <c r="AM9" s="47" t="s">
        <v>18</v>
      </c>
      <c r="AN9" s="45" t="s">
        <v>17</v>
      </c>
      <c r="AO9" s="62" t="s">
        <v>4</v>
      </c>
      <c r="AP9" s="37" t="s">
        <v>5</v>
      </c>
      <c r="AQ9" s="37" t="s">
        <v>6</v>
      </c>
      <c r="AR9" s="37" t="s">
        <v>7</v>
      </c>
      <c r="AS9" s="37" t="s">
        <v>8</v>
      </c>
      <c r="AT9" s="37" t="s">
        <v>9</v>
      </c>
      <c r="AU9" s="37" t="s">
        <v>10</v>
      </c>
      <c r="AV9" s="37" t="s">
        <v>16</v>
      </c>
      <c r="AW9" s="37" t="s">
        <v>30</v>
      </c>
      <c r="AX9" s="59" t="s">
        <v>17</v>
      </c>
      <c r="AY9" s="47" t="s">
        <v>12</v>
      </c>
      <c r="AZ9" s="47" t="s">
        <v>18</v>
      </c>
      <c r="BA9" s="47" t="s">
        <v>17</v>
      </c>
      <c r="BB9" s="14"/>
      <c r="BC9" s="14"/>
      <c r="BD9" s="14"/>
      <c r="BE9" s="13"/>
      <c r="BF9" s="14"/>
      <c r="BG9" s="11"/>
      <c r="BH9" s="11"/>
      <c r="BI9" s="11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16">
        <v>34278</v>
      </c>
      <c r="B10" s="13"/>
      <c r="C10" s="13">
        <v>870</v>
      </c>
      <c r="D10" s="13">
        <v>812</v>
      </c>
      <c r="E10" s="13">
        <v>670</v>
      </c>
      <c r="F10" s="13">
        <v>749</v>
      </c>
      <c r="G10" s="13">
        <v>896</v>
      </c>
      <c r="H10" s="13">
        <v>852</v>
      </c>
      <c r="I10" s="13">
        <v>687</v>
      </c>
      <c r="J10" s="42">
        <f>IF(I10&gt;0,AVERAGE(C10:I10),AVERAGE(B10:H10))</f>
        <v>790.85714285714289</v>
      </c>
      <c r="K10" s="82">
        <f>IF(I10&gt;0,I10-H10," ")</f>
        <v>-165</v>
      </c>
      <c r="L10" s="93">
        <f>IF(I10&gt;0,I10-J10," ")</f>
        <v>-103.85714285714289</v>
      </c>
      <c r="M10" s="57">
        <f>I10</f>
        <v>687</v>
      </c>
      <c r="N10" s="16">
        <v>34278</v>
      </c>
      <c r="O10" s="13"/>
      <c r="P10" s="13">
        <v>1791</v>
      </c>
      <c r="Q10" s="13">
        <v>1723</v>
      </c>
      <c r="R10" s="13">
        <v>1721</v>
      </c>
      <c r="S10" s="13">
        <v>1691</v>
      </c>
      <c r="T10" s="13">
        <v>1763</v>
      </c>
      <c r="U10" s="13">
        <v>1721</v>
      </c>
      <c r="V10" s="13">
        <v>1678</v>
      </c>
      <c r="W10" s="42">
        <f>IF(V10&gt;0,AVERAGE(P10:V10),AVERAGE(O10:U10))</f>
        <v>1726.8571428571429</v>
      </c>
      <c r="X10" s="82">
        <f>IF(V10&gt;0,V10-U10," ")</f>
        <v>-43</v>
      </c>
      <c r="Y10" s="57">
        <f>IF(V10&gt;0,V10-W10," ")</f>
        <v>-48.85714285714289</v>
      </c>
      <c r="Z10" s="57">
        <f>U10</f>
        <v>1721</v>
      </c>
      <c r="AA10" s="73"/>
      <c r="AB10" s="16">
        <v>34278</v>
      </c>
      <c r="AC10" s="13"/>
      <c r="AD10" s="13">
        <v>427</v>
      </c>
      <c r="AE10" s="13">
        <v>423</v>
      </c>
      <c r="AF10" s="13">
        <v>334</v>
      </c>
      <c r="AG10" s="13">
        <v>367</v>
      </c>
      <c r="AH10" s="13">
        <v>435</v>
      </c>
      <c r="AI10" s="13">
        <v>434</v>
      </c>
      <c r="AJ10" s="13">
        <v>383</v>
      </c>
      <c r="AK10" s="42">
        <f>IF(AJ10&gt;0,AVERAGE(AD10:AJ10),AVERAGE(AC10:AI10))</f>
        <v>400.42857142857144</v>
      </c>
      <c r="AL10" s="82">
        <f>IF(AJ10&gt;0,AJ10-AI10,"")</f>
        <v>-51</v>
      </c>
      <c r="AM10" s="57">
        <f>IF(AJ10&gt;0,AJ10-AK10," ")</f>
        <v>-17.428571428571445</v>
      </c>
      <c r="AN10" s="57">
        <f>AI10</f>
        <v>434</v>
      </c>
      <c r="AO10" s="16">
        <v>34278</v>
      </c>
      <c r="AP10" s="13"/>
      <c r="AQ10" s="13">
        <v>3088</v>
      </c>
      <c r="AR10" s="13">
        <v>2958</v>
      </c>
      <c r="AS10" s="13">
        <v>2725</v>
      </c>
      <c r="AT10" s="13">
        <v>2807</v>
      </c>
      <c r="AU10" s="13">
        <v>3094</v>
      </c>
      <c r="AV10" s="13">
        <v>3007</v>
      </c>
      <c r="AW10" s="13">
        <v>2748</v>
      </c>
      <c r="AX10" s="42">
        <f t="shared" ref="AX10:AX60" si="0">IF(AW10&gt;0,AVERAGE(AQ10:AW10),AVERAGE(AP10:AV10))</f>
        <v>2918.1428571428573</v>
      </c>
      <c r="AY10" s="82">
        <f>IF(AW10&gt;0,AW10-AV10," ")</f>
        <v>-259</v>
      </c>
      <c r="AZ10" s="57">
        <f>IF(AW10&gt;0,AW10-AX10," ")</f>
        <v>-170.14285714285734</v>
      </c>
      <c r="BA10" s="57">
        <f>AV10</f>
        <v>3007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34285</v>
      </c>
      <c r="B11" s="13"/>
      <c r="C11" s="13">
        <v>877</v>
      </c>
      <c r="D11" s="13">
        <v>794</v>
      </c>
      <c r="E11" s="13">
        <v>658</v>
      </c>
      <c r="F11" s="13">
        <v>748</v>
      </c>
      <c r="G11" s="13">
        <f>894+29</f>
        <v>923</v>
      </c>
      <c r="H11" s="13">
        <v>847</v>
      </c>
      <c r="I11" s="13">
        <v>688</v>
      </c>
      <c r="J11" s="42">
        <f>IF(I11&gt;0,AVERAGE(C11:I11),AVERAGE(B11:H11))</f>
        <v>790.71428571428567</v>
      </c>
      <c r="K11" s="83">
        <f t="shared" ref="K11:K61" si="1">IF(I11&gt;0,I11-H11," ")</f>
        <v>-159</v>
      </c>
      <c r="L11" s="49">
        <f t="shared" ref="L11:L61" si="2">IF(I11&gt;0,I11-J11," ")</f>
        <v>-102.71428571428567</v>
      </c>
      <c r="M11" s="49">
        <f>M10+J66</f>
        <v>688.28571428571433</v>
      </c>
      <c r="N11" s="16">
        <v>34285</v>
      </c>
      <c r="O11" s="13"/>
      <c r="P11" s="13">
        <v>1795</v>
      </c>
      <c r="Q11" s="13">
        <v>1669</v>
      </c>
      <c r="R11" s="13">
        <v>1714</v>
      </c>
      <c r="S11" s="13">
        <v>1695</v>
      </c>
      <c r="T11" s="13">
        <f>1735+20</f>
        <v>1755</v>
      </c>
      <c r="U11" s="13">
        <v>1730</v>
      </c>
      <c r="V11" s="13">
        <v>1682</v>
      </c>
      <c r="W11" s="42">
        <f t="shared" ref="W11:W61" si="3">IF(V11&gt;0,AVERAGE(P11:V11),AVERAGE(O11:U11))</f>
        <v>1720</v>
      </c>
      <c r="X11" s="83">
        <f t="shared" ref="X11:X61" si="4">IF(V11&gt;0,V11-U11," ")</f>
        <v>-48</v>
      </c>
      <c r="Y11" s="83">
        <f t="shared" ref="Y11:Y61" si="5">IF(V11&gt;0,V11-W11," ")</f>
        <v>-38</v>
      </c>
      <c r="Z11" s="49">
        <f>Z10+U66</f>
        <v>1714.1428571428571</v>
      </c>
      <c r="AA11" s="73"/>
      <c r="AB11" s="16">
        <v>34285</v>
      </c>
      <c r="AC11" s="13"/>
      <c r="AD11" s="13">
        <v>427</v>
      </c>
      <c r="AE11" s="13">
        <v>410</v>
      </c>
      <c r="AF11" s="13">
        <v>331</v>
      </c>
      <c r="AG11" s="13">
        <v>371</v>
      </c>
      <c r="AH11" s="13">
        <f>441+8</f>
        <v>449</v>
      </c>
      <c r="AI11" s="13">
        <v>439</v>
      </c>
      <c r="AJ11" s="13">
        <v>372</v>
      </c>
      <c r="AK11" s="42">
        <f t="shared" ref="AK11:AK61" si="6">IF(AJ11&gt;0,AVERAGE(AD11:AJ11),AVERAGE(AC11:AI11))</f>
        <v>399.85714285714283</v>
      </c>
      <c r="AL11" s="83">
        <f t="shared" ref="AL11:AL61" si="7">IF(AJ11&gt;0,AJ11-AI11,"")</f>
        <v>-67</v>
      </c>
      <c r="AM11" s="49">
        <f t="shared" ref="AM11:AM61" si="8">IF(AJ11&gt;0,AJ11-AK11," ")</f>
        <v>-27.857142857142833</v>
      </c>
      <c r="AN11" s="49">
        <f>AN10+AK66</f>
        <v>433.42857142857144</v>
      </c>
      <c r="AO11" s="16">
        <v>34285</v>
      </c>
      <c r="AP11" s="13"/>
      <c r="AQ11" s="13">
        <v>3099</v>
      </c>
      <c r="AR11" s="13">
        <v>2873</v>
      </c>
      <c r="AS11" s="13">
        <v>2703</v>
      </c>
      <c r="AT11" s="13">
        <v>2814</v>
      </c>
      <c r="AU11" s="13">
        <f>3070+57</f>
        <v>3127</v>
      </c>
      <c r="AV11" s="13">
        <v>3016</v>
      </c>
      <c r="AW11" s="13">
        <v>2742</v>
      </c>
      <c r="AX11" s="42">
        <f t="shared" si="0"/>
        <v>2910.5714285714284</v>
      </c>
      <c r="AY11" s="83">
        <f t="shared" ref="AY11:AY61" si="9">IF(AW11&gt;0,AW11-AV11," ")</f>
        <v>-274</v>
      </c>
      <c r="AZ11" s="49">
        <f t="shared" ref="AZ11:AZ61" si="10">IF(AW11&gt;0,AW11-AX11," ")</f>
        <v>-168.57142857142844</v>
      </c>
      <c r="BA11" s="49">
        <f>BA10+AV66</f>
        <v>2999.4285714285716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34292</v>
      </c>
      <c r="B12" s="13"/>
      <c r="C12" s="13">
        <v>878</v>
      </c>
      <c r="D12" s="13">
        <v>769</v>
      </c>
      <c r="E12" s="13">
        <v>629</v>
      </c>
      <c r="F12" s="13">
        <v>717</v>
      </c>
      <c r="G12" s="13">
        <v>903</v>
      </c>
      <c r="H12" s="13">
        <v>843</v>
      </c>
      <c r="I12" s="13">
        <v>664</v>
      </c>
      <c r="J12" s="42">
        <f t="shared" ref="J12:J61" si="11">IF(I12&gt;0,AVERAGE(C12:I12),AVERAGE(B12:H12))</f>
        <v>771.85714285714289</v>
      </c>
      <c r="K12" s="83">
        <f t="shared" si="1"/>
        <v>-179</v>
      </c>
      <c r="L12" s="49">
        <f t="shared" si="2"/>
        <v>-107.85714285714289</v>
      </c>
      <c r="M12" s="49">
        <f t="shared" ref="M12:M61" si="12">M11+J67</f>
        <v>669.42857142857144</v>
      </c>
      <c r="N12" s="16">
        <v>34292</v>
      </c>
      <c r="O12" s="13"/>
      <c r="P12" s="13">
        <v>1786</v>
      </c>
      <c r="Q12" s="13">
        <v>1607</v>
      </c>
      <c r="R12" s="13">
        <v>1656</v>
      </c>
      <c r="S12" s="13">
        <v>1666</v>
      </c>
      <c r="T12" s="13">
        <v>1738</v>
      </c>
      <c r="U12" s="13">
        <v>1711</v>
      </c>
      <c r="V12" s="13">
        <v>1643</v>
      </c>
      <c r="W12" s="42">
        <f t="shared" si="3"/>
        <v>1686.7142857142858</v>
      </c>
      <c r="X12" s="83">
        <f t="shared" si="4"/>
        <v>-68</v>
      </c>
      <c r="Y12" s="49">
        <f t="shared" si="5"/>
        <v>-43.714285714285779</v>
      </c>
      <c r="Z12" s="49">
        <f t="shared" ref="Z12:Z61" si="13">Z11+U67</f>
        <v>1680.8571428571429</v>
      </c>
      <c r="AA12" s="73"/>
      <c r="AB12" s="16">
        <v>34292</v>
      </c>
      <c r="AC12" s="13"/>
      <c r="AD12" s="13">
        <v>420</v>
      </c>
      <c r="AE12" s="13">
        <v>422</v>
      </c>
      <c r="AF12" s="13">
        <v>332</v>
      </c>
      <c r="AG12" s="13">
        <v>367</v>
      </c>
      <c r="AH12" s="13">
        <v>441</v>
      </c>
      <c r="AI12" s="13">
        <v>442</v>
      </c>
      <c r="AJ12" s="13">
        <v>341</v>
      </c>
      <c r="AK12" s="42">
        <f t="shared" si="6"/>
        <v>395</v>
      </c>
      <c r="AL12" s="83">
        <f t="shared" si="7"/>
        <v>-101</v>
      </c>
      <c r="AM12" s="49">
        <f t="shared" si="8"/>
        <v>-54</v>
      </c>
      <c r="AN12" s="49">
        <f t="shared" ref="AN12:AN61" si="14">AN11+AK67</f>
        <v>428.57142857142861</v>
      </c>
      <c r="AO12" s="16">
        <v>34292</v>
      </c>
      <c r="AP12" s="13"/>
      <c r="AQ12" s="13">
        <v>3084</v>
      </c>
      <c r="AR12" s="13">
        <v>2798</v>
      </c>
      <c r="AS12" s="13">
        <v>2617</v>
      </c>
      <c r="AT12" s="13">
        <v>2750</v>
      </c>
      <c r="AU12" s="13">
        <v>3082</v>
      </c>
      <c r="AV12" s="13">
        <v>2996</v>
      </c>
      <c r="AW12" s="13">
        <v>2648</v>
      </c>
      <c r="AX12" s="42">
        <f t="shared" si="0"/>
        <v>2853.5714285714284</v>
      </c>
      <c r="AY12" s="83">
        <f t="shared" si="9"/>
        <v>-348</v>
      </c>
      <c r="AZ12" s="49">
        <f t="shared" si="10"/>
        <v>-205.57142857142844</v>
      </c>
      <c r="BA12" s="49">
        <f t="shared" ref="BA12:BA48" si="15">BA11+AV67</f>
        <v>2942.4285714285716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34299</v>
      </c>
      <c r="B13" s="13"/>
      <c r="C13" s="13">
        <v>864</v>
      </c>
      <c r="D13" s="13">
        <v>754</v>
      </c>
      <c r="E13" s="13">
        <v>615</v>
      </c>
      <c r="F13" s="13">
        <v>677</v>
      </c>
      <c r="G13" s="13">
        <v>899</v>
      </c>
      <c r="H13" s="13">
        <v>848</v>
      </c>
      <c r="I13" s="13">
        <v>622</v>
      </c>
      <c r="J13" s="42">
        <f t="shared" si="11"/>
        <v>754.14285714285711</v>
      </c>
      <c r="K13" s="83">
        <f t="shared" si="1"/>
        <v>-226</v>
      </c>
      <c r="L13" s="49">
        <f t="shared" si="2"/>
        <v>-132.14285714285711</v>
      </c>
      <c r="M13" s="49">
        <f t="shared" si="12"/>
        <v>651.71428571428578</v>
      </c>
      <c r="N13" s="16">
        <v>34299</v>
      </c>
      <c r="O13" s="13"/>
      <c r="P13" s="13">
        <v>1751</v>
      </c>
      <c r="Q13" s="13">
        <v>1563</v>
      </c>
      <c r="R13" s="13">
        <v>1610</v>
      </c>
      <c r="S13" s="13">
        <v>1606</v>
      </c>
      <c r="T13" s="13">
        <v>1726</v>
      </c>
      <c r="U13" s="13">
        <v>1714</v>
      </c>
      <c r="V13" s="13">
        <v>1552</v>
      </c>
      <c r="W13" s="42">
        <f t="shared" si="3"/>
        <v>1646</v>
      </c>
      <c r="X13" s="83">
        <f t="shared" si="4"/>
        <v>-162</v>
      </c>
      <c r="Y13" s="49">
        <f t="shared" si="5"/>
        <v>-94</v>
      </c>
      <c r="Z13" s="49">
        <f t="shared" si="13"/>
        <v>1640.1428571428571</v>
      </c>
      <c r="AA13" s="73"/>
      <c r="AB13" s="16">
        <v>34299</v>
      </c>
      <c r="AC13" s="13"/>
      <c r="AD13" s="13">
        <v>412</v>
      </c>
      <c r="AE13" s="13">
        <v>420</v>
      </c>
      <c r="AF13" s="13">
        <v>326</v>
      </c>
      <c r="AG13" s="13">
        <v>359</v>
      </c>
      <c r="AH13" s="13">
        <v>444</v>
      </c>
      <c r="AI13" s="13">
        <v>439</v>
      </c>
      <c r="AJ13" s="13">
        <v>328</v>
      </c>
      <c r="AK13" s="42">
        <f t="shared" si="6"/>
        <v>389.71428571428572</v>
      </c>
      <c r="AL13" s="83">
        <f t="shared" si="7"/>
        <v>-111</v>
      </c>
      <c r="AM13" s="49">
        <f t="shared" si="8"/>
        <v>-61.714285714285722</v>
      </c>
      <c r="AN13" s="49">
        <f t="shared" si="14"/>
        <v>423.28571428571433</v>
      </c>
      <c r="AO13" s="16">
        <v>34299</v>
      </c>
      <c r="AP13" s="13"/>
      <c r="AQ13" s="13">
        <v>3027</v>
      </c>
      <c r="AR13" s="13">
        <v>2737</v>
      </c>
      <c r="AS13" s="13">
        <v>2551</v>
      </c>
      <c r="AT13" s="13">
        <v>2642</v>
      </c>
      <c r="AU13" s="13">
        <v>3069</v>
      </c>
      <c r="AV13" s="13">
        <v>3001</v>
      </c>
      <c r="AW13" s="13">
        <v>2502</v>
      </c>
      <c r="AX13" s="42">
        <f t="shared" si="0"/>
        <v>2789.8571428571427</v>
      </c>
      <c r="AY13" s="83">
        <f t="shared" si="9"/>
        <v>-499</v>
      </c>
      <c r="AZ13" s="49">
        <f t="shared" si="10"/>
        <v>-287.85714285714266</v>
      </c>
      <c r="BA13" s="49">
        <f t="shared" si="15"/>
        <v>2878.7142857142858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34306</v>
      </c>
      <c r="B14" s="13"/>
      <c r="C14" s="13">
        <v>833</v>
      </c>
      <c r="D14" s="13">
        <v>730</v>
      </c>
      <c r="E14" s="13">
        <v>579</v>
      </c>
      <c r="F14" s="13">
        <v>669</v>
      </c>
      <c r="G14" s="13">
        <v>906</v>
      </c>
      <c r="H14" s="13">
        <v>837</v>
      </c>
      <c r="I14" s="13">
        <v>611</v>
      </c>
      <c r="J14" s="42">
        <f t="shared" si="11"/>
        <v>737.85714285714289</v>
      </c>
      <c r="K14" s="83">
        <f t="shared" si="1"/>
        <v>-226</v>
      </c>
      <c r="L14" s="49">
        <f t="shared" si="2"/>
        <v>-126.85714285714289</v>
      </c>
      <c r="M14" s="49">
        <f t="shared" si="12"/>
        <v>635.42857142857144</v>
      </c>
      <c r="N14" s="16">
        <v>34306</v>
      </c>
      <c r="O14" s="13"/>
      <c r="P14" s="13">
        <v>1709</v>
      </c>
      <c r="Q14" s="13">
        <v>1514</v>
      </c>
      <c r="R14" s="13">
        <v>1548</v>
      </c>
      <c r="S14" s="13">
        <v>1581</v>
      </c>
      <c r="T14" s="13">
        <v>1719</v>
      </c>
      <c r="U14" s="13">
        <v>1658</v>
      </c>
      <c r="V14" s="13">
        <v>1495</v>
      </c>
      <c r="W14" s="42">
        <f t="shared" si="3"/>
        <v>1603.4285714285713</v>
      </c>
      <c r="X14" s="83">
        <f t="shared" si="4"/>
        <v>-163</v>
      </c>
      <c r="Y14" s="49">
        <f t="shared" si="5"/>
        <v>-108.42857142857133</v>
      </c>
      <c r="Z14" s="49">
        <f t="shared" si="13"/>
        <v>1597.5714285714284</v>
      </c>
      <c r="AA14" s="73"/>
      <c r="AB14" s="16">
        <v>34306</v>
      </c>
      <c r="AC14" s="13"/>
      <c r="AD14" s="13">
        <v>400</v>
      </c>
      <c r="AE14" s="13">
        <v>420</v>
      </c>
      <c r="AF14" s="13">
        <v>320</v>
      </c>
      <c r="AG14" s="13">
        <v>356</v>
      </c>
      <c r="AH14" s="13">
        <v>452</v>
      </c>
      <c r="AI14" s="13">
        <v>437</v>
      </c>
      <c r="AJ14" s="13">
        <v>323</v>
      </c>
      <c r="AK14" s="42">
        <f t="shared" si="6"/>
        <v>386.85714285714283</v>
      </c>
      <c r="AL14" s="83">
        <f t="shared" si="7"/>
        <v>-114</v>
      </c>
      <c r="AM14" s="49">
        <f t="shared" si="8"/>
        <v>-63.857142857142833</v>
      </c>
      <c r="AN14" s="49">
        <f t="shared" si="14"/>
        <v>420.4285714285715</v>
      </c>
      <c r="AO14" s="16">
        <v>34306</v>
      </c>
      <c r="AP14" s="13"/>
      <c r="AQ14" s="13">
        <v>2942</v>
      </c>
      <c r="AR14" s="13">
        <v>2664</v>
      </c>
      <c r="AS14" s="13">
        <v>2447</v>
      </c>
      <c r="AT14" s="13">
        <v>2606</v>
      </c>
      <c r="AU14" s="13">
        <v>3077</v>
      </c>
      <c r="AV14" s="13">
        <v>2932</v>
      </c>
      <c r="AW14" s="13">
        <v>2429</v>
      </c>
      <c r="AX14" s="42">
        <f t="shared" si="0"/>
        <v>2728.1428571428573</v>
      </c>
      <c r="AY14" s="83">
        <f t="shared" si="9"/>
        <v>-503</v>
      </c>
      <c r="AZ14" s="49">
        <f t="shared" si="10"/>
        <v>-299.14285714285734</v>
      </c>
      <c r="BA14" s="49">
        <f t="shared" si="15"/>
        <v>2817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34313</v>
      </c>
      <c r="B15" s="13"/>
      <c r="C15" s="13">
        <v>822</v>
      </c>
      <c r="D15" s="13">
        <v>714</v>
      </c>
      <c r="E15" s="13">
        <v>555</v>
      </c>
      <c r="F15" s="13">
        <v>644</v>
      </c>
      <c r="G15" s="13">
        <v>920</v>
      </c>
      <c r="H15" s="13">
        <v>815</v>
      </c>
      <c r="I15" s="13">
        <v>570</v>
      </c>
      <c r="J15" s="42">
        <f t="shared" si="11"/>
        <v>720</v>
      </c>
      <c r="K15" s="83">
        <f t="shared" si="1"/>
        <v>-245</v>
      </c>
      <c r="L15" s="49">
        <f t="shared" si="2"/>
        <v>-150</v>
      </c>
      <c r="M15" s="49">
        <f t="shared" si="12"/>
        <v>617.57142857142856</v>
      </c>
      <c r="N15" s="16">
        <v>34313</v>
      </c>
      <c r="O15" s="13"/>
      <c r="P15" s="13">
        <v>1679</v>
      </c>
      <c r="Q15" s="13">
        <v>1464</v>
      </c>
      <c r="R15" s="13">
        <v>1508</v>
      </c>
      <c r="S15" s="13">
        <v>1549</v>
      </c>
      <c r="T15" s="13">
        <v>1733</v>
      </c>
      <c r="U15" s="13">
        <v>1621</v>
      </c>
      <c r="V15" s="13">
        <v>1385</v>
      </c>
      <c r="W15" s="42">
        <f t="shared" si="3"/>
        <v>1562.7142857142858</v>
      </c>
      <c r="X15" s="83">
        <f t="shared" si="4"/>
        <v>-236</v>
      </c>
      <c r="Y15" s="49">
        <f t="shared" si="5"/>
        <v>-177.71428571428578</v>
      </c>
      <c r="Z15" s="49">
        <f t="shared" si="13"/>
        <v>1556.8571428571427</v>
      </c>
      <c r="AA15" s="73"/>
      <c r="AB15" s="16">
        <v>34313</v>
      </c>
      <c r="AC15" s="13"/>
      <c r="AD15" s="13">
        <v>385</v>
      </c>
      <c r="AE15" s="13">
        <v>411</v>
      </c>
      <c r="AF15" s="13">
        <v>312</v>
      </c>
      <c r="AG15" s="13">
        <v>344</v>
      </c>
      <c r="AH15" s="13">
        <v>451</v>
      </c>
      <c r="AI15" s="13">
        <v>423</v>
      </c>
      <c r="AJ15" s="13">
        <v>316</v>
      </c>
      <c r="AK15" s="42">
        <f t="shared" si="6"/>
        <v>377.42857142857144</v>
      </c>
      <c r="AL15" s="83">
        <f t="shared" si="7"/>
        <v>-107</v>
      </c>
      <c r="AM15" s="49">
        <f t="shared" si="8"/>
        <v>-61.428571428571445</v>
      </c>
      <c r="AN15" s="49">
        <f t="shared" si="14"/>
        <v>411.00000000000006</v>
      </c>
      <c r="AO15" s="16">
        <v>34313</v>
      </c>
      <c r="AP15" s="13"/>
      <c r="AQ15" s="13">
        <v>2886</v>
      </c>
      <c r="AR15" s="13">
        <v>2589</v>
      </c>
      <c r="AS15" s="13">
        <v>2375</v>
      </c>
      <c r="AT15" s="13">
        <v>2537</v>
      </c>
      <c r="AU15" s="13">
        <v>3104</v>
      </c>
      <c r="AV15" s="13">
        <v>2859</v>
      </c>
      <c r="AW15" s="13">
        <v>2271</v>
      </c>
      <c r="AX15" s="42">
        <f t="shared" si="0"/>
        <v>2660.1428571428573</v>
      </c>
      <c r="AY15" s="83">
        <f t="shared" si="9"/>
        <v>-588</v>
      </c>
      <c r="AZ15" s="49">
        <f t="shared" si="10"/>
        <v>-389.14285714285734</v>
      </c>
      <c r="BA15" s="49">
        <f t="shared" si="15"/>
        <v>2749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s="10" customFormat="1" ht="12.75" customHeight="1">
      <c r="A16" s="16">
        <v>34320</v>
      </c>
      <c r="B16" s="13"/>
      <c r="C16" s="13">
        <v>774</v>
      </c>
      <c r="D16" s="13">
        <v>673</v>
      </c>
      <c r="E16" s="13">
        <v>550</v>
      </c>
      <c r="F16" s="13">
        <v>603</v>
      </c>
      <c r="G16" s="13">
        <v>904</v>
      </c>
      <c r="H16" s="13">
        <v>789</v>
      </c>
      <c r="I16" s="13">
        <v>524</v>
      </c>
      <c r="J16" s="42">
        <f t="shared" si="11"/>
        <v>688.14285714285711</v>
      </c>
      <c r="K16" s="83">
        <f t="shared" si="1"/>
        <v>-265</v>
      </c>
      <c r="L16" s="49">
        <f t="shared" si="2"/>
        <v>-164.14285714285711</v>
      </c>
      <c r="M16" s="49">
        <f t="shared" si="12"/>
        <v>585.71428571428567</v>
      </c>
      <c r="N16" s="16">
        <v>34320</v>
      </c>
      <c r="O16" s="13"/>
      <c r="P16" s="13">
        <v>1590</v>
      </c>
      <c r="Q16" s="13">
        <v>1336</v>
      </c>
      <c r="R16" s="13">
        <v>1464</v>
      </c>
      <c r="S16" s="13">
        <v>1473</v>
      </c>
      <c r="T16" s="13">
        <v>1714</v>
      </c>
      <c r="U16" s="13">
        <v>1546</v>
      </c>
      <c r="V16" s="13">
        <v>1285</v>
      </c>
      <c r="W16" s="42">
        <f t="shared" si="3"/>
        <v>1486.8571428571429</v>
      </c>
      <c r="X16" s="83">
        <f t="shared" si="4"/>
        <v>-261</v>
      </c>
      <c r="Y16" s="49">
        <f t="shared" si="5"/>
        <v>-201.85714285714289</v>
      </c>
      <c r="Z16" s="49">
        <f t="shared" si="13"/>
        <v>1480.9999999999998</v>
      </c>
      <c r="AA16" s="73"/>
      <c r="AB16" s="16">
        <v>34320</v>
      </c>
      <c r="AC16" s="13"/>
      <c r="AD16" s="13">
        <v>361</v>
      </c>
      <c r="AE16" s="13">
        <v>402</v>
      </c>
      <c r="AF16" s="13">
        <v>308</v>
      </c>
      <c r="AG16" s="13">
        <v>325</v>
      </c>
      <c r="AH16" s="13">
        <v>437</v>
      </c>
      <c r="AI16" s="13">
        <v>408</v>
      </c>
      <c r="AJ16" s="13">
        <v>304</v>
      </c>
      <c r="AK16" s="42">
        <f t="shared" si="6"/>
        <v>363.57142857142856</v>
      </c>
      <c r="AL16" s="83">
        <f t="shared" si="7"/>
        <v>-104</v>
      </c>
      <c r="AM16" s="49">
        <f t="shared" si="8"/>
        <v>-59.571428571428555</v>
      </c>
      <c r="AN16" s="49">
        <f t="shared" si="14"/>
        <v>397.14285714285722</v>
      </c>
      <c r="AO16" s="16">
        <v>34320</v>
      </c>
      <c r="AP16" s="13"/>
      <c r="AQ16" s="13">
        <v>2725</v>
      </c>
      <c r="AR16" s="13">
        <v>2411</v>
      </c>
      <c r="AS16" s="13">
        <v>2322</v>
      </c>
      <c r="AT16" s="13">
        <v>2401</v>
      </c>
      <c r="AU16" s="13">
        <v>3055</v>
      </c>
      <c r="AV16" s="13">
        <v>2743</v>
      </c>
      <c r="AW16" s="13">
        <v>2113</v>
      </c>
      <c r="AX16" s="42">
        <f t="shared" si="0"/>
        <v>2538.5714285714284</v>
      </c>
      <c r="AY16" s="83">
        <f t="shared" si="9"/>
        <v>-630</v>
      </c>
      <c r="AZ16" s="49">
        <f t="shared" si="10"/>
        <v>-425.57142857142844</v>
      </c>
      <c r="BA16" s="49">
        <f t="shared" si="15"/>
        <v>2627.4285714285716</v>
      </c>
      <c r="BB16" s="13"/>
      <c r="BC16" s="13"/>
      <c r="BD16" s="13"/>
      <c r="BE16" s="13"/>
      <c r="BF16" s="13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</row>
    <row r="17" spans="1:87" s="10" customFormat="1" ht="12.75" customHeight="1">
      <c r="A17" s="16">
        <v>34327</v>
      </c>
      <c r="B17" s="13"/>
      <c r="C17" s="13">
        <v>749</v>
      </c>
      <c r="D17" s="13">
        <v>616</v>
      </c>
      <c r="E17" s="13">
        <v>498</v>
      </c>
      <c r="F17" s="13">
        <v>563</v>
      </c>
      <c r="G17" s="13">
        <v>883</v>
      </c>
      <c r="H17" s="13">
        <v>740</v>
      </c>
      <c r="I17" s="13">
        <v>473</v>
      </c>
      <c r="J17" s="42">
        <f t="shared" si="11"/>
        <v>646</v>
      </c>
      <c r="K17" s="83">
        <f t="shared" si="1"/>
        <v>-267</v>
      </c>
      <c r="L17" s="49">
        <f t="shared" si="2"/>
        <v>-173</v>
      </c>
      <c r="M17" s="49">
        <f t="shared" si="12"/>
        <v>543.57142857142856</v>
      </c>
      <c r="N17" s="16">
        <v>34327</v>
      </c>
      <c r="O17" s="13"/>
      <c r="P17" s="13">
        <v>1534</v>
      </c>
      <c r="Q17" s="13">
        <v>1251</v>
      </c>
      <c r="R17" s="13">
        <v>1402</v>
      </c>
      <c r="S17" s="13">
        <v>1407</v>
      </c>
      <c r="T17" s="13">
        <v>1657</v>
      </c>
      <c r="U17" s="13">
        <v>1437</v>
      </c>
      <c r="V17" s="13">
        <v>1175</v>
      </c>
      <c r="W17" s="42">
        <f t="shared" si="3"/>
        <v>1409</v>
      </c>
      <c r="X17" s="83">
        <f t="shared" si="4"/>
        <v>-262</v>
      </c>
      <c r="Y17" s="49">
        <f t="shared" si="5"/>
        <v>-234</v>
      </c>
      <c r="Z17" s="49">
        <f t="shared" si="13"/>
        <v>1403.1428571428569</v>
      </c>
      <c r="AA17" s="73"/>
      <c r="AB17" s="16">
        <v>34327</v>
      </c>
      <c r="AC17" s="13"/>
      <c r="AD17" s="13">
        <v>363</v>
      </c>
      <c r="AE17" s="13">
        <v>390</v>
      </c>
      <c r="AF17" s="13">
        <v>292</v>
      </c>
      <c r="AG17" s="13">
        <v>296</v>
      </c>
      <c r="AH17" s="13">
        <v>430</v>
      </c>
      <c r="AI17" s="13">
        <v>393</v>
      </c>
      <c r="AJ17" s="13">
        <v>290</v>
      </c>
      <c r="AK17" s="42">
        <f t="shared" si="6"/>
        <v>350.57142857142856</v>
      </c>
      <c r="AL17" s="83">
        <f t="shared" si="7"/>
        <v>-103</v>
      </c>
      <c r="AM17" s="49">
        <f t="shared" si="8"/>
        <v>-60.571428571428555</v>
      </c>
      <c r="AN17" s="49">
        <f t="shared" si="14"/>
        <v>384.14285714285722</v>
      </c>
      <c r="AO17" s="16">
        <v>34327</v>
      </c>
      <c r="AP17" s="13"/>
      <c r="AQ17" s="13">
        <v>2646</v>
      </c>
      <c r="AR17" s="13">
        <v>2257</v>
      </c>
      <c r="AS17" s="13">
        <v>2192</v>
      </c>
      <c r="AT17" s="13">
        <v>2266</v>
      </c>
      <c r="AU17" s="13">
        <v>2970</v>
      </c>
      <c r="AV17" s="13">
        <v>2570</v>
      </c>
      <c r="AW17" s="13">
        <v>1938</v>
      </c>
      <c r="AX17" s="42">
        <f t="shared" si="0"/>
        <v>2405.5714285714284</v>
      </c>
      <c r="AY17" s="83">
        <f t="shared" si="9"/>
        <v>-632</v>
      </c>
      <c r="AZ17" s="49">
        <f t="shared" si="10"/>
        <v>-467.57142857142844</v>
      </c>
      <c r="BA17" s="49">
        <f t="shared" si="15"/>
        <v>2494.4285714285716</v>
      </c>
      <c r="BB17" s="13"/>
      <c r="BC17" s="13"/>
      <c r="BD17" s="13"/>
      <c r="BE17" s="13"/>
      <c r="BF17" s="13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</row>
    <row r="18" spans="1:87" s="10" customFormat="1" ht="12.75" customHeight="1">
      <c r="A18" s="16">
        <v>34334</v>
      </c>
      <c r="B18" s="13"/>
      <c r="C18" s="13">
        <v>725</v>
      </c>
      <c r="D18" s="13">
        <v>585</v>
      </c>
      <c r="E18" s="13">
        <v>468</v>
      </c>
      <c r="F18" s="13">
        <v>544</v>
      </c>
      <c r="G18" s="13">
        <v>847</v>
      </c>
      <c r="H18" s="18">
        <v>715</v>
      </c>
      <c r="I18" s="13">
        <v>410</v>
      </c>
      <c r="J18" s="42">
        <f t="shared" si="11"/>
        <v>613.42857142857144</v>
      </c>
      <c r="K18" s="83">
        <f t="shared" si="1"/>
        <v>-305</v>
      </c>
      <c r="L18" s="49">
        <f t="shared" si="2"/>
        <v>-203.42857142857144</v>
      </c>
      <c r="M18" s="49">
        <f t="shared" si="12"/>
        <v>511</v>
      </c>
      <c r="N18" s="16">
        <v>34334</v>
      </c>
      <c r="O18" s="13"/>
      <c r="P18" s="13">
        <v>1488</v>
      </c>
      <c r="Q18" s="13">
        <v>1167</v>
      </c>
      <c r="R18" s="13">
        <v>1318</v>
      </c>
      <c r="S18" s="13">
        <v>1352</v>
      </c>
      <c r="T18" s="13">
        <v>1564</v>
      </c>
      <c r="U18" s="18">
        <v>1339</v>
      </c>
      <c r="V18" s="13">
        <v>1033</v>
      </c>
      <c r="W18" s="42">
        <f t="shared" si="3"/>
        <v>1323</v>
      </c>
      <c r="X18" s="83">
        <f t="shared" si="4"/>
        <v>-306</v>
      </c>
      <c r="Y18" s="49">
        <f t="shared" si="5"/>
        <v>-290</v>
      </c>
      <c r="Z18" s="49">
        <f t="shared" si="13"/>
        <v>1317.1428571428569</v>
      </c>
      <c r="AA18" s="73"/>
      <c r="AB18" s="16">
        <v>34334</v>
      </c>
      <c r="AC18" s="13"/>
      <c r="AD18" s="13">
        <v>360</v>
      </c>
      <c r="AE18" s="13">
        <v>366</v>
      </c>
      <c r="AF18" s="13">
        <v>278</v>
      </c>
      <c r="AG18" s="13">
        <v>274</v>
      </c>
      <c r="AH18" s="13">
        <v>392</v>
      </c>
      <c r="AI18" s="18">
        <v>383</v>
      </c>
      <c r="AJ18" s="13">
        <v>286</v>
      </c>
      <c r="AK18" s="42">
        <f t="shared" si="6"/>
        <v>334.14285714285717</v>
      </c>
      <c r="AL18" s="83">
        <f t="shared" si="7"/>
        <v>-97</v>
      </c>
      <c r="AM18" s="49">
        <f t="shared" si="8"/>
        <v>-48.142857142857167</v>
      </c>
      <c r="AN18" s="49">
        <f t="shared" si="14"/>
        <v>367.71428571428578</v>
      </c>
      <c r="AO18" s="16">
        <v>34334</v>
      </c>
      <c r="AP18" s="13"/>
      <c r="AQ18" s="13">
        <v>2573</v>
      </c>
      <c r="AR18" s="13">
        <v>2118</v>
      </c>
      <c r="AS18" s="13">
        <v>2064</v>
      </c>
      <c r="AT18" s="13">
        <v>2170</v>
      </c>
      <c r="AU18" s="13">
        <v>2803</v>
      </c>
      <c r="AV18" s="18">
        <v>2437</v>
      </c>
      <c r="AW18" s="13">
        <v>1729</v>
      </c>
      <c r="AX18" s="42">
        <f t="shared" si="0"/>
        <v>2270.5714285714284</v>
      </c>
      <c r="AY18" s="83">
        <f t="shared" si="9"/>
        <v>-708</v>
      </c>
      <c r="AZ18" s="49">
        <f t="shared" si="10"/>
        <v>-541.57142857142844</v>
      </c>
      <c r="BA18" s="49">
        <f t="shared" si="15"/>
        <v>2359.4285714285716</v>
      </c>
      <c r="BB18" s="13"/>
      <c r="BC18" s="13"/>
      <c r="BD18" s="13"/>
      <c r="BE18" s="13"/>
      <c r="BF18" s="13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</row>
    <row r="19" spans="1:87" ht="12.75" customHeight="1">
      <c r="A19" s="17">
        <v>34341</v>
      </c>
      <c r="B19" s="18">
        <v>580</v>
      </c>
      <c r="C19" s="18">
        <v>672</v>
      </c>
      <c r="D19" s="18">
        <v>543</v>
      </c>
      <c r="E19" s="18">
        <v>475</v>
      </c>
      <c r="F19" s="18">
        <v>503</v>
      </c>
      <c r="G19" s="18">
        <v>791</v>
      </c>
      <c r="H19" s="18">
        <v>680</v>
      </c>
      <c r="I19" s="18">
        <v>350</v>
      </c>
      <c r="J19" s="42">
        <f t="shared" si="11"/>
        <v>573.42857142857144</v>
      </c>
      <c r="K19" s="83">
        <f t="shared" si="1"/>
        <v>-330</v>
      </c>
      <c r="L19" s="49">
        <f t="shared" si="2"/>
        <v>-223.42857142857144</v>
      </c>
      <c r="M19" s="49">
        <f t="shared" si="12"/>
        <v>471</v>
      </c>
      <c r="N19" s="17">
        <v>34341</v>
      </c>
      <c r="O19" s="18">
        <v>1260</v>
      </c>
      <c r="P19" s="18">
        <v>1376</v>
      </c>
      <c r="Q19" s="18">
        <v>1081</v>
      </c>
      <c r="R19" s="18">
        <v>1292</v>
      </c>
      <c r="S19" s="18">
        <v>1273</v>
      </c>
      <c r="T19" s="18">
        <v>1469</v>
      </c>
      <c r="U19" s="18">
        <v>1286</v>
      </c>
      <c r="V19" s="18">
        <v>935</v>
      </c>
      <c r="W19" s="42">
        <f t="shared" si="3"/>
        <v>1244.5714285714287</v>
      </c>
      <c r="X19" s="83">
        <f t="shared" si="4"/>
        <v>-351</v>
      </c>
      <c r="Y19" s="49">
        <f t="shared" si="5"/>
        <v>-309.57142857142867</v>
      </c>
      <c r="Z19" s="49">
        <f t="shared" si="13"/>
        <v>1238.7142857142856</v>
      </c>
      <c r="AA19" s="73"/>
      <c r="AB19" s="17">
        <v>34341</v>
      </c>
      <c r="AC19" s="18">
        <v>363</v>
      </c>
      <c r="AD19" s="18">
        <v>333</v>
      </c>
      <c r="AE19" s="18">
        <v>356</v>
      </c>
      <c r="AF19" s="18">
        <v>282</v>
      </c>
      <c r="AG19" s="18">
        <v>263</v>
      </c>
      <c r="AH19" s="18">
        <v>385</v>
      </c>
      <c r="AI19" s="18">
        <v>356</v>
      </c>
      <c r="AJ19" s="18">
        <v>277</v>
      </c>
      <c r="AK19" s="42">
        <f t="shared" si="6"/>
        <v>321.71428571428572</v>
      </c>
      <c r="AL19" s="83">
        <f t="shared" si="7"/>
        <v>-79</v>
      </c>
      <c r="AM19" s="49">
        <f t="shared" si="8"/>
        <v>-44.714285714285722</v>
      </c>
      <c r="AN19" s="49">
        <f t="shared" si="14"/>
        <v>355.28571428571433</v>
      </c>
      <c r="AO19" s="17">
        <v>34341</v>
      </c>
      <c r="AP19" s="18">
        <v>2203</v>
      </c>
      <c r="AQ19" s="18">
        <v>2381</v>
      </c>
      <c r="AR19" s="18">
        <v>1980</v>
      </c>
      <c r="AS19" s="18">
        <v>2049</v>
      </c>
      <c r="AT19" s="18">
        <v>2039</v>
      </c>
      <c r="AU19" s="18">
        <v>2645</v>
      </c>
      <c r="AV19" s="18">
        <v>2322</v>
      </c>
      <c r="AW19" s="18">
        <v>1562</v>
      </c>
      <c r="AX19" s="42">
        <f t="shared" si="0"/>
        <v>2139.7142857142858</v>
      </c>
      <c r="AY19" s="83">
        <f t="shared" si="9"/>
        <v>-760</v>
      </c>
      <c r="AZ19" s="49">
        <f t="shared" si="10"/>
        <v>-577.71428571428578</v>
      </c>
      <c r="BA19" s="49">
        <f t="shared" si="15"/>
        <v>2228.5714285714289</v>
      </c>
      <c r="BB19" s="19"/>
      <c r="BC19" s="19"/>
      <c r="BD19" s="19"/>
    </row>
    <row r="20" spans="1:87" ht="12.75" customHeight="1">
      <c r="A20" s="17">
        <v>34348</v>
      </c>
      <c r="B20" s="18">
        <v>540</v>
      </c>
      <c r="C20" s="18">
        <v>642</v>
      </c>
      <c r="D20" s="18">
        <v>484</v>
      </c>
      <c r="E20" s="18">
        <v>440</v>
      </c>
      <c r="F20" s="18">
        <v>493</v>
      </c>
      <c r="G20" s="18">
        <v>727</v>
      </c>
      <c r="H20" s="18">
        <v>665</v>
      </c>
      <c r="I20" s="18">
        <v>323</v>
      </c>
      <c r="J20" s="42">
        <f t="shared" si="11"/>
        <v>539.14285714285711</v>
      </c>
      <c r="K20" s="83">
        <f t="shared" si="1"/>
        <v>-342</v>
      </c>
      <c r="L20" s="49">
        <f t="shared" si="2"/>
        <v>-216.14285714285711</v>
      </c>
      <c r="M20" s="49">
        <f t="shared" si="12"/>
        <v>436.71428571428572</v>
      </c>
      <c r="N20" s="17">
        <v>34348</v>
      </c>
      <c r="O20" s="18">
        <v>1125</v>
      </c>
      <c r="P20" s="18">
        <v>1291</v>
      </c>
      <c r="Q20" s="18">
        <v>954</v>
      </c>
      <c r="R20" s="18">
        <v>1217</v>
      </c>
      <c r="S20" s="18">
        <v>1256</v>
      </c>
      <c r="T20" s="18">
        <v>1317</v>
      </c>
      <c r="U20" s="18">
        <v>1200</v>
      </c>
      <c r="V20" s="18">
        <v>872</v>
      </c>
      <c r="W20" s="42">
        <f t="shared" si="3"/>
        <v>1158.1428571428571</v>
      </c>
      <c r="X20" s="83">
        <f t="shared" si="4"/>
        <v>-328</v>
      </c>
      <c r="Y20" s="49">
        <f t="shared" si="5"/>
        <v>-286.14285714285711</v>
      </c>
      <c r="Z20" s="49">
        <f t="shared" si="13"/>
        <v>1152.2857142857142</v>
      </c>
      <c r="AA20" s="73"/>
      <c r="AB20" s="17">
        <v>34348</v>
      </c>
      <c r="AC20" s="18">
        <v>348</v>
      </c>
      <c r="AD20" s="18">
        <v>330</v>
      </c>
      <c r="AE20" s="18">
        <v>345</v>
      </c>
      <c r="AF20" s="18">
        <v>265</v>
      </c>
      <c r="AG20" s="18">
        <v>247</v>
      </c>
      <c r="AH20" s="18">
        <v>368</v>
      </c>
      <c r="AI20" s="18">
        <v>347</v>
      </c>
      <c r="AJ20" s="18">
        <v>264</v>
      </c>
      <c r="AK20" s="42">
        <f t="shared" si="6"/>
        <v>309.42857142857144</v>
      </c>
      <c r="AL20" s="83">
        <f t="shared" si="7"/>
        <v>-83</v>
      </c>
      <c r="AM20" s="49">
        <f t="shared" si="8"/>
        <v>-45.428571428571445</v>
      </c>
      <c r="AN20" s="49">
        <f t="shared" si="14"/>
        <v>343.00000000000006</v>
      </c>
      <c r="AO20" s="17">
        <v>34348</v>
      </c>
      <c r="AP20" s="18">
        <v>2013</v>
      </c>
      <c r="AQ20" s="18">
        <v>2263</v>
      </c>
      <c r="AR20" s="18">
        <v>1783</v>
      </c>
      <c r="AS20" s="18">
        <v>1922</v>
      </c>
      <c r="AT20" s="18">
        <v>1996</v>
      </c>
      <c r="AU20" s="18">
        <v>2412</v>
      </c>
      <c r="AV20" s="18">
        <v>2212</v>
      </c>
      <c r="AW20" s="18">
        <v>1459</v>
      </c>
      <c r="AX20" s="42">
        <f t="shared" si="0"/>
        <v>2006.7142857142858</v>
      </c>
      <c r="AY20" s="83">
        <f t="shared" si="9"/>
        <v>-753</v>
      </c>
      <c r="AZ20" s="49">
        <f t="shared" si="10"/>
        <v>-547.71428571428578</v>
      </c>
      <c r="BA20" s="49">
        <f t="shared" si="15"/>
        <v>2095.5714285714289</v>
      </c>
    </row>
    <row r="21" spans="1:87" ht="12.75" customHeight="1">
      <c r="A21" s="17">
        <v>34355</v>
      </c>
      <c r="B21" s="18">
        <v>464</v>
      </c>
      <c r="C21" s="18">
        <v>615</v>
      </c>
      <c r="D21" s="18">
        <v>455</v>
      </c>
      <c r="E21" s="18">
        <v>357</v>
      </c>
      <c r="F21" s="18">
        <v>451</v>
      </c>
      <c r="G21" s="18">
        <v>671</v>
      </c>
      <c r="H21" s="18">
        <v>616</v>
      </c>
      <c r="I21" s="18">
        <v>312</v>
      </c>
      <c r="J21" s="42">
        <f t="shared" si="11"/>
        <v>496.71428571428572</v>
      </c>
      <c r="K21" s="83">
        <f t="shared" si="1"/>
        <v>-304</v>
      </c>
      <c r="L21" s="49">
        <f t="shared" si="2"/>
        <v>-184.71428571428572</v>
      </c>
      <c r="M21" s="49">
        <f t="shared" si="12"/>
        <v>394.28571428571428</v>
      </c>
      <c r="N21" s="17">
        <v>34355</v>
      </c>
      <c r="O21" s="18">
        <v>962</v>
      </c>
      <c r="P21" s="18">
        <v>1263</v>
      </c>
      <c r="Q21" s="18">
        <v>893</v>
      </c>
      <c r="R21" s="18">
        <v>1066</v>
      </c>
      <c r="S21" s="18">
        <v>1157</v>
      </c>
      <c r="T21" s="18">
        <v>1182</v>
      </c>
      <c r="U21" s="18">
        <v>1064</v>
      </c>
      <c r="V21" s="18">
        <v>816</v>
      </c>
      <c r="W21" s="42">
        <f t="shared" si="3"/>
        <v>1063</v>
      </c>
      <c r="X21" s="83">
        <f t="shared" si="4"/>
        <v>-248</v>
      </c>
      <c r="Y21" s="49">
        <f t="shared" si="5"/>
        <v>-247</v>
      </c>
      <c r="Z21" s="49">
        <f t="shared" si="13"/>
        <v>1057.1428571428571</v>
      </c>
      <c r="AA21" s="73"/>
      <c r="AB21" s="17">
        <v>34355</v>
      </c>
      <c r="AC21" s="18">
        <v>334</v>
      </c>
      <c r="AD21" s="18">
        <v>317</v>
      </c>
      <c r="AE21" s="18">
        <v>330</v>
      </c>
      <c r="AF21" s="18">
        <v>237</v>
      </c>
      <c r="AG21" s="18">
        <v>229</v>
      </c>
      <c r="AH21" s="18">
        <v>356</v>
      </c>
      <c r="AI21" s="18">
        <v>337</v>
      </c>
      <c r="AJ21" s="18">
        <v>241</v>
      </c>
      <c r="AK21" s="42">
        <f t="shared" si="6"/>
        <v>292.42857142857144</v>
      </c>
      <c r="AL21" s="83">
        <f t="shared" si="7"/>
        <v>-96</v>
      </c>
      <c r="AM21" s="49">
        <f t="shared" si="8"/>
        <v>-51.428571428571445</v>
      </c>
      <c r="AN21" s="49">
        <f t="shared" si="14"/>
        <v>326.00000000000006</v>
      </c>
      <c r="AO21" s="17">
        <v>34355</v>
      </c>
      <c r="AP21" s="18">
        <v>1760</v>
      </c>
      <c r="AQ21" s="18">
        <v>2195</v>
      </c>
      <c r="AR21" s="18">
        <v>1678</v>
      </c>
      <c r="AS21" s="18">
        <v>1660</v>
      </c>
      <c r="AT21" s="18">
        <v>1837</v>
      </c>
      <c r="AU21" s="18">
        <v>2209</v>
      </c>
      <c r="AV21" s="18">
        <v>2017</v>
      </c>
      <c r="AW21" s="18">
        <v>1369</v>
      </c>
      <c r="AX21" s="42">
        <f t="shared" si="0"/>
        <v>1852.1428571428571</v>
      </c>
      <c r="AY21" s="83">
        <f t="shared" si="9"/>
        <v>-648</v>
      </c>
      <c r="AZ21" s="49">
        <f t="shared" si="10"/>
        <v>-483.14285714285711</v>
      </c>
      <c r="BA21" s="49">
        <f t="shared" si="15"/>
        <v>1941.0000000000002</v>
      </c>
    </row>
    <row r="22" spans="1:87" ht="12.75" customHeight="1">
      <c r="A22" s="17">
        <v>34362</v>
      </c>
      <c r="B22" s="18">
        <v>430</v>
      </c>
      <c r="C22" s="18">
        <v>580</v>
      </c>
      <c r="D22" s="18">
        <v>407</v>
      </c>
      <c r="E22" s="18">
        <v>334</v>
      </c>
      <c r="F22" s="18">
        <v>419</v>
      </c>
      <c r="G22" s="18">
        <v>652</v>
      </c>
      <c r="H22" s="18">
        <v>548</v>
      </c>
      <c r="I22" s="18">
        <v>296</v>
      </c>
      <c r="J22" s="42">
        <f t="shared" si="11"/>
        <v>462.28571428571428</v>
      </c>
      <c r="K22" s="83">
        <f t="shared" si="1"/>
        <v>-252</v>
      </c>
      <c r="L22" s="49">
        <f t="shared" si="2"/>
        <v>-166.28571428571428</v>
      </c>
      <c r="M22" s="49">
        <f t="shared" si="12"/>
        <v>359.85714285714283</v>
      </c>
      <c r="N22" s="17">
        <v>34362</v>
      </c>
      <c r="O22" s="18">
        <v>874</v>
      </c>
      <c r="P22" s="18">
        <v>1149</v>
      </c>
      <c r="Q22" s="18">
        <v>807</v>
      </c>
      <c r="R22" s="18">
        <v>954</v>
      </c>
      <c r="S22" s="18">
        <v>1061</v>
      </c>
      <c r="T22" s="18">
        <v>1115</v>
      </c>
      <c r="U22" s="18">
        <v>906</v>
      </c>
      <c r="V22" s="18">
        <v>723</v>
      </c>
      <c r="W22" s="42">
        <f t="shared" si="3"/>
        <v>959.28571428571433</v>
      </c>
      <c r="X22" s="83">
        <f t="shared" si="4"/>
        <v>-183</v>
      </c>
      <c r="Y22" s="49">
        <f t="shared" si="5"/>
        <v>-236.28571428571433</v>
      </c>
      <c r="Z22" s="49">
        <f t="shared" si="13"/>
        <v>953.42857142857144</v>
      </c>
      <c r="AA22" s="73"/>
      <c r="AB22" s="17">
        <v>34362</v>
      </c>
      <c r="AC22" s="18">
        <v>321</v>
      </c>
      <c r="AD22" s="18">
        <v>304</v>
      </c>
      <c r="AE22" s="18">
        <v>303</v>
      </c>
      <c r="AF22" s="18">
        <v>222</v>
      </c>
      <c r="AG22" s="18">
        <v>221</v>
      </c>
      <c r="AH22" s="18">
        <v>350</v>
      </c>
      <c r="AI22" s="18">
        <v>321</v>
      </c>
      <c r="AJ22" s="18">
        <v>222</v>
      </c>
      <c r="AK22" s="42">
        <f t="shared" si="6"/>
        <v>277.57142857142856</v>
      </c>
      <c r="AL22" s="83">
        <f t="shared" si="7"/>
        <v>-99</v>
      </c>
      <c r="AM22" s="49">
        <f t="shared" si="8"/>
        <v>-55.571428571428555</v>
      </c>
      <c r="AN22" s="49">
        <f t="shared" si="14"/>
        <v>311.14285714285722</v>
      </c>
      <c r="AO22" s="17">
        <v>34362</v>
      </c>
      <c r="AP22" s="18">
        <v>1625</v>
      </c>
      <c r="AQ22" s="18">
        <v>2033</v>
      </c>
      <c r="AR22" s="18">
        <v>1517</v>
      </c>
      <c r="AS22" s="18">
        <v>1510</v>
      </c>
      <c r="AT22" s="18">
        <v>1701</v>
      </c>
      <c r="AU22" s="18">
        <v>2117</v>
      </c>
      <c r="AV22" s="18">
        <v>1775</v>
      </c>
      <c r="AW22" s="18">
        <v>1241</v>
      </c>
      <c r="AX22" s="42">
        <f t="shared" si="0"/>
        <v>1699.1428571428571</v>
      </c>
      <c r="AY22" s="83">
        <f t="shared" si="9"/>
        <v>-534</v>
      </c>
      <c r="AZ22" s="49">
        <f t="shared" si="10"/>
        <v>-458.14285714285711</v>
      </c>
      <c r="BA22" s="49">
        <f t="shared" si="15"/>
        <v>1788.0000000000002</v>
      </c>
    </row>
    <row r="23" spans="1:87" ht="12.75" customHeight="1">
      <c r="A23" s="17">
        <v>34369</v>
      </c>
      <c r="B23" s="18">
        <v>375</v>
      </c>
      <c r="C23" s="18">
        <v>540</v>
      </c>
      <c r="D23" s="18">
        <v>353</v>
      </c>
      <c r="E23" s="18">
        <v>298</v>
      </c>
      <c r="F23" s="18">
        <v>399</v>
      </c>
      <c r="G23" s="18">
        <v>638</v>
      </c>
      <c r="H23" s="18">
        <v>472</v>
      </c>
      <c r="I23" s="18">
        <v>277</v>
      </c>
      <c r="J23" s="42">
        <f t="shared" si="11"/>
        <v>425.28571428571428</v>
      </c>
      <c r="K23" s="83">
        <f t="shared" si="1"/>
        <v>-195</v>
      </c>
      <c r="L23" s="49">
        <f t="shared" si="2"/>
        <v>-148.28571428571428</v>
      </c>
      <c r="M23" s="49">
        <f t="shared" si="12"/>
        <v>322.85714285714283</v>
      </c>
      <c r="N23" s="17">
        <v>34369</v>
      </c>
      <c r="O23" s="18">
        <v>750</v>
      </c>
      <c r="P23" s="18">
        <v>1051</v>
      </c>
      <c r="Q23" s="18">
        <v>680</v>
      </c>
      <c r="R23" s="18">
        <v>838</v>
      </c>
      <c r="S23" s="18">
        <v>985</v>
      </c>
      <c r="T23" s="18">
        <v>1069</v>
      </c>
      <c r="U23" s="18">
        <v>780</v>
      </c>
      <c r="V23" s="18">
        <v>657</v>
      </c>
      <c r="W23" s="42">
        <f t="shared" si="3"/>
        <v>865.71428571428567</v>
      </c>
      <c r="X23" s="83">
        <f t="shared" si="4"/>
        <v>-123</v>
      </c>
      <c r="Y23" s="49">
        <f t="shared" si="5"/>
        <v>-208.71428571428567</v>
      </c>
      <c r="Z23" s="49">
        <f t="shared" si="13"/>
        <v>859.85714285714289</v>
      </c>
      <c r="AA23" s="73"/>
      <c r="AB23" s="17">
        <v>34369</v>
      </c>
      <c r="AC23" s="18">
        <v>296</v>
      </c>
      <c r="AD23" s="18">
        <v>302</v>
      </c>
      <c r="AE23" s="18">
        <v>271</v>
      </c>
      <c r="AF23" s="18">
        <v>213</v>
      </c>
      <c r="AG23" s="18">
        <v>215</v>
      </c>
      <c r="AH23" s="18">
        <v>332</v>
      </c>
      <c r="AI23" s="18">
        <v>310</v>
      </c>
      <c r="AJ23" s="18">
        <v>202</v>
      </c>
      <c r="AK23" s="42">
        <f t="shared" si="6"/>
        <v>263.57142857142856</v>
      </c>
      <c r="AL23" s="83">
        <f t="shared" si="7"/>
        <v>-108</v>
      </c>
      <c r="AM23" s="49">
        <f t="shared" si="8"/>
        <v>-61.571428571428555</v>
      </c>
      <c r="AN23" s="49">
        <f t="shared" si="14"/>
        <v>297.14285714285722</v>
      </c>
      <c r="AO23" s="17">
        <v>34369</v>
      </c>
      <c r="AP23" s="18">
        <v>1421</v>
      </c>
      <c r="AQ23" s="18">
        <v>1893</v>
      </c>
      <c r="AR23" s="18">
        <v>1304</v>
      </c>
      <c r="AS23" s="18">
        <v>1349</v>
      </c>
      <c r="AT23" s="18">
        <v>1599</v>
      </c>
      <c r="AU23" s="18">
        <v>2039</v>
      </c>
      <c r="AV23" s="18">
        <v>1562</v>
      </c>
      <c r="AW23" s="18">
        <v>1136</v>
      </c>
      <c r="AX23" s="42">
        <f t="shared" si="0"/>
        <v>1554.5714285714287</v>
      </c>
      <c r="AY23" s="83">
        <f t="shared" si="9"/>
        <v>-426</v>
      </c>
      <c r="AZ23" s="49">
        <f t="shared" si="10"/>
        <v>-418.57142857142867</v>
      </c>
      <c r="BA23" s="49">
        <f t="shared" si="15"/>
        <v>1643.4285714285716</v>
      </c>
    </row>
    <row r="24" spans="1:87" ht="12.75" customHeight="1">
      <c r="A24" s="17">
        <v>34376</v>
      </c>
      <c r="B24" s="18">
        <v>335</v>
      </c>
      <c r="C24" s="18">
        <v>497</v>
      </c>
      <c r="D24" s="18">
        <v>291</v>
      </c>
      <c r="E24" s="18">
        <v>288</v>
      </c>
      <c r="F24" s="18">
        <v>381</v>
      </c>
      <c r="G24" s="18">
        <v>620</v>
      </c>
      <c r="H24" s="18">
        <v>425</v>
      </c>
      <c r="I24" s="18">
        <v>267</v>
      </c>
      <c r="J24" s="42">
        <f t="shared" si="11"/>
        <v>395.57142857142856</v>
      </c>
      <c r="K24" s="83">
        <f t="shared" si="1"/>
        <v>-158</v>
      </c>
      <c r="L24" s="49">
        <f t="shared" si="2"/>
        <v>-128.57142857142856</v>
      </c>
      <c r="M24" s="49">
        <f t="shared" si="12"/>
        <v>293.14285714285711</v>
      </c>
      <c r="N24" s="17">
        <v>34376</v>
      </c>
      <c r="O24" s="18">
        <v>636</v>
      </c>
      <c r="P24" s="18">
        <v>906</v>
      </c>
      <c r="Q24" s="18">
        <v>523</v>
      </c>
      <c r="R24" s="18">
        <v>784</v>
      </c>
      <c r="S24" s="18">
        <v>904</v>
      </c>
      <c r="T24" s="18">
        <v>1006</v>
      </c>
      <c r="U24" s="18">
        <v>684</v>
      </c>
      <c r="V24" s="18">
        <v>592</v>
      </c>
      <c r="W24" s="42">
        <f>IF(V24&gt;0,AVERAGE(P24:V24),AVERAGE(O24:U24))</f>
        <v>771.28571428571433</v>
      </c>
      <c r="X24" s="83">
        <f t="shared" si="4"/>
        <v>-92</v>
      </c>
      <c r="Y24" s="49">
        <f t="shared" si="5"/>
        <v>-179.28571428571433</v>
      </c>
      <c r="Z24" s="49">
        <f t="shared" si="13"/>
        <v>765.42857142857144</v>
      </c>
      <c r="AA24" s="73"/>
      <c r="AB24" s="17">
        <v>34376</v>
      </c>
      <c r="AC24" s="18">
        <v>276</v>
      </c>
      <c r="AD24" s="18">
        <v>297</v>
      </c>
      <c r="AE24" s="18">
        <v>263</v>
      </c>
      <c r="AF24" s="18">
        <v>202</v>
      </c>
      <c r="AG24" s="18">
        <v>233</v>
      </c>
      <c r="AH24" s="18">
        <v>320</v>
      </c>
      <c r="AI24" s="18">
        <v>295</v>
      </c>
      <c r="AJ24" s="18">
        <v>182</v>
      </c>
      <c r="AK24" s="42">
        <f t="shared" si="6"/>
        <v>256</v>
      </c>
      <c r="AL24" s="83">
        <f t="shared" si="7"/>
        <v>-113</v>
      </c>
      <c r="AM24" s="49">
        <f t="shared" si="8"/>
        <v>-74</v>
      </c>
      <c r="AN24" s="49">
        <f t="shared" si="14"/>
        <v>289.57142857142867</v>
      </c>
      <c r="AO24" s="17">
        <v>34376</v>
      </c>
      <c r="AP24" s="18">
        <v>1247</v>
      </c>
      <c r="AQ24" s="18">
        <v>1700</v>
      </c>
      <c r="AR24" s="18">
        <v>1077</v>
      </c>
      <c r="AS24" s="18">
        <v>1274</v>
      </c>
      <c r="AT24" s="18">
        <v>1518</v>
      </c>
      <c r="AU24" s="18">
        <v>1946</v>
      </c>
      <c r="AV24" s="18">
        <v>1404</v>
      </c>
      <c r="AW24" s="18">
        <v>1041</v>
      </c>
      <c r="AX24" s="42">
        <f t="shared" si="0"/>
        <v>1422.8571428571429</v>
      </c>
      <c r="AY24" s="83">
        <f t="shared" si="9"/>
        <v>-363</v>
      </c>
      <c r="AZ24" s="49">
        <f t="shared" si="10"/>
        <v>-381.85714285714289</v>
      </c>
      <c r="BA24" s="49">
        <f t="shared" si="15"/>
        <v>1511.7142857142858</v>
      </c>
    </row>
    <row r="25" spans="1:87" ht="12.75" customHeight="1">
      <c r="A25" s="17">
        <v>34383</v>
      </c>
      <c r="B25" s="18">
        <v>312</v>
      </c>
      <c r="C25" s="18">
        <v>449</v>
      </c>
      <c r="D25" s="18">
        <v>270</v>
      </c>
      <c r="E25" s="18">
        <v>252</v>
      </c>
      <c r="F25" s="18">
        <v>371</v>
      </c>
      <c r="G25" s="18">
        <v>625</v>
      </c>
      <c r="H25" s="18">
        <v>394</v>
      </c>
      <c r="I25" s="18">
        <v>257</v>
      </c>
      <c r="J25" s="42">
        <f t="shared" si="11"/>
        <v>374</v>
      </c>
      <c r="K25" s="83">
        <f t="shared" si="1"/>
        <v>-137</v>
      </c>
      <c r="L25" s="49">
        <f t="shared" si="2"/>
        <v>-117</v>
      </c>
      <c r="M25" s="49">
        <f t="shared" si="12"/>
        <v>271.57142857142856</v>
      </c>
      <c r="N25" s="17">
        <v>34383</v>
      </c>
      <c r="O25" s="18">
        <v>568</v>
      </c>
      <c r="P25" s="18">
        <v>763</v>
      </c>
      <c r="Q25" s="18">
        <v>454</v>
      </c>
      <c r="R25" s="18">
        <v>687</v>
      </c>
      <c r="S25" s="18">
        <v>842</v>
      </c>
      <c r="T25" s="18">
        <v>963</v>
      </c>
      <c r="U25" s="18">
        <v>594</v>
      </c>
      <c r="V25" s="18">
        <v>537</v>
      </c>
      <c r="W25" s="42">
        <f t="shared" si="3"/>
        <v>691.42857142857144</v>
      </c>
      <c r="X25" s="83">
        <f t="shared" si="4"/>
        <v>-57</v>
      </c>
      <c r="Y25" s="49">
        <f t="shared" si="5"/>
        <v>-154.42857142857144</v>
      </c>
      <c r="Z25" s="49">
        <f t="shared" si="13"/>
        <v>685.57142857142856</v>
      </c>
      <c r="AA25" s="73"/>
      <c r="AB25" s="17">
        <v>34383</v>
      </c>
      <c r="AC25" s="18">
        <v>258</v>
      </c>
      <c r="AD25" s="18">
        <v>282</v>
      </c>
      <c r="AE25" s="18">
        <v>260</v>
      </c>
      <c r="AF25" s="18">
        <v>188</v>
      </c>
      <c r="AG25" s="18">
        <v>212</v>
      </c>
      <c r="AH25" s="18">
        <v>299</v>
      </c>
      <c r="AI25" s="18">
        <v>280</v>
      </c>
      <c r="AJ25" s="18">
        <v>166</v>
      </c>
      <c r="AK25" s="42">
        <f t="shared" si="6"/>
        <v>241</v>
      </c>
      <c r="AL25" s="83">
        <f t="shared" si="7"/>
        <v>-114</v>
      </c>
      <c r="AM25" s="49">
        <f t="shared" si="8"/>
        <v>-75</v>
      </c>
      <c r="AN25" s="49">
        <f t="shared" si="14"/>
        <v>274.57142857142867</v>
      </c>
      <c r="AO25" s="17">
        <v>34383</v>
      </c>
      <c r="AP25" s="18">
        <v>1138</v>
      </c>
      <c r="AQ25" s="18">
        <v>1494</v>
      </c>
      <c r="AR25" s="18">
        <v>984</v>
      </c>
      <c r="AS25" s="18">
        <v>1127</v>
      </c>
      <c r="AT25" s="18">
        <v>1425</v>
      </c>
      <c r="AU25" s="18">
        <v>1887</v>
      </c>
      <c r="AV25" s="18">
        <v>1268</v>
      </c>
      <c r="AW25" s="18">
        <v>960</v>
      </c>
      <c r="AX25" s="42">
        <f t="shared" si="0"/>
        <v>1306.4285714285713</v>
      </c>
      <c r="AY25" s="83">
        <f t="shared" si="9"/>
        <v>-308</v>
      </c>
      <c r="AZ25" s="49">
        <f t="shared" si="10"/>
        <v>-346.42857142857133</v>
      </c>
      <c r="BA25" s="49">
        <f t="shared" si="15"/>
        <v>1395.2857142857144</v>
      </c>
      <c r="BB25" s="19"/>
      <c r="BC25" s="19"/>
      <c r="BD25" s="19"/>
    </row>
    <row r="26" spans="1:87" ht="12.75" customHeight="1">
      <c r="A26" s="17">
        <v>34390</v>
      </c>
      <c r="B26" s="18">
        <v>308</v>
      </c>
      <c r="C26" s="18">
        <v>440</v>
      </c>
      <c r="D26" s="18">
        <v>261</v>
      </c>
      <c r="E26" s="18">
        <v>248</v>
      </c>
      <c r="F26" s="18">
        <v>368</v>
      </c>
      <c r="G26" s="18">
        <v>609</v>
      </c>
      <c r="H26" s="18">
        <v>376</v>
      </c>
      <c r="I26" s="18">
        <v>242</v>
      </c>
      <c r="J26" s="42">
        <f t="shared" si="11"/>
        <v>363.42857142857144</v>
      </c>
      <c r="K26" s="83">
        <f t="shared" si="1"/>
        <v>-134</v>
      </c>
      <c r="L26" s="49">
        <f t="shared" si="2"/>
        <v>-121.42857142857144</v>
      </c>
      <c r="M26" s="49">
        <f t="shared" si="12"/>
        <v>261</v>
      </c>
      <c r="N26" s="17">
        <v>34390</v>
      </c>
      <c r="O26" s="18">
        <v>524</v>
      </c>
      <c r="P26" s="18">
        <v>724</v>
      </c>
      <c r="Q26" s="18">
        <v>404</v>
      </c>
      <c r="R26" s="18">
        <v>629</v>
      </c>
      <c r="S26" s="18">
        <v>778</v>
      </c>
      <c r="T26" s="18">
        <v>891</v>
      </c>
      <c r="U26" s="18">
        <v>551</v>
      </c>
      <c r="V26" s="18">
        <v>456</v>
      </c>
      <c r="W26" s="42">
        <f t="shared" si="3"/>
        <v>633.28571428571433</v>
      </c>
      <c r="X26" s="83">
        <f t="shared" si="4"/>
        <v>-95</v>
      </c>
      <c r="Y26" s="49">
        <f t="shared" si="5"/>
        <v>-177.28571428571433</v>
      </c>
      <c r="Z26" s="49">
        <f t="shared" si="13"/>
        <v>627.42857142857144</v>
      </c>
      <c r="AA26" s="73"/>
      <c r="AB26" s="17">
        <v>34390</v>
      </c>
      <c r="AC26" s="18">
        <v>242</v>
      </c>
      <c r="AD26" s="18">
        <v>284</v>
      </c>
      <c r="AE26" s="18">
        <v>255</v>
      </c>
      <c r="AF26" s="18">
        <v>187</v>
      </c>
      <c r="AG26" s="18">
        <v>202</v>
      </c>
      <c r="AH26" s="18">
        <v>290</v>
      </c>
      <c r="AI26" s="18">
        <v>267</v>
      </c>
      <c r="AJ26" s="18">
        <v>161</v>
      </c>
      <c r="AK26" s="42">
        <f t="shared" si="6"/>
        <v>235.14285714285714</v>
      </c>
      <c r="AL26" s="83">
        <f t="shared" si="7"/>
        <v>-106</v>
      </c>
      <c r="AM26" s="49">
        <f t="shared" si="8"/>
        <v>-74.142857142857139</v>
      </c>
      <c r="AN26" s="49">
        <f t="shared" si="14"/>
        <v>268.71428571428584</v>
      </c>
      <c r="AO26" s="17">
        <v>34390</v>
      </c>
      <c r="AP26" s="18">
        <v>1074</v>
      </c>
      <c r="AQ26" s="18">
        <v>1448</v>
      </c>
      <c r="AR26" s="18">
        <v>920</v>
      </c>
      <c r="AS26" s="18">
        <v>1064</v>
      </c>
      <c r="AT26" s="18">
        <v>1348</v>
      </c>
      <c r="AU26" s="18">
        <v>1790</v>
      </c>
      <c r="AV26" s="18">
        <v>1194</v>
      </c>
      <c r="AW26" s="18">
        <v>859</v>
      </c>
      <c r="AX26" s="42">
        <f t="shared" si="0"/>
        <v>1231.8571428571429</v>
      </c>
      <c r="AY26" s="83">
        <f t="shared" si="9"/>
        <v>-335</v>
      </c>
      <c r="AZ26" s="49">
        <f t="shared" si="10"/>
        <v>-372.85714285714289</v>
      </c>
      <c r="BA26" s="49">
        <f t="shared" si="15"/>
        <v>1320.7142857142858</v>
      </c>
    </row>
    <row r="27" spans="1:87" ht="12.75" customHeight="1">
      <c r="A27" s="17">
        <v>34397</v>
      </c>
      <c r="B27" s="18">
        <v>277</v>
      </c>
      <c r="C27" s="18">
        <v>415</v>
      </c>
      <c r="D27" s="18">
        <v>249</v>
      </c>
      <c r="E27" s="18">
        <v>237</v>
      </c>
      <c r="F27" s="18">
        <v>382</v>
      </c>
      <c r="G27" s="18">
        <v>583</v>
      </c>
      <c r="H27" s="18">
        <v>372</v>
      </c>
      <c r="I27" s="18">
        <v>236</v>
      </c>
      <c r="J27" s="42">
        <f t="shared" si="11"/>
        <v>353.42857142857144</v>
      </c>
      <c r="K27" s="83">
        <f t="shared" si="1"/>
        <v>-136</v>
      </c>
      <c r="L27" s="49">
        <f t="shared" si="2"/>
        <v>-117.42857142857144</v>
      </c>
      <c r="M27" s="49">
        <f t="shared" si="12"/>
        <v>251</v>
      </c>
      <c r="N27" s="17">
        <v>34397</v>
      </c>
      <c r="O27" s="18">
        <v>430</v>
      </c>
      <c r="P27" s="18">
        <v>638</v>
      </c>
      <c r="Q27" s="18">
        <v>377</v>
      </c>
      <c r="R27" s="18">
        <v>575</v>
      </c>
      <c r="S27" s="18">
        <v>733</v>
      </c>
      <c r="T27" s="18">
        <v>795</v>
      </c>
      <c r="U27" s="18">
        <v>527</v>
      </c>
      <c r="V27" s="18">
        <v>402</v>
      </c>
      <c r="W27" s="42">
        <f t="shared" si="3"/>
        <v>578.14285714285711</v>
      </c>
      <c r="X27" s="83">
        <f t="shared" si="4"/>
        <v>-125</v>
      </c>
      <c r="Y27" s="49">
        <f t="shared" si="5"/>
        <v>-176.14285714285711</v>
      </c>
      <c r="Z27" s="49">
        <f t="shared" si="13"/>
        <v>572.28571428571433</v>
      </c>
      <c r="AA27" s="73"/>
      <c r="AB27" s="17">
        <v>34397</v>
      </c>
      <c r="AC27" s="18">
        <v>235</v>
      </c>
      <c r="AD27" s="18">
        <v>277</v>
      </c>
      <c r="AE27" s="18">
        <v>232</v>
      </c>
      <c r="AF27" s="18">
        <v>176</v>
      </c>
      <c r="AG27" s="18">
        <v>186</v>
      </c>
      <c r="AH27" s="18">
        <v>284</v>
      </c>
      <c r="AI27" s="18">
        <v>258</v>
      </c>
      <c r="AJ27" s="18">
        <v>148</v>
      </c>
      <c r="AK27" s="42">
        <f t="shared" si="6"/>
        <v>223</v>
      </c>
      <c r="AL27" s="83">
        <f t="shared" si="7"/>
        <v>-110</v>
      </c>
      <c r="AM27" s="83">
        <f t="shared" si="8"/>
        <v>-75</v>
      </c>
      <c r="AN27" s="49">
        <f t="shared" si="14"/>
        <v>256.57142857142867</v>
      </c>
      <c r="AO27" s="17">
        <v>34397</v>
      </c>
      <c r="AP27" s="18">
        <v>942</v>
      </c>
      <c r="AQ27" s="18">
        <v>1330</v>
      </c>
      <c r="AR27" s="18">
        <v>858</v>
      </c>
      <c r="AS27" s="18">
        <v>988</v>
      </c>
      <c r="AT27" s="18">
        <v>1301</v>
      </c>
      <c r="AU27" s="18">
        <v>1662</v>
      </c>
      <c r="AV27" s="18">
        <v>1157</v>
      </c>
      <c r="AW27" s="18">
        <v>786</v>
      </c>
      <c r="AX27" s="42">
        <f t="shared" si="0"/>
        <v>1154.5714285714287</v>
      </c>
      <c r="AY27" s="83">
        <f t="shared" si="9"/>
        <v>-371</v>
      </c>
      <c r="AZ27" s="49">
        <f t="shared" si="10"/>
        <v>-368.57142857142867</v>
      </c>
      <c r="BA27" s="49">
        <f t="shared" si="15"/>
        <v>1243.4285714285716</v>
      </c>
      <c r="BB27" s="19"/>
    </row>
    <row r="28" spans="1:87" ht="12.75" customHeight="1">
      <c r="A28" s="17">
        <v>34404</v>
      </c>
      <c r="B28" s="18">
        <v>266</v>
      </c>
      <c r="C28" s="18">
        <v>360</v>
      </c>
      <c r="D28" s="18">
        <v>214</v>
      </c>
      <c r="E28" s="18">
        <v>240</v>
      </c>
      <c r="F28" s="18">
        <v>383</v>
      </c>
      <c r="G28" s="18">
        <v>575</v>
      </c>
      <c r="H28" s="18">
        <v>370</v>
      </c>
      <c r="I28" s="18">
        <v>225</v>
      </c>
      <c r="J28" s="42">
        <f t="shared" si="11"/>
        <v>338.14285714285717</v>
      </c>
      <c r="K28" s="83">
        <f t="shared" si="1"/>
        <v>-145</v>
      </c>
      <c r="L28" s="49">
        <f t="shared" si="2"/>
        <v>-113.14285714285717</v>
      </c>
      <c r="M28" s="49">
        <f t="shared" si="12"/>
        <v>235.71428571428572</v>
      </c>
      <c r="N28" s="17">
        <v>34404</v>
      </c>
      <c r="O28" s="18">
        <v>419</v>
      </c>
      <c r="P28" s="18">
        <v>569</v>
      </c>
      <c r="Q28" s="18">
        <v>301</v>
      </c>
      <c r="R28" s="18">
        <v>526</v>
      </c>
      <c r="S28" s="18">
        <v>688</v>
      </c>
      <c r="T28" s="18">
        <v>736</v>
      </c>
      <c r="U28" s="18">
        <v>511</v>
      </c>
      <c r="V28" s="18">
        <v>341</v>
      </c>
      <c r="W28" s="42">
        <f t="shared" si="3"/>
        <v>524.57142857142856</v>
      </c>
      <c r="X28" s="83">
        <f t="shared" si="4"/>
        <v>-170</v>
      </c>
      <c r="Y28" s="49">
        <f t="shared" si="5"/>
        <v>-183.57142857142856</v>
      </c>
      <c r="Z28" s="49">
        <f t="shared" si="13"/>
        <v>518.71428571428578</v>
      </c>
      <c r="AA28" s="73"/>
      <c r="AB28" s="17">
        <v>34404</v>
      </c>
      <c r="AC28" s="18">
        <v>230</v>
      </c>
      <c r="AD28" s="18">
        <v>269</v>
      </c>
      <c r="AE28" s="18">
        <v>225</v>
      </c>
      <c r="AF28" s="18">
        <v>165</v>
      </c>
      <c r="AG28" s="18">
        <v>176</v>
      </c>
      <c r="AH28" s="18">
        <v>282</v>
      </c>
      <c r="AI28" s="18">
        <v>245</v>
      </c>
      <c r="AJ28" s="18">
        <v>145</v>
      </c>
      <c r="AK28" s="42">
        <f t="shared" si="6"/>
        <v>215.28571428571428</v>
      </c>
      <c r="AL28" s="83">
        <f t="shared" si="7"/>
        <v>-100</v>
      </c>
      <c r="AM28" s="49">
        <f t="shared" si="8"/>
        <v>-70.285714285714278</v>
      </c>
      <c r="AN28" s="49">
        <f t="shared" si="14"/>
        <v>248.85714285714295</v>
      </c>
      <c r="AO28" s="17">
        <v>34404</v>
      </c>
      <c r="AP28" s="18">
        <v>915</v>
      </c>
      <c r="AQ28" s="18">
        <v>1198</v>
      </c>
      <c r="AR28" s="18">
        <v>740</v>
      </c>
      <c r="AS28" s="18">
        <v>931</v>
      </c>
      <c r="AT28" s="18">
        <v>1247</v>
      </c>
      <c r="AU28" s="18">
        <v>1593</v>
      </c>
      <c r="AV28" s="18">
        <v>1126</v>
      </c>
      <c r="AW28" s="18">
        <v>711</v>
      </c>
      <c r="AX28" s="42">
        <f t="shared" si="0"/>
        <v>1078</v>
      </c>
      <c r="AY28" s="83">
        <f t="shared" si="9"/>
        <v>-415</v>
      </c>
      <c r="AZ28" s="49">
        <f t="shared" si="10"/>
        <v>-367</v>
      </c>
      <c r="BA28" s="49">
        <f t="shared" si="15"/>
        <v>1166.8571428571429</v>
      </c>
    </row>
    <row r="29" spans="1:87" ht="12.75" customHeight="1">
      <c r="A29" s="17">
        <v>34411</v>
      </c>
      <c r="B29" s="18">
        <v>277</v>
      </c>
      <c r="C29" s="18">
        <v>375</v>
      </c>
      <c r="D29" s="18">
        <v>194</v>
      </c>
      <c r="E29" s="18">
        <v>254</v>
      </c>
      <c r="F29" s="18">
        <v>341</v>
      </c>
      <c r="G29" s="18">
        <v>548</v>
      </c>
      <c r="H29" s="18">
        <v>355</v>
      </c>
      <c r="I29" s="18">
        <v>228</v>
      </c>
      <c r="J29" s="42">
        <f t="shared" si="11"/>
        <v>327.85714285714283</v>
      </c>
      <c r="K29" s="83">
        <f t="shared" si="1"/>
        <v>-127</v>
      </c>
      <c r="L29" s="49">
        <f t="shared" si="2"/>
        <v>-99.857142857142833</v>
      </c>
      <c r="M29" s="49">
        <f t="shared" si="12"/>
        <v>225.42857142857144</v>
      </c>
      <c r="N29" s="17">
        <v>34411</v>
      </c>
      <c r="O29" s="18">
        <v>354</v>
      </c>
      <c r="P29" s="18">
        <v>537</v>
      </c>
      <c r="Q29" s="18">
        <v>249</v>
      </c>
      <c r="R29" s="18">
        <v>469</v>
      </c>
      <c r="S29" s="18">
        <v>595</v>
      </c>
      <c r="T29" s="18">
        <v>646</v>
      </c>
      <c r="U29" s="18">
        <v>473</v>
      </c>
      <c r="V29" s="18">
        <v>310</v>
      </c>
      <c r="W29" s="42">
        <f t="shared" si="3"/>
        <v>468.42857142857144</v>
      </c>
      <c r="X29" s="83">
        <f t="shared" si="4"/>
        <v>-163</v>
      </c>
      <c r="Y29" s="49">
        <f t="shared" si="5"/>
        <v>-158.42857142857144</v>
      </c>
      <c r="Z29" s="49">
        <f t="shared" si="13"/>
        <v>462.57142857142861</v>
      </c>
      <c r="AA29" s="73"/>
      <c r="AB29" s="17">
        <v>34411</v>
      </c>
      <c r="AC29" s="18">
        <v>234</v>
      </c>
      <c r="AD29" s="18">
        <v>269</v>
      </c>
      <c r="AE29" s="18">
        <v>225</v>
      </c>
      <c r="AF29" s="18">
        <v>163</v>
      </c>
      <c r="AG29" s="18">
        <v>168</v>
      </c>
      <c r="AH29" s="18">
        <v>265</v>
      </c>
      <c r="AI29" s="18">
        <v>236</v>
      </c>
      <c r="AJ29" s="18">
        <v>150</v>
      </c>
      <c r="AK29" s="42">
        <f t="shared" si="6"/>
        <v>210.85714285714286</v>
      </c>
      <c r="AL29" s="83">
        <f t="shared" si="7"/>
        <v>-86</v>
      </c>
      <c r="AM29" s="49">
        <f t="shared" si="8"/>
        <v>-60.857142857142861</v>
      </c>
      <c r="AN29" s="49">
        <f t="shared" si="14"/>
        <v>244.42857142857153</v>
      </c>
      <c r="AO29" s="17">
        <v>34411</v>
      </c>
      <c r="AP29" s="18">
        <v>865</v>
      </c>
      <c r="AQ29" s="18">
        <v>1181</v>
      </c>
      <c r="AR29" s="18">
        <v>668</v>
      </c>
      <c r="AS29" s="18">
        <v>886</v>
      </c>
      <c r="AT29" s="18">
        <v>1104</v>
      </c>
      <c r="AU29" s="18">
        <v>1459</v>
      </c>
      <c r="AV29" s="18">
        <v>1064</v>
      </c>
      <c r="AW29" s="18">
        <v>688</v>
      </c>
      <c r="AX29" s="42">
        <f t="shared" si="0"/>
        <v>1007.1428571428571</v>
      </c>
      <c r="AY29" s="83">
        <f t="shared" si="9"/>
        <v>-376</v>
      </c>
      <c r="AZ29" s="49">
        <f t="shared" si="10"/>
        <v>-319.14285714285711</v>
      </c>
      <c r="BA29" s="49">
        <f t="shared" si="15"/>
        <v>1096</v>
      </c>
    </row>
    <row r="30" spans="1:87" ht="12.75" customHeight="1">
      <c r="A30" s="17">
        <v>34418</v>
      </c>
      <c r="B30" s="18">
        <v>276</v>
      </c>
      <c r="C30" s="18">
        <v>384</v>
      </c>
      <c r="D30" s="18">
        <v>182</v>
      </c>
      <c r="E30" s="18">
        <v>261</v>
      </c>
      <c r="F30" s="18">
        <v>326</v>
      </c>
      <c r="G30" s="18">
        <v>526</v>
      </c>
      <c r="H30" s="18">
        <v>341</v>
      </c>
      <c r="I30" s="18">
        <v>223</v>
      </c>
      <c r="J30" s="42">
        <f t="shared" si="11"/>
        <v>320.42857142857144</v>
      </c>
      <c r="K30" s="83">
        <f t="shared" si="1"/>
        <v>-118</v>
      </c>
      <c r="L30" s="49">
        <f t="shared" si="2"/>
        <v>-97.428571428571445</v>
      </c>
      <c r="M30" s="49">
        <f t="shared" si="12"/>
        <v>218.00000000000003</v>
      </c>
      <c r="N30" s="17">
        <v>34418</v>
      </c>
      <c r="O30" s="18">
        <v>339</v>
      </c>
      <c r="P30" s="18">
        <v>549</v>
      </c>
      <c r="Q30" s="18">
        <v>217</v>
      </c>
      <c r="R30" s="18">
        <v>406</v>
      </c>
      <c r="S30" s="18">
        <v>528</v>
      </c>
      <c r="T30" s="18">
        <v>589</v>
      </c>
      <c r="U30" s="18">
        <v>444</v>
      </c>
      <c r="V30" s="18">
        <v>297</v>
      </c>
      <c r="W30" s="42">
        <f t="shared" si="3"/>
        <v>432.85714285714283</v>
      </c>
      <c r="X30" s="83">
        <f t="shared" si="4"/>
        <v>-147</v>
      </c>
      <c r="Y30" s="49">
        <f t="shared" si="5"/>
        <v>-135.85714285714283</v>
      </c>
      <c r="Z30" s="49">
        <f t="shared" si="13"/>
        <v>427.00000000000006</v>
      </c>
      <c r="AA30" s="73"/>
      <c r="AB30" s="17">
        <v>34418</v>
      </c>
      <c r="AC30" s="18">
        <v>229</v>
      </c>
      <c r="AD30" s="18">
        <v>264</v>
      </c>
      <c r="AE30" s="18">
        <v>226</v>
      </c>
      <c r="AF30" s="18">
        <v>165</v>
      </c>
      <c r="AG30" s="18">
        <v>172</v>
      </c>
      <c r="AH30" s="18">
        <v>257</v>
      </c>
      <c r="AI30" s="18">
        <v>251</v>
      </c>
      <c r="AJ30" s="18">
        <v>156</v>
      </c>
      <c r="AK30" s="42">
        <f t="shared" si="6"/>
        <v>213</v>
      </c>
      <c r="AL30" s="83">
        <f t="shared" si="7"/>
        <v>-95</v>
      </c>
      <c r="AM30" s="49">
        <f t="shared" si="8"/>
        <v>-57</v>
      </c>
      <c r="AN30" s="49">
        <f t="shared" si="14"/>
        <v>246.57142857142867</v>
      </c>
      <c r="AO30" s="17">
        <v>34418</v>
      </c>
      <c r="AP30" s="18">
        <v>844</v>
      </c>
      <c r="AQ30" s="18">
        <v>1197</v>
      </c>
      <c r="AR30" s="18">
        <v>625</v>
      </c>
      <c r="AS30" s="18">
        <v>832</v>
      </c>
      <c r="AT30" s="18">
        <v>1026</v>
      </c>
      <c r="AU30" s="18">
        <v>1372</v>
      </c>
      <c r="AV30" s="18">
        <v>1036</v>
      </c>
      <c r="AW30" s="18">
        <v>676</v>
      </c>
      <c r="AX30" s="42">
        <f t="shared" si="0"/>
        <v>966.28571428571433</v>
      </c>
      <c r="AY30" s="83">
        <f t="shared" si="9"/>
        <v>-360</v>
      </c>
      <c r="AZ30" s="49">
        <f t="shared" si="10"/>
        <v>-290.28571428571433</v>
      </c>
      <c r="BA30" s="49">
        <f t="shared" si="15"/>
        <v>1055.1428571428571</v>
      </c>
    </row>
    <row r="31" spans="1:87" ht="12.75" customHeight="1">
      <c r="A31" s="17">
        <v>34425</v>
      </c>
      <c r="B31" s="18">
        <v>276</v>
      </c>
      <c r="C31" s="18">
        <v>384</v>
      </c>
      <c r="D31" s="18">
        <v>172</v>
      </c>
      <c r="E31" s="18">
        <v>285</v>
      </c>
      <c r="F31" s="18">
        <v>339</v>
      </c>
      <c r="G31" s="18">
        <v>521</v>
      </c>
      <c r="H31" s="18">
        <v>334</v>
      </c>
      <c r="I31" s="18">
        <v>210</v>
      </c>
      <c r="J31" s="42">
        <f t="shared" si="11"/>
        <v>320.71428571428572</v>
      </c>
      <c r="K31" s="83">
        <f t="shared" si="1"/>
        <v>-124</v>
      </c>
      <c r="L31" s="49">
        <f t="shared" si="2"/>
        <v>-110.71428571428572</v>
      </c>
      <c r="M31" s="49">
        <f t="shared" si="12"/>
        <v>218.28571428571431</v>
      </c>
      <c r="N31" s="17">
        <v>34425</v>
      </c>
      <c r="O31" s="18">
        <v>339</v>
      </c>
      <c r="P31" s="18">
        <v>522</v>
      </c>
      <c r="Q31" s="18">
        <v>182</v>
      </c>
      <c r="R31" s="18">
        <v>378</v>
      </c>
      <c r="S31" s="18">
        <v>490</v>
      </c>
      <c r="T31" s="18">
        <v>556</v>
      </c>
      <c r="U31" s="18">
        <v>441</v>
      </c>
      <c r="V31" s="18">
        <v>253</v>
      </c>
      <c r="W31" s="42">
        <f t="shared" si="3"/>
        <v>403.14285714285717</v>
      </c>
      <c r="X31" s="83">
        <f t="shared" si="4"/>
        <v>-188</v>
      </c>
      <c r="Y31" s="49">
        <f t="shared" si="5"/>
        <v>-150.14285714285717</v>
      </c>
      <c r="Z31" s="49">
        <f t="shared" si="13"/>
        <v>397.28571428571433</v>
      </c>
      <c r="AA31" s="73"/>
      <c r="AB31" s="17">
        <v>34425</v>
      </c>
      <c r="AC31" s="18">
        <v>229</v>
      </c>
      <c r="AD31" s="18">
        <v>258</v>
      </c>
      <c r="AE31" s="18">
        <v>220</v>
      </c>
      <c r="AF31" s="18">
        <v>168</v>
      </c>
      <c r="AG31" s="18">
        <v>177</v>
      </c>
      <c r="AH31" s="18">
        <v>258</v>
      </c>
      <c r="AI31" s="18">
        <v>256</v>
      </c>
      <c r="AJ31" s="18">
        <v>164</v>
      </c>
      <c r="AK31" s="42">
        <f t="shared" si="6"/>
        <v>214.42857142857142</v>
      </c>
      <c r="AL31" s="83">
        <f t="shared" si="7"/>
        <v>-92</v>
      </c>
      <c r="AM31" s="49">
        <f t="shared" si="8"/>
        <v>-50.428571428571416</v>
      </c>
      <c r="AN31" s="49">
        <f t="shared" si="14"/>
        <v>248.00000000000009</v>
      </c>
      <c r="AO31" s="17">
        <v>34425</v>
      </c>
      <c r="AP31" s="18">
        <v>844</v>
      </c>
      <c r="AQ31" s="18">
        <v>1164</v>
      </c>
      <c r="AR31" s="18">
        <v>574</v>
      </c>
      <c r="AS31" s="18">
        <v>831</v>
      </c>
      <c r="AT31" s="18">
        <v>1006</v>
      </c>
      <c r="AU31" s="18">
        <v>1335</v>
      </c>
      <c r="AV31" s="18">
        <v>1031</v>
      </c>
      <c r="AW31" s="18">
        <v>627</v>
      </c>
      <c r="AX31" s="42">
        <f t="shared" si="0"/>
        <v>938.28571428571433</v>
      </c>
      <c r="AY31" s="83">
        <f t="shared" si="9"/>
        <v>-404</v>
      </c>
      <c r="AZ31" s="49">
        <f t="shared" si="10"/>
        <v>-311.28571428571433</v>
      </c>
      <c r="BA31" s="49">
        <f t="shared" si="15"/>
        <v>1027.1428571428571</v>
      </c>
      <c r="BB31" s="19"/>
      <c r="BC31" s="19"/>
      <c r="BD31" s="19"/>
    </row>
    <row r="32" spans="1:87" ht="12.75" customHeight="1">
      <c r="A32" s="17">
        <v>34432</v>
      </c>
      <c r="B32" s="18">
        <v>286</v>
      </c>
      <c r="C32" s="18">
        <v>382</v>
      </c>
      <c r="D32" s="18">
        <v>166</v>
      </c>
      <c r="E32" s="18">
        <v>303</v>
      </c>
      <c r="F32" s="18">
        <v>367</v>
      </c>
      <c r="G32" s="18">
        <v>528</v>
      </c>
      <c r="H32" s="18">
        <v>330</v>
      </c>
      <c r="I32" s="18">
        <v>218</v>
      </c>
      <c r="J32" s="42">
        <f t="shared" si="11"/>
        <v>327.71428571428572</v>
      </c>
      <c r="K32" s="83">
        <f t="shared" si="1"/>
        <v>-112</v>
      </c>
      <c r="L32" s="49">
        <f t="shared" si="2"/>
        <v>-109.71428571428572</v>
      </c>
      <c r="M32" s="49">
        <f t="shared" si="12"/>
        <v>225.28571428571431</v>
      </c>
      <c r="N32" s="17">
        <v>34432</v>
      </c>
      <c r="O32" s="18">
        <v>352</v>
      </c>
      <c r="P32" s="18">
        <v>489</v>
      </c>
      <c r="Q32" s="18">
        <v>174</v>
      </c>
      <c r="R32" s="18">
        <v>379</v>
      </c>
      <c r="S32" s="18">
        <v>526</v>
      </c>
      <c r="T32" s="18">
        <v>558</v>
      </c>
      <c r="U32" s="18">
        <v>442</v>
      </c>
      <c r="V32" s="18">
        <v>252</v>
      </c>
      <c r="W32" s="42">
        <f t="shared" si="3"/>
        <v>402.85714285714283</v>
      </c>
      <c r="X32" s="83">
        <f t="shared" si="4"/>
        <v>-190</v>
      </c>
      <c r="Y32" s="49">
        <f t="shared" si="5"/>
        <v>-150.85714285714283</v>
      </c>
      <c r="Z32" s="49">
        <f t="shared" si="13"/>
        <v>397.00000000000006</v>
      </c>
      <c r="AA32" s="73"/>
      <c r="AB32" s="17">
        <v>34432</v>
      </c>
      <c r="AC32" s="18">
        <v>227</v>
      </c>
      <c r="AD32" s="18">
        <v>263</v>
      </c>
      <c r="AE32" s="18">
        <v>219</v>
      </c>
      <c r="AF32" s="18">
        <v>170</v>
      </c>
      <c r="AG32" s="18">
        <v>166</v>
      </c>
      <c r="AH32" s="18">
        <v>251</v>
      </c>
      <c r="AI32" s="18">
        <v>261</v>
      </c>
      <c r="AJ32" s="18">
        <v>171</v>
      </c>
      <c r="AK32" s="42">
        <f t="shared" si="6"/>
        <v>214.42857142857142</v>
      </c>
      <c r="AL32" s="83">
        <f t="shared" si="7"/>
        <v>-90</v>
      </c>
      <c r="AM32" s="49">
        <f t="shared" si="8"/>
        <v>-43.428571428571416</v>
      </c>
      <c r="AN32" s="49">
        <f t="shared" si="14"/>
        <v>248.00000000000009</v>
      </c>
      <c r="AO32" s="17">
        <v>34432</v>
      </c>
      <c r="AP32" s="18">
        <v>865</v>
      </c>
      <c r="AQ32" s="18">
        <v>1134</v>
      </c>
      <c r="AR32" s="18">
        <v>559</v>
      </c>
      <c r="AS32" s="18">
        <v>852</v>
      </c>
      <c r="AT32" s="18">
        <v>1059</v>
      </c>
      <c r="AU32" s="18">
        <v>1337</v>
      </c>
      <c r="AV32" s="18">
        <v>1033</v>
      </c>
      <c r="AW32" s="18">
        <v>641</v>
      </c>
      <c r="AX32" s="42">
        <f t="shared" si="0"/>
        <v>945</v>
      </c>
      <c r="AY32" s="83">
        <f t="shared" si="9"/>
        <v>-392</v>
      </c>
      <c r="AZ32" s="49">
        <f t="shared" si="10"/>
        <v>-304</v>
      </c>
      <c r="BA32" s="49">
        <f t="shared" si="15"/>
        <v>1033.8571428571429</v>
      </c>
    </row>
    <row r="33" spans="1:56" ht="12.75" customHeight="1">
      <c r="A33" s="17">
        <v>34439</v>
      </c>
      <c r="B33" s="18">
        <v>305</v>
      </c>
      <c r="C33" s="18">
        <v>389</v>
      </c>
      <c r="D33" s="18">
        <v>161</v>
      </c>
      <c r="E33" s="18">
        <v>310</v>
      </c>
      <c r="F33" s="18">
        <v>383</v>
      </c>
      <c r="G33" s="18">
        <v>539</v>
      </c>
      <c r="H33" s="18">
        <v>322</v>
      </c>
      <c r="I33" s="18">
        <v>238</v>
      </c>
      <c r="J33" s="42">
        <f t="shared" si="11"/>
        <v>334.57142857142856</v>
      </c>
      <c r="K33" s="83">
        <f t="shared" si="1"/>
        <v>-84</v>
      </c>
      <c r="L33" s="49">
        <f t="shared" si="2"/>
        <v>-96.571428571428555</v>
      </c>
      <c r="M33" s="49">
        <f t="shared" si="12"/>
        <v>232.14285714285717</v>
      </c>
      <c r="N33" s="17">
        <v>34439</v>
      </c>
      <c r="O33" s="18">
        <v>373</v>
      </c>
      <c r="P33" s="18">
        <v>480</v>
      </c>
      <c r="Q33" s="18">
        <v>160</v>
      </c>
      <c r="R33" s="18">
        <v>356</v>
      </c>
      <c r="S33" s="18">
        <v>535</v>
      </c>
      <c r="T33" s="18">
        <v>592</v>
      </c>
      <c r="U33" s="18">
        <v>417</v>
      </c>
      <c r="V33" s="18">
        <v>295</v>
      </c>
      <c r="W33" s="42">
        <f t="shared" si="3"/>
        <v>405</v>
      </c>
      <c r="X33" s="83">
        <f t="shared" si="4"/>
        <v>-122</v>
      </c>
      <c r="Y33" s="49">
        <f t="shared" si="5"/>
        <v>-110</v>
      </c>
      <c r="Z33" s="49">
        <f t="shared" si="13"/>
        <v>399.14285714285722</v>
      </c>
      <c r="AA33" s="73"/>
      <c r="AB33" s="17">
        <v>34439</v>
      </c>
      <c r="AC33" s="18">
        <v>226</v>
      </c>
      <c r="AD33" s="18">
        <v>261</v>
      </c>
      <c r="AE33" s="18">
        <v>225</v>
      </c>
      <c r="AF33" s="18">
        <v>170</v>
      </c>
      <c r="AG33" s="18">
        <v>163</v>
      </c>
      <c r="AH33" s="18">
        <v>236</v>
      </c>
      <c r="AI33" s="18">
        <v>269</v>
      </c>
      <c r="AJ33" s="18">
        <v>172</v>
      </c>
      <c r="AK33" s="42">
        <f t="shared" si="6"/>
        <v>213.71428571428572</v>
      </c>
      <c r="AL33" s="83">
        <f t="shared" si="7"/>
        <v>-97</v>
      </c>
      <c r="AM33" s="49">
        <f t="shared" si="8"/>
        <v>-41.714285714285722</v>
      </c>
      <c r="AN33" s="49">
        <f t="shared" si="14"/>
        <v>247.28571428571436</v>
      </c>
      <c r="AO33" s="17">
        <v>34439</v>
      </c>
      <c r="AP33" s="18">
        <v>904</v>
      </c>
      <c r="AQ33" s="18">
        <v>1130</v>
      </c>
      <c r="AR33" s="18">
        <v>546</v>
      </c>
      <c r="AS33" s="18">
        <v>836</v>
      </c>
      <c r="AT33" s="18">
        <v>1081</v>
      </c>
      <c r="AU33" s="18">
        <v>1367</v>
      </c>
      <c r="AV33" s="18">
        <v>1008</v>
      </c>
      <c r="AW33" s="18">
        <v>705</v>
      </c>
      <c r="AX33" s="42">
        <f t="shared" si="0"/>
        <v>953.28571428571433</v>
      </c>
      <c r="AY33" s="83">
        <f t="shared" si="9"/>
        <v>-303</v>
      </c>
      <c r="AZ33" s="49">
        <f t="shared" si="10"/>
        <v>-248.28571428571433</v>
      </c>
      <c r="BA33" s="49">
        <f t="shared" si="15"/>
        <v>1042.1428571428571</v>
      </c>
    </row>
    <row r="34" spans="1:56" ht="12.75" customHeight="1">
      <c r="A34" s="17">
        <v>34446</v>
      </c>
      <c r="B34" s="18">
        <v>335</v>
      </c>
      <c r="C34" s="18">
        <v>409</v>
      </c>
      <c r="D34" s="18">
        <v>168</v>
      </c>
      <c r="E34" s="18">
        <v>303</v>
      </c>
      <c r="F34" s="18">
        <v>410</v>
      </c>
      <c r="G34" s="18">
        <v>542</v>
      </c>
      <c r="H34" s="18">
        <v>325</v>
      </c>
      <c r="I34" s="18">
        <v>252</v>
      </c>
      <c r="J34" s="42">
        <f t="shared" si="11"/>
        <v>344.14285714285717</v>
      </c>
      <c r="K34" s="83">
        <f t="shared" si="1"/>
        <v>-73</v>
      </c>
      <c r="L34" s="49">
        <f t="shared" si="2"/>
        <v>-92.142857142857167</v>
      </c>
      <c r="M34" s="49">
        <f t="shared" si="12"/>
        <v>241.71428571428575</v>
      </c>
      <c r="N34" s="17">
        <v>34446</v>
      </c>
      <c r="O34" s="18">
        <v>416</v>
      </c>
      <c r="P34" s="18">
        <v>496</v>
      </c>
      <c r="Q34" s="18">
        <v>179</v>
      </c>
      <c r="R34" s="18">
        <v>354</v>
      </c>
      <c r="S34" s="18">
        <v>568</v>
      </c>
      <c r="T34" s="18">
        <v>597</v>
      </c>
      <c r="U34" s="18">
        <v>425</v>
      </c>
      <c r="V34" s="18">
        <v>315</v>
      </c>
      <c r="W34" s="42">
        <f t="shared" si="3"/>
        <v>419.14285714285717</v>
      </c>
      <c r="X34" s="83">
        <f t="shared" si="4"/>
        <v>-110</v>
      </c>
      <c r="Y34" s="49">
        <f t="shared" si="5"/>
        <v>-104.14285714285717</v>
      </c>
      <c r="Z34" s="49">
        <f t="shared" si="13"/>
        <v>413.28571428571439</v>
      </c>
      <c r="AA34" s="73"/>
      <c r="AB34" s="17">
        <v>34446</v>
      </c>
      <c r="AC34" s="18">
        <v>232</v>
      </c>
      <c r="AD34" s="18">
        <v>255</v>
      </c>
      <c r="AE34" s="18">
        <v>226</v>
      </c>
      <c r="AF34" s="18">
        <v>172</v>
      </c>
      <c r="AG34" s="18">
        <v>157</v>
      </c>
      <c r="AH34" s="18">
        <v>230</v>
      </c>
      <c r="AI34" s="18">
        <v>277</v>
      </c>
      <c r="AJ34" s="18">
        <v>181</v>
      </c>
      <c r="AK34" s="42">
        <f t="shared" si="6"/>
        <v>214</v>
      </c>
      <c r="AL34" s="83">
        <f t="shared" si="7"/>
        <v>-96</v>
      </c>
      <c r="AM34" s="49">
        <f t="shared" si="8"/>
        <v>-33</v>
      </c>
      <c r="AN34" s="49">
        <f t="shared" si="14"/>
        <v>247.57142857142864</v>
      </c>
      <c r="AO34" s="17">
        <v>34446</v>
      </c>
      <c r="AP34" s="18">
        <v>983</v>
      </c>
      <c r="AQ34" s="18">
        <v>1160</v>
      </c>
      <c r="AR34" s="18">
        <v>573</v>
      </c>
      <c r="AS34" s="18">
        <v>829</v>
      </c>
      <c r="AT34" s="18">
        <v>1135</v>
      </c>
      <c r="AU34" s="18">
        <v>1369</v>
      </c>
      <c r="AV34" s="18">
        <v>1027</v>
      </c>
      <c r="AW34" s="18">
        <v>748</v>
      </c>
      <c r="AX34" s="42">
        <f t="shared" si="0"/>
        <v>977.28571428571433</v>
      </c>
      <c r="AY34" s="83">
        <f t="shared" si="9"/>
        <v>-279</v>
      </c>
      <c r="AZ34" s="49">
        <f t="shared" si="10"/>
        <v>-229.28571428571433</v>
      </c>
      <c r="BA34" s="49">
        <f t="shared" si="15"/>
        <v>1066.1428571428571</v>
      </c>
    </row>
    <row r="35" spans="1:56" ht="12.75" customHeight="1">
      <c r="A35" s="17">
        <v>34453</v>
      </c>
      <c r="B35" s="18">
        <v>359</v>
      </c>
      <c r="C35" s="18">
        <v>415</v>
      </c>
      <c r="D35" s="18">
        <v>183</v>
      </c>
      <c r="E35" s="18">
        <v>311</v>
      </c>
      <c r="F35" s="18">
        <v>429</v>
      </c>
      <c r="G35" s="18">
        <v>538</v>
      </c>
      <c r="H35" s="18">
        <v>328</v>
      </c>
      <c r="I35" s="18">
        <v>286</v>
      </c>
      <c r="J35" s="42">
        <f t="shared" si="11"/>
        <v>355.71428571428572</v>
      </c>
      <c r="K35" s="83">
        <f t="shared" si="1"/>
        <v>-42</v>
      </c>
      <c r="L35" s="49">
        <f t="shared" si="2"/>
        <v>-69.714285714285722</v>
      </c>
      <c r="M35" s="49">
        <f t="shared" si="12"/>
        <v>253.28571428571433</v>
      </c>
      <c r="N35" s="17">
        <v>34453</v>
      </c>
      <c r="O35" s="18">
        <v>464</v>
      </c>
      <c r="P35" s="18">
        <v>517</v>
      </c>
      <c r="Q35" s="18">
        <v>227</v>
      </c>
      <c r="R35" s="18">
        <v>364</v>
      </c>
      <c r="S35" s="18">
        <v>601</v>
      </c>
      <c r="T35" s="18">
        <v>600</v>
      </c>
      <c r="U35" s="18">
        <v>445</v>
      </c>
      <c r="V35" s="18">
        <v>372</v>
      </c>
      <c r="W35" s="42">
        <f t="shared" si="3"/>
        <v>446.57142857142856</v>
      </c>
      <c r="X35" s="83">
        <f t="shared" si="4"/>
        <v>-73</v>
      </c>
      <c r="Y35" s="49">
        <f t="shared" si="5"/>
        <v>-74.571428571428555</v>
      </c>
      <c r="Z35" s="49">
        <f t="shared" si="13"/>
        <v>440.71428571428584</v>
      </c>
      <c r="AA35" s="73"/>
      <c r="AB35" s="17">
        <v>34453</v>
      </c>
      <c r="AC35" s="18">
        <v>235</v>
      </c>
      <c r="AD35" s="18">
        <v>258</v>
      </c>
      <c r="AE35" s="18">
        <v>231</v>
      </c>
      <c r="AF35" s="18">
        <v>179</v>
      </c>
      <c r="AG35" s="18">
        <v>169</v>
      </c>
      <c r="AH35" s="18">
        <v>236</v>
      </c>
      <c r="AI35" s="18">
        <v>286</v>
      </c>
      <c r="AJ35" s="18">
        <v>192</v>
      </c>
      <c r="AK35" s="42">
        <f t="shared" si="6"/>
        <v>221.57142857142858</v>
      </c>
      <c r="AL35" s="83">
        <f t="shared" si="7"/>
        <v>-94</v>
      </c>
      <c r="AM35" s="49">
        <f t="shared" si="8"/>
        <v>-29.571428571428584</v>
      </c>
      <c r="AN35" s="49">
        <f t="shared" si="14"/>
        <v>255.14285714285722</v>
      </c>
      <c r="AO35" s="17">
        <v>34453</v>
      </c>
      <c r="AP35" s="18">
        <v>1058</v>
      </c>
      <c r="AQ35" s="18">
        <v>1190</v>
      </c>
      <c r="AR35" s="18">
        <v>641</v>
      </c>
      <c r="AS35" s="18">
        <v>854</v>
      </c>
      <c r="AT35" s="18">
        <v>1199</v>
      </c>
      <c r="AU35" s="18">
        <v>1374</v>
      </c>
      <c r="AV35" s="18">
        <v>1059</v>
      </c>
      <c r="AW35" s="18">
        <v>850</v>
      </c>
      <c r="AX35" s="42">
        <f t="shared" si="0"/>
        <v>1023.8571428571429</v>
      </c>
      <c r="AY35" s="83">
        <f t="shared" si="9"/>
        <v>-209</v>
      </c>
      <c r="AZ35" s="49">
        <f t="shared" si="10"/>
        <v>-173.85714285714289</v>
      </c>
      <c r="BA35" s="49">
        <f t="shared" si="15"/>
        <v>1112.7142857142858</v>
      </c>
    </row>
    <row r="36" spans="1:56" ht="12.75" customHeight="1">
      <c r="A36" s="17">
        <v>34460</v>
      </c>
      <c r="B36" s="18">
        <v>387</v>
      </c>
      <c r="C36" s="18">
        <v>432</v>
      </c>
      <c r="D36" s="18">
        <v>198</v>
      </c>
      <c r="E36" s="18">
        <v>320</v>
      </c>
      <c r="F36" s="18">
        <v>460</v>
      </c>
      <c r="G36" s="18">
        <v>543</v>
      </c>
      <c r="H36" s="18">
        <v>345</v>
      </c>
      <c r="I36" s="18">
        <v>320</v>
      </c>
      <c r="J36" s="42">
        <f t="shared" si="11"/>
        <v>374</v>
      </c>
      <c r="K36" s="83">
        <f t="shared" si="1"/>
        <v>-25</v>
      </c>
      <c r="L36" s="49">
        <f t="shared" si="2"/>
        <v>-54</v>
      </c>
      <c r="M36" s="49">
        <f t="shared" si="12"/>
        <v>271.57142857142861</v>
      </c>
      <c r="N36" s="17">
        <v>34460</v>
      </c>
      <c r="O36" s="18">
        <v>507</v>
      </c>
      <c r="P36" s="18">
        <v>545</v>
      </c>
      <c r="Q36" s="18">
        <v>262</v>
      </c>
      <c r="R36" s="18">
        <v>392</v>
      </c>
      <c r="S36" s="18">
        <v>635</v>
      </c>
      <c r="T36" s="18">
        <v>623</v>
      </c>
      <c r="U36" s="18">
        <v>479</v>
      </c>
      <c r="V36" s="18">
        <v>432</v>
      </c>
      <c r="W36" s="42">
        <f t="shared" si="3"/>
        <v>481.14285714285717</v>
      </c>
      <c r="X36" s="83">
        <f t="shared" si="4"/>
        <v>-47</v>
      </c>
      <c r="Y36" s="49">
        <f t="shared" si="5"/>
        <v>-49.142857142857167</v>
      </c>
      <c r="Z36" s="49">
        <f t="shared" si="13"/>
        <v>475.28571428571439</v>
      </c>
      <c r="AA36" s="73"/>
      <c r="AB36" s="17">
        <v>34460</v>
      </c>
      <c r="AC36" s="18">
        <v>246</v>
      </c>
      <c r="AD36" s="18">
        <v>262</v>
      </c>
      <c r="AE36" s="18">
        <v>234</v>
      </c>
      <c r="AF36" s="18">
        <v>188</v>
      </c>
      <c r="AG36" s="18">
        <v>182</v>
      </c>
      <c r="AH36" s="18">
        <v>242</v>
      </c>
      <c r="AI36" s="18">
        <v>293</v>
      </c>
      <c r="AJ36" s="18">
        <v>206</v>
      </c>
      <c r="AK36" s="42">
        <f t="shared" si="6"/>
        <v>229.57142857142858</v>
      </c>
      <c r="AL36" s="83">
        <f t="shared" si="7"/>
        <v>-87</v>
      </c>
      <c r="AM36" s="49">
        <f t="shared" si="8"/>
        <v>-23.571428571428584</v>
      </c>
      <c r="AN36" s="49">
        <f t="shared" si="14"/>
        <v>263.14285714285722</v>
      </c>
      <c r="AO36" s="17">
        <v>34460</v>
      </c>
      <c r="AP36" s="18">
        <v>1140</v>
      </c>
      <c r="AQ36" s="18">
        <v>1239</v>
      </c>
      <c r="AR36" s="18">
        <v>694</v>
      </c>
      <c r="AS36" s="18">
        <v>900</v>
      </c>
      <c r="AT36" s="18">
        <v>1277</v>
      </c>
      <c r="AU36" s="18">
        <v>1408</v>
      </c>
      <c r="AV36" s="18">
        <v>1117</v>
      </c>
      <c r="AW36" s="18">
        <v>958</v>
      </c>
      <c r="AX36" s="42">
        <f t="shared" si="0"/>
        <v>1084.7142857142858</v>
      </c>
      <c r="AY36" s="83">
        <f t="shared" si="9"/>
        <v>-159</v>
      </c>
      <c r="AZ36" s="49">
        <f t="shared" si="10"/>
        <v>-126.71428571428578</v>
      </c>
      <c r="BA36" s="49">
        <f t="shared" si="15"/>
        <v>1173.5714285714287</v>
      </c>
    </row>
    <row r="37" spans="1:56" ht="12.75" customHeight="1">
      <c r="A37" s="17">
        <v>34467</v>
      </c>
      <c r="B37" s="18">
        <v>415</v>
      </c>
      <c r="C37" s="18">
        <v>447</v>
      </c>
      <c r="D37" s="18">
        <v>202</v>
      </c>
      <c r="E37" s="18">
        <v>339</v>
      </c>
      <c r="F37" s="18">
        <v>490</v>
      </c>
      <c r="G37" s="18">
        <v>565</v>
      </c>
      <c r="H37" s="18">
        <v>346</v>
      </c>
      <c r="I37" s="18">
        <v>351</v>
      </c>
      <c r="J37" s="42">
        <f t="shared" si="11"/>
        <v>391.42857142857144</v>
      </c>
      <c r="K37" s="83">
        <f t="shared" si="1"/>
        <v>5</v>
      </c>
      <c r="L37" s="49">
        <f t="shared" si="2"/>
        <v>-40.428571428571445</v>
      </c>
      <c r="M37" s="49">
        <f>M36+J92</f>
        <v>289.00000000000006</v>
      </c>
      <c r="N37" s="17">
        <v>34467</v>
      </c>
      <c r="O37" s="18">
        <v>561</v>
      </c>
      <c r="P37" s="18">
        <v>553</v>
      </c>
      <c r="Q37" s="18">
        <v>311</v>
      </c>
      <c r="R37" s="18">
        <v>432</v>
      </c>
      <c r="S37" s="18">
        <v>688</v>
      </c>
      <c r="T37" s="18">
        <v>671</v>
      </c>
      <c r="U37" s="18">
        <v>519</v>
      </c>
      <c r="V37" s="18">
        <v>494</v>
      </c>
      <c r="W37" s="42">
        <f t="shared" si="3"/>
        <v>524</v>
      </c>
      <c r="X37" s="83">
        <f t="shared" si="4"/>
        <v>-25</v>
      </c>
      <c r="Y37" s="49">
        <f t="shared" si="5"/>
        <v>-30</v>
      </c>
      <c r="Z37" s="49">
        <f t="shared" si="13"/>
        <v>518.14285714285722</v>
      </c>
      <c r="AA37" s="73"/>
      <c r="AB37" s="17">
        <v>34467</v>
      </c>
      <c r="AC37" s="18">
        <v>259</v>
      </c>
      <c r="AD37" s="18">
        <v>269</v>
      </c>
      <c r="AE37" s="18">
        <v>241</v>
      </c>
      <c r="AF37" s="18">
        <v>199</v>
      </c>
      <c r="AG37" s="18">
        <v>199</v>
      </c>
      <c r="AH37" s="18">
        <v>244</v>
      </c>
      <c r="AI37" s="18">
        <v>298</v>
      </c>
      <c r="AJ37" s="18">
        <v>219</v>
      </c>
      <c r="AK37" s="42">
        <f t="shared" si="6"/>
        <v>238.42857142857142</v>
      </c>
      <c r="AL37" s="83">
        <f t="shared" si="7"/>
        <v>-79</v>
      </c>
      <c r="AM37" s="49">
        <f t="shared" si="8"/>
        <v>-19.428571428571416</v>
      </c>
      <c r="AN37" s="49">
        <f t="shared" si="14"/>
        <v>272.00000000000006</v>
      </c>
      <c r="AO37" s="17">
        <v>34467</v>
      </c>
      <c r="AP37" s="18">
        <v>1235</v>
      </c>
      <c r="AQ37" s="18">
        <v>1269</v>
      </c>
      <c r="AR37" s="18">
        <v>754</v>
      </c>
      <c r="AS37" s="18">
        <v>970</v>
      </c>
      <c r="AT37" s="18">
        <v>1377</v>
      </c>
      <c r="AU37" s="18">
        <v>1480</v>
      </c>
      <c r="AV37" s="18">
        <v>1163</v>
      </c>
      <c r="AW37" s="18">
        <v>1064</v>
      </c>
      <c r="AX37" s="42">
        <f t="shared" si="0"/>
        <v>1153.8571428571429</v>
      </c>
      <c r="AY37" s="83">
        <f t="shared" si="9"/>
        <v>-99</v>
      </c>
      <c r="AZ37" s="49">
        <f t="shared" si="10"/>
        <v>-89.85714285714289</v>
      </c>
      <c r="BA37" s="49">
        <f t="shared" si="15"/>
        <v>1242.7142857142858</v>
      </c>
      <c r="BB37" s="19"/>
      <c r="BC37" s="19"/>
      <c r="BD37" s="19"/>
    </row>
    <row r="38" spans="1:56" ht="12.75" customHeight="1">
      <c r="A38" s="17">
        <v>34474</v>
      </c>
      <c r="B38" s="18">
        <v>451</v>
      </c>
      <c r="C38" s="18">
        <v>465</v>
      </c>
      <c r="D38" s="18">
        <v>214</v>
      </c>
      <c r="E38" s="18">
        <v>355</v>
      </c>
      <c r="F38" s="18">
        <v>513</v>
      </c>
      <c r="G38" s="18">
        <v>588</v>
      </c>
      <c r="H38" s="18">
        <v>353</v>
      </c>
      <c r="I38" s="18">
        <v>390</v>
      </c>
      <c r="J38" s="42">
        <f t="shared" si="11"/>
        <v>411.14285714285717</v>
      </c>
      <c r="K38" s="83">
        <f t="shared" si="1"/>
        <v>37</v>
      </c>
      <c r="L38" s="49">
        <f t="shared" si="2"/>
        <v>-21.142857142857167</v>
      </c>
      <c r="M38" s="49">
        <f t="shared" si="12"/>
        <v>308.71428571428578</v>
      </c>
      <c r="N38" s="17">
        <v>34474</v>
      </c>
      <c r="O38" s="18">
        <v>607</v>
      </c>
      <c r="P38" s="18">
        <v>639</v>
      </c>
      <c r="Q38" s="18">
        <v>349</v>
      </c>
      <c r="R38" s="18">
        <v>468</v>
      </c>
      <c r="S38" s="18">
        <v>744</v>
      </c>
      <c r="T38" s="18">
        <v>716</v>
      </c>
      <c r="U38" s="18">
        <v>561</v>
      </c>
      <c r="V38" s="18">
        <v>558</v>
      </c>
      <c r="W38" s="42">
        <f t="shared" si="3"/>
        <v>576.42857142857144</v>
      </c>
      <c r="X38" s="83">
        <f t="shared" si="4"/>
        <v>-3</v>
      </c>
      <c r="Y38" s="49">
        <f t="shared" si="5"/>
        <v>-18.428571428571445</v>
      </c>
      <c r="Z38" s="49">
        <f t="shared" si="13"/>
        <v>570.57142857142867</v>
      </c>
      <c r="AA38" s="73"/>
      <c r="AB38" s="17">
        <v>34474</v>
      </c>
      <c r="AC38" s="18">
        <v>266</v>
      </c>
      <c r="AD38" s="18">
        <v>279</v>
      </c>
      <c r="AE38" s="18">
        <v>250</v>
      </c>
      <c r="AF38" s="18">
        <v>209</v>
      </c>
      <c r="AG38" s="18">
        <v>212</v>
      </c>
      <c r="AH38" s="18">
        <v>255</v>
      </c>
      <c r="AI38" s="18">
        <v>304</v>
      </c>
      <c r="AJ38" s="18">
        <v>234</v>
      </c>
      <c r="AK38" s="42">
        <f t="shared" si="6"/>
        <v>249</v>
      </c>
      <c r="AL38" s="83">
        <f t="shared" si="7"/>
        <v>-70</v>
      </c>
      <c r="AM38" s="49">
        <f t="shared" si="8"/>
        <v>-15</v>
      </c>
      <c r="AN38" s="49">
        <f t="shared" si="14"/>
        <v>282.57142857142861</v>
      </c>
      <c r="AO38" s="17">
        <v>34474</v>
      </c>
      <c r="AP38" s="18">
        <v>1324</v>
      </c>
      <c r="AQ38" s="18">
        <v>1383</v>
      </c>
      <c r="AR38" s="18">
        <v>813</v>
      </c>
      <c r="AS38" s="18">
        <v>1032</v>
      </c>
      <c r="AT38" s="18">
        <v>1469</v>
      </c>
      <c r="AU38" s="18">
        <v>1559</v>
      </c>
      <c r="AV38" s="18">
        <v>1218</v>
      </c>
      <c r="AW38" s="18">
        <v>1182</v>
      </c>
      <c r="AX38" s="42">
        <f t="shared" si="0"/>
        <v>1236.5714285714287</v>
      </c>
      <c r="AY38" s="83">
        <f t="shared" si="9"/>
        <v>-36</v>
      </c>
      <c r="AZ38" s="49">
        <f t="shared" si="10"/>
        <v>-54.571428571428669</v>
      </c>
      <c r="BA38" s="49">
        <f t="shared" si="15"/>
        <v>1325.4285714285716</v>
      </c>
    </row>
    <row r="39" spans="1:56" ht="12.75" customHeight="1">
      <c r="A39" s="17">
        <v>34481</v>
      </c>
      <c r="B39" s="18">
        <v>470</v>
      </c>
      <c r="C39" s="18">
        <v>498</v>
      </c>
      <c r="D39" s="18">
        <v>227</v>
      </c>
      <c r="E39" s="18">
        <v>373</v>
      </c>
      <c r="F39" s="18">
        <v>537</v>
      </c>
      <c r="G39" s="18">
        <v>599</v>
      </c>
      <c r="H39" s="18">
        <v>363</v>
      </c>
      <c r="I39" s="18">
        <v>410</v>
      </c>
      <c r="J39" s="42">
        <f t="shared" si="11"/>
        <v>429.57142857142856</v>
      </c>
      <c r="K39" s="83">
        <f t="shared" si="1"/>
        <v>47</v>
      </c>
      <c r="L39" s="49">
        <f t="shared" si="2"/>
        <v>-19.571428571428555</v>
      </c>
      <c r="M39" s="49">
        <f t="shared" si="12"/>
        <v>327.14285714285722</v>
      </c>
      <c r="N39" s="17">
        <v>34481</v>
      </c>
      <c r="O39" s="18">
        <v>674</v>
      </c>
      <c r="P39" s="18">
        <v>692</v>
      </c>
      <c r="Q39" s="18">
        <v>408</v>
      </c>
      <c r="R39" s="18">
        <v>515</v>
      </c>
      <c r="S39" s="18">
        <v>798</v>
      </c>
      <c r="T39" s="18">
        <v>771</v>
      </c>
      <c r="U39" s="18">
        <v>601</v>
      </c>
      <c r="V39" s="18">
        <v>624</v>
      </c>
      <c r="W39" s="42">
        <f t="shared" si="3"/>
        <v>629.85714285714289</v>
      </c>
      <c r="X39" s="83">
        <f t="shared" si="4"/>
        <v>23</v>
      </c>
      <c r="Y39" s="49">
        <f t="shared" si="5"/>
        <v>-5.8571428571428896</v>
      </c>
      <c r="Z39" s="49">
        <f t="shared" si="13"/>
        <v>624.00000000000011</v>
      </c>
      <c r="AA39" s="73"/>
      <c r="AB39" s="17">
        <v>34481</v>
      </c>
      <c r="AC39" s="18">
        <v>281</v>
      </c>
      <c r="AD39" s="18">
        <v>286</v>
      </c>
      <c r="AE39" s="18">
        <v>261</v>
      </c>
      <c r="AF39" s="18">
        <v>220</v>
      </c>
      <c r="AG39" s="18">
        <v>226</v>
      </c>
      <c r="AH39" s="18">
        <v>262</v>
      </c>
      <c r="AI39" s="18">
        <v>310</v>
      </c>
      <c r="AJ39" s="18">
        <v>247</v>
      </c>
      <c r="AK39" s="42">
        <f t="shared" si="6"/>
        <v>258.85714285714283</v>
      </c>
      <c r="AL39" s="83">
        <f t="shared" si="7"/>
        <v>-63</v>
      </c>
      <c r="AM39" s="49">
        <f t="shared" si="8"/>
        <v>-11.857142857142833</v>
      </c>
      <c r="AN39" s="49">
        <f t="shared" si="14"/>
        <v>292.42857142857144</v>
      </c>
      <c r="AO39" s="17">
        <v>34481</v>
      </c>
      <c r="AP39" s="18">
        <v>1425</v>
      </c>
      <c r="AQ39" s="18">
        <v>1476</v>
      </c>
      <c r="AR39" s="18">
        <v>896</v>
      </c>
      <c r="AS39" s="18">
        <v>1108</v>
      </c>
      <c r="AT39" s="18">
        <v>1561</v>
      </c>
      <c r="AU39" s="18">
        <v>1632</v>
      </c>
      <c r="AV39" s="18">
        <v>1274</v>
      </c>
      <c r="AW39" s="18">
        <v>1281</v>
      </c>
      <c r="AX39" s="42">
        <f t="shared" si="0"/>
        <v>1318.2857142857142</v>
      </c>
      <c r="AY39" s="83">
        <f t="shared" si="9"/>
        <v>7</v>
      </c>
      <c r="AZ39" s="49">
        <f t="shared" si="10"/>
        <v>-37.285714285714221</v>
      </c>
      <c r="BA39" s="49">
        <f t="shared" si="15"/>
        <v>1407.1428571428573</v>
      </c>
    </row>
    <row r="40" spans="1:56" ht="12.75" customHeight="1">
      <c r="A40" s="17">
        <v>34488</v>
      </c>
      <c r="B40" s="18">
        <v>510</v>
      </c>
      <c r="C40" s="18">
        <v>538</v>
      </c>
      <c r="D40" s="18">
        <v>244</v>
      </c>
      <c r="E40" s="18">
        <v>395</v>
      </c>
      <c r="F40" s="18">
        <v>564</v>
      </c>
      <c r="G40" s="18">
        <v>615</v>
      </c>
      <c r="H40" s="20">
        <v>377</v>
      </c>
      <c r="I40" s="18">
        <v>439</v>
      </c>
      <c r="J40" s="42">
        <f t="shared" si="11"/>
        <v>453.14285714285717</v>
      </c>
      <c r="K40" s="83">
        <f t="shared" si="1"/>
        <v>62</v>
      </c>
      <c r="L40" s="49">
        <f t="shared" si="2"/>
        <v>-14.142857142857167</v>
      </c>
      <c r="M40" s="49">
        <f t="shared" si="12"/>
        <v>350.71428571428578</v>
      </c>
      <c r="N40" s="17">
        <v>34488</v>
      </c>
      <c r="O40" s="18">
        <v>742</v>
      </c>
      <c r="P40" s="18">
        <v>745</v>
      </c>
      <c r="Q40" s="18">
        <v>470</v>
      </c>
      <c r="R40" s="18">
        <v>577</v>
      </c>
      <c r="S40" s="18">
        <v>860</v>
      </c>
      <c r="T40" s="18">
        <v>814</v>
      </c>
      <c r="U40" s="20">
        <v>653</v>
      </c>
      <c r="V40" s="18">
        <v>694</v>
      </c>
      <c r="W40" s="42">
        <f t="shared" si="3"/>
        <v>687.57142857142856</v>
      </c>
      <c r="X40" s="83">
        <f t="shared" si="4"/>
        <v>41</v>
      </c>
      <c r="Y40" s="49">
        <f t="shared" si="5"/>
        <v>6.4285714285714448</v>
      </c>
      <c r="Z40" s="49">
        <f t="shared" si="13"/>
        <v>681.71428571428578</v>
      </c>
      <c r="AA40" s="73"/>
      <c r="AB40" s="17">
        <v>34488</v>
      </c>
      <c r="AC40" s="18">
        <v>293</v>
      </c>
      <c r="AD40" s="18">
        <v>300</v>
      </c>
      <c r="AE40" s="18">
        <v>270</v>
      </c>
      <c r="AF40" s="18">
        <v>229</v>
      </c>
      <c r="AG40" s="18">
        <v>243</v>
      </c>
      <c r="AH40" s="18">
        <v>274</v>
      </c>
      <c r="AI40" s="20">
        <v>322</v>
      </c>
      <c r="AJ40" s="18">
        <v>265</v>
      </c>
      <c r="AK40" s="42">
        <f t="shared" si="6"/>
        <v>271.85714285714283</v>
      </c>
      <c r="AL40" s="83">
        <f t="shared" si="7"/>
        <v>-57</v>
      </c>
      <c r="AM40" s="49">
        <f t="shared" si="8"/>
        <v>-6.8571428571428328</v>
      </c>
      <c r="AN40" s="49">
        <f t="shared" si="14"/>
        <v>305.42857142857144</v>
      </c>
      <c r="AO40" s="17">
        <v>34488</v>
      </c>
      <c r="AP40" s="18">
        <v>1545</v>
      </c>
      <c r="AQ40" s="18">
        <v>1583</v>
      </c>
      <c r="AR40" s="18">
        <v>984</v>
      </c>
      <c r="AS40" s="18">
        <v>1201</v>
      </c>
      <c r="AT40" s="18">
        <v>1667</v>
      </c>
      <c r="AU40" s="18">
        <v>1703</v>
      </c>
      <c r="AV40" s="64">
        <v>1352</v>
      </c>
      <c r="AW40" s="18">
        <v>1398</v>
      </c>
      <c r="AX40" s="42">
        <f t="shared" si="0"/>
        <v>1412.5714285714287</v>
      </c>
      <c r="AY40" s="83">
        <f t="shared" si="9"/>
        <v>46</v>
      </c>
      <c r="AZ40" s="49">
        <f t="shared" si="10"/>
        <v>-14.571428571428669</v>
      </c>
      <c r="BA40" s="49">
        <f t="shared" si="15"/>
        <v>1501.4285714285716</v>
      </c>
    </row>
    <row r="41" spans="1:56" ht="12.75" customHeight="1">
      <c r="A41" s="17">
        <v>34495</v>
      </c>
      <c r="B41" s="18">
        <v>522</v>
      </c>
      <c r="C41" s="18">
        <v>544</v>
      </c>
      <c r="D41" s="20">
        <v>262</v>
      </c>
      <c r="E41" s="20">
        <v>416</v>
      </c>
      <c r="F41" s="20">
        <v>581</v>
      </c>
      <c r="G41" s="20">
        <v>634</v>
      </c>
      <c r="H41" s="20">
        <v>398</v>
      </c>
      <c r="I41" s="20">
        <v>466</v>
      </c>
      <c r="J41" s="42">
        <f t="shared" si="11"/>
        <v>471.57142857142856</v>
      </c>
      <c r="K41" s="83">
        <f t="shared" si="1"/>
        <v>68</v>
      </c>
      <c r="L41" s="49">
        <f t="shared" si="2"/>
        <v>-5.5714285714285552</v>
      </c>
      <c r="M41" s="49">
        <f t="shared" si="12"/>
        <v>369.14285714285722</v>
      </c>
      <c r="N41" s="17">
        <v>34495</v>
      </c>
      <c r="O41" s="20">
        <v>804</v>
      </c>
      <c r="P41" s="20">
        <v>805</v>
      </c>
      <c r="Q41" s="20">
        <v>532</v>
      </c>
      <c r="R41" s="20">
        <v>636</v>
      </c>
      <c r="S41" s="20">
        <v>914</v>
      </c>
      <c r="T41" s="20">
        <v>872</v>
      </c>
      <c r="U41" s="20">
        <v>706</v>
      </c>
      <c r="V41" s="20">
        <v>758</v>
      </c>
      <c r="W41" s="42">
        <f t="shared" si="3"/>
        <v>746.14285714285711</v>
      </c>
      <c r="X41" s="83">
        <f t="shared" si="4"/>
        <v>52</v>
      </c>
      <c r="Y41" s="49">
        <f t="shared" si="5"/>
        <v>11.85714285714289</v>
      </c>
      <c r="Z41" s="49">
        <f t="shared" si="13"/>
        <v>740.28571428571433</v>
      </c>
      <c r="AA41" s="73"/>
      <c r="AB41" s="17">
        <v>34495</v>
      </c>
      <c r="AC41" s="18">
        <v>312</v>
      </c>
      <c r="AD41" s="18">
        <v>314</v>
      </c>
      <c r="AE41" s="20">
        <v>278</v>
      </c>
      <c r="AF41" s="20">
        <v>240</v>
      </c>
      <c r="AG41" s="20">
        <v>258</v>
      </c>
      <c r="AH41" s="20">
        <v>288</v>
      </c>
      <c r="AI41" s="20">
        <v>326</v>
      </c>
      <c r="AJ41" s="20">
        <v>279</v>
      </c>
      <c r="AK41" s="42">
        <f t="shared" si="6"/>
        <v>283.28571428571428</v>
      </c>
      <c r="AL41" s="83">
        <f t="shared" si="7"/>
        <v>-47</v>
      </c>
      <c r="AM41" s="49">
        <f t="shared" si="8"/>
        <v>-4.2857142857142776</v>
      </c>
      <c r="AN41" s="49">
        <f t="shared" si="14"/>
        <v>316.85714285714289</v>
      </c>
      <c r="AO41" s="17">
        <v>34495</v>
      </c>
      <c r="AP41" s="18">
        <v>1638</v>
      </c>
      <c r="AQ41" s="18">
        <v>1663</v>
      </c>
      <c r="AR41" s="20">
        <v>1072</v>
      </c>
      <c r="AS41" s="20">
        <v>1292</v>
      </c>
      <c r="AT41" s="20">
        <v>1753</v>
      </c>
      <c r="AU41" s="20">
        <v>1794</v>
      </c>
      <c r="AV41" s="64">
        <v>1430</v>
      </c>
      <c r="AW41" s="64">
        <v>1503</v>
      </c>
      <c r="AX41" s="42">
        <f t="shared" si="0"/>
        <v>1501</v>
      </c>
      <c r="AY41" s="83">
        <f t="shared" si="9"/>
        <v>73</v>
      </c>
      <c r="AZ41" s="49">
        <f t="shared" si="10"/>
        <v>2</v>
      </c>
      <c r="BA41" s="49">
        <f t="shared" si="15"/>
        <v>1589.8571428571429</v>
      </c>
    </row>
    <row r="42" spans="1:56" ht="12.75" customHeight="1">
      <c r="A42" s="17">
        <v>34502</v>
      </c>
      <c r="B42" s="18">
        <v>551</v>
      </c>
      <c r="C42" s="18">
        <v>572</v>
      </c>
      <c r="D42" s="20">
        <v>281</v>
      </c>
      <c r="E42" s="20">
        <v>435</v>
      </c>
      <c r="F42" s="20">
        <v>607</v>
      </c>
      <c r="G42" s="20">
        <v>651</v>
      </c>
      <c r="H42" s="20">
        <v>409</v>
      </c>
      <c r="I42" s="20">
        <v>496</v>
      </c>
      <c r="J42" s="42">
        <f t="shared" si="11"/>
        <v>493</v>
      </c>
      <c r="K42" s="83">
        <f t="shared" si="1"/>
        <v>87</v>
      </c>
      <c r="L42" s="49">
        <f t="shared" si="2"/>
        <v>3</v>
      </c>
      <c r="M42" s="49">
        <f t="shared" si="12"/>
        <v>390.57142857142867</v>
      </c>
      <c r="N42" s="17">
        <v>34502</v>
      </c>
      <c r="O42" s="20">
        <v>862</v>
      </c>
      <c r="P42" s="20">
        <v>862</v>
      </c>
      <c r="Q42" s="20">
        <v>598</v>
      </c>
      <c r="R42" s="20">
        <v>699</v>
      </c>
      <c r="S42" s="20">
        <v>973</v>
      </c>
      <c r="T42" s="20">
        <v>906</v>
      </c>
      <c r="U42" s="20">
        <v>754</v>
      </c>
      <c r="V42" s="20">
        <v>820</v>
      </c>
      <c r="W42" s="42">
        <f t="shared" si="3"/>
        <v>801.71428571428567</v>
      </c>
      <c r="X42" s="83">
        <f t="shared" si="4"/>
        <v>66</v>
      </c>
      <c r="Y42" s="49">
        <f t="shared" si="5"/>
        <v>18.285714285714334</v>
      </c>
      <c r="Z42" s="49">
        <f t="shared" si="13"/>
        <v>795.85714285714289</v>
      </c>
      <c r="AA42" s="73"/>
      <c r="AB42" s="17">
        <v>34502</v>
      </c>
      <c r="AC42" s="18">
        <v>312</v>
      </c>
      <c r="AD42" s="18">
        <v>324</v>
      </c>
      <c r="AE42" s="20">
        <v>280</v>
      </c>
      <c r="AF42" s="20">
        <v>252</v>
      </c>
      <c r="AG42" s="20">
        <v>277</v>
      </c>
      <c r="AH42" s="20">
        <v>300</v>
      </c>
      <c r="AI42" s="20">
        <v>331</v>
      </c>
      <c r="AJ42" s="20">
        <v>293</v>
      </c>
      <c r="AK42" s="42">
        <f t="shared" si="6"/>
        <v>293.85714285714283</v>
      </c>
      <c r="AL42" s="83">
        <f t="shared" si="7"/>
        <v>-38</v>
      </c>
      <c r="AM42" s="49">
        <f t="shared" si="8"/>
        <v>-0.85714285714283278</v>
      </c>
      <c r="AN42" s="49">
        <f t="shared" si="14"/>
        <v>327.42857142857144</v>
      </c>
      <c r="AO42" s="17">
        <v>34502</v>
      </c>
      <c r="AP42" s="18">
        <v>1725</v>
      </c>
      <c r="AQ42" s="18">
        <v>1758</v>
      </c>
      <c r="AR42" s="20">
        <v>1159</v>
      </c>
      <c r="AS42" s="20">
        <v>1386</v>
      </c>
      <c r="AT42" s="20">
        <v>1857</v>
      </c>
      <c r="AU42" s="20">
        <v>1857</v>
      </c>
      <c r="AV42" s="64">
        <v>1494</v>
      </c>
      <c r="AW42" s="64">
        <v>1609</v>
      </c>
      <c r="AX42" s="42">
        <f t="shared" si="0"/>
        <v>1588.5714285714287</v>
      </c>
      <c r="AY42" s="83">
        <f t="shared" si="9"/>
        <v>115</v>
      </c>
      <c r="AZ42" s="49">
        <f t="shared" si="10"/>
        <v>20.428571428571331</v>
      </c>
      <c r="BA42" s="49">
        <f t="shared" si="15"/>
        <v>1677.4285714285716</v>
      </c>
    </row>
    <row r="43" spans="1:56" ht="12.75" customHeight="1">
      <c r="A43" s="17">
        <v>34509</v>
      </c>
      <c r="B43" s="18">
        <v>562</v>
      </c>
      <c r="C43" s="18">
        <v>602</v>
      </c>
      <c r="D43" s="20">
        <v>296</v>
      </c>
      <c r="E43" s="20">
        <v>457</v>
      </c>
      <c r="F43" s="20">
        <v>623</v>
      </c>
      <c r="G43" s="20">
        <v>675</v>
      </c>
      <c r="H43" s="20">
        <v>421</v>
      </c>
      <c r="I43" s="20">
        <v>524</v>
      </c>
      <c r="J43" s="42">
        <f t="shared" si="11"/>
        <v>514</v>
      </c>
      <c r="K43" s="83">
        <f t="shared" si="1"/>
        <v>103</v>
      </c>
      <c r="L43" s="49">
        <f t="shared" si="2"/>
        <v>10</v>
      </c>
      <c r="M43" s="49">
        <f t="shared" si="12"/>
        <v>411.57142857142867</v>
      </c>
      <c r="N43" s="17">
        <v>34509</v>
      </c>
      <c r="O43" s="20">
        <v>925</v>
      </c>
      <c r="P43" s="20">
        <v>917</v>
      </c>
      <c r="Q43" s="20">
        <v>664</v>
      </c>
      <c r="R43" s="20">
        <v>764</v>
      </c>
      <c r="S43" s="20">
        <v>1028</v>
      </c>
      <c r="T43" s="20">
        <v>956</v>
      </c>
      <c r="U43" s="20">
        <v>806</v>
      </c>
      <c r="V43" s="20">
        <v>888</v>
      </c>
      <c r="W43" s="42">
        <f t="shared" si="3"/>
        <v>860.42857142857144</v>
      </c>
      <c r="X43" s="83">
        <f t="shared" si="4"/>
        <v>82</v>
      </c>
      <c r="Y43" s="49">
        <f t="shared" si="5"/>
        <v>27.571428571428555</v>
      </c>
      <c r="Z43" s="49">
        <f t="shared" si="13"/>
        <v>854.57142857142856</v>
      </c>
      <c r="AA43" s="73"/>
      <c r="AB43" s="17">
        <v>34509</v>
      </c>
      <c r="AC43" s="18">
        <v>321</v>
      </c>
      <c r="AD43" s="18">
        <v>334</v>
      </c>
      <c r="AE43" s="20">
        <v>290</v>
      </c>
      <c r="AF43" s="20">
        <v>262</v>
      </c>
      <c r="AG43" s="20">
        <v>288</v>
      </c>
      <c r="AH43" s="20">
        <v>311</v>
      </c>
      <c r="AI43" s="20">
        <v>340</v>
      </c>
      <c r="AJ43" s="20">
        <v>305</v>
      </c>
      <c r="AK43" s="42">
        <f t="shared" si="6"/>
        <v>304.28571428571428</v>
      </c>
      <c r="AL43" s="83">
        <f t="shared" si="7"/>
        <v>-35</v>
      </c>
      <c r="AM43" s="49">
        <f t="shared" si="8"/>
        <v>0.71428571428572241</v>
      </c>
      <c r="AN43" s="49">
        <f t="shared" si="14"/>
        <v>337.85714285714289</v>
      </c>
      <c r="AO43" s="17">
        <v>34509</v>
      </c>
      <c r="AP43" s="18">
        <v>1808</v>
      </c>
      <c r="AQ43" s="18">
        <v>1853</v>
      </c>
      <c r="AR43" s="20">
        <v>1250</v>
      </c>
      <c r="AS43" s="20">
        <v>1483</v>
      </c>
      <c r="AT43" s="20">
        <v>1939</v>
      </c>
      <c r="AU43" s="20">
        <v>1942</v>
      </c>
      <c r="AV43" s="64">
        <v>1567</v>
      </c>
      <c r="AW43" s="64">
        <v>1717</v>
      </c>
      <c r="AX43" s="42">
        <f t="shared" si="0"/>
        <v>1678.7142857142858</v>
      </c>
      <c r="AY43" s="83">
        <f t="shared" si="9"/>
        <v>150</v>
      </c>
      <c r="AZ43" s="49">
        <f t="shared" si="10"/>
        <v>38.285714285714221</v>
      </c>
      <c r="BA43" s="49">
        <f t="shared" si="15"/>
        <v>1767.5714285714287</v>
      </c>
      <c r="BB43" s="19"/>
      <c r="BC43" s="19"/>
      <c r="BD43" s="19"/>
    </row>
    <row r="44" spans="1:56" ht="12.75" customHeight="1">
      <c r="A44" s="17">
        <v>34516</v>
      </c>
      <c r="B44" s="18">
        <v>577</v>
      </c>
      <c r="C44" s="18">
        <v>613</v>
      </c>
      <c r="D44" s="20">
        <v>307</v>
      </c>
      <c r="E44" s="20">
        <v>466</v>
      </c>
      <c r="F44" s="20">
        <v>637</v>
      </c>
      <c r="G44" s="20">
        <v>700</v>
      </c>
      <c r="H44" s="20">
        <v>432</v>
      </c>
      <c r="I44" s="20">
        <v>556</v>
      </c>
      <c r="J44" s="42">
        <f t="shared" si="11"/>
        <v>530.14285714285711</v>
      </c>
      <c r="K44" s="83">
        <f t="shared" si="1"/>
        <v>124</v>
      </c>
      <c r="L44" s="49">
        <f t="shared" si="2"/>
        <v>25.85714285714289</v>
      </c>
      <c r="M44" s="49">
        <f t="shared" si="12"/>
        <v>427.71428571428584</v>
      </c>
      <c r="N44" s="17">
        <v>34516</v>
      </c>
      <c r="O44" s="20">
        <v>1009</v>
      </c>
      <c r="P44" s="20">
        <v>976</v>
      </c>
      <c r="Q44" s="20">
        <v>736</v>
      </c>
      <c r="R44" s="20">
        <v>820</v>
      </c>
      <c r="S44" s="20">
        <v>1074</v>
      </c>
      <c r="T44" s="20">
        <v>1011</v>
      </c>
      <c r="U44" s="20">
        <v>856</v>
      </c>
      <c r="V44" s="20">
        <v>950</v>
      </c>
      <c r="W44" s="42">
        <f t="shared" si="3"/>
        <v>917.57142857142856</v>
      </c>
      <c r="X44" s="83">
        <f t="shared" si="4"/>
        <v>94</v>
      </c>
      <c r="Y44" s="49">
        <f t="shared" si="5"/>
        <v>32.428571428571445</v>
      </c>
      <c r="Z44" s="49">
        <f t="shared" si="13"/>
        <v>911.71428571428567</v>
      </c>
      <c r="AA44" s="73"/>
      <c r="AB44" s="17">
        <v>34516</v>
      </c>
      <c r="AC44" s="18">
        <v>326</v>
      </c>
      <c r="AD44" s="18">
        <v>337</v>
      </c>
      <c r="AE44" s="20">
        <v>300</v>
      </c>
      <c r="AF44" s="20">
        <v>273</v>
      </c>
      <c r="AG44" s="20">
        <v>300</v>
      </c>
      <c r="AH44" s="20">
        <v>322</v>
      </c>
      <c r="AI44" s="20">
        <v>348</v>
      </c>
      <c r="AJ44" s="20">
        <v>316</v>
      </c>
      <c r="AK44" s="42">
        <f t="shared" si="6"/>
        <v>313.71428571428572</v>
      </c>
      <c r="AL44" s="83">
        <f t="shared" si="7"/>
        <v>-32</v>
      </c>
      <c r="AM44" s="49">
        <f t="shared" si="8"/>
        <v>2.2857142857142776</v>
      </c>
      <c r="AN44" s="49">
        <f t="shared" si="14"/>
        <v>347.28571428571433</v>
      </c>
      <c r="AO44" s="17">
        <v>34516</v>
      </c>
      <c r="AP44" s="18">
        <v>1912</v>
      </c>
      <c r="AQ44" s="18">
        <v>1926</v>
      </c>
      <c r="AR44" s="20">
        <v>1343</v>
      </c>
      <c r="AS44" s="20">
        <v>1559</v>
      </c>
      <c r="AT44" s="20">
        <v>2011</v>
      </c>
      <c r="AU44" s="20">
        <v>2033</v>
      </c>
      <c r="AV44" s="64">
        <v>1636</v>
      </c>
      <c r="AW44" s="64">
        <v>1822</v>
      </c>
      <c r="AX44" s="42">
        <f t="shared" si="0"/>
        <v>1761.4285714285713</v>
      </c>
      <c r="AY44" s="83">
        <f t="shared" si="9"/>
        <v>186</v>
      </c>
      <c r="AZ44" s="49">
        <f t="shared" si="10"/>
        <v>60.571428571428669</v>
      </c>
      <c r="BA44" s="49">
        <f t="shared" si="15"/>
        <v>1850.2857142857144</v>
      </c>
    </row>
    <row r="45" spans="1:56" ht="12.75" customHeight="1">
      <c r="A45" s="17">
        <v>34523</v>
      </c>
      <c r="B45" s="18">
        <v>615</v>
      </c>
      <c r="C45" s="18">
        <v>644</v>
      </c>
      <c r="D45" s="20">
        <v>322</v>
      </c>
      <c r="E45" s="20">
        <v>487</v>
      </c>
      <c r="F45" s="20">
        <v>651</v>
      </c>
      <c r="G45" s="20">
        <v>712</v>
      </c>
      <c r="H45" s="20">
        <v>458</v>
      </c>
      <c r="I45" s="20">
        <v>586</v>
      </c>
      <c r="J45" s="42">
        <f t="shared" si="11"/>
        <v>551.42857142857144</v>
      </c>
      <c r="K45" s="83">
        <f t="shared" si="1"/>
        <v>128</v>
      </c>
      <c r="L45" s="49">
        <f t="shared" si="2"/>
        <v>34.571428571428555</v>
      </c>
      <c r="M45" s="49">
        <f t="shared" si="12"/>
        <v>449.00000000000011</v>
      </c>
      <c r="N45" s="17">
        <v>34523</v>
      </c>
      <c r="O45" s="20">
        <v>1055</v>
      </c>
      <c r="P45" s="20">
        <v>1041</v>
      </c>
      <c r="Q45" s="20">
        <v>806</v>
      </c>
      <c r="R45" s="20">
        <v>884</v>
      </c>
      <c r="S45" s="20">
        <v>1124</v>
      </c>
      <c r="T45" s="20">
        <v>1057</v>
      </c>
      <c r="U45" s="20">
        <v>919</v>
      </c>
      <c r="V45" s="20">
        <v>1021</v>
      </c>
      <c r="W45" s="42">
        <f t="shared" si="3"/>
        <v>978.85714285714289</v>
      </c>
      <c r="X45" s="83">
        <f t="shared" si="4"/>
        <v>102</v>
      </c>
      <c r="Y45" s="49">
        <f t="shared" si="5"/>
        <v>42.14285714285711</v>
      </c>
      <c r="Z45" s="49">
        <f t="shared" si="13"/>
        <v>973</v>
      </c>
      <c r="AA45" s="73"/>
      <c r="AB45" s="17">
        <v>34523</v>
      </c>
      <c r="AC45" s="18">
        <v>337</v>
      </c>
      <c r="AD45" s="18">
        <v>356</v>
      </c>
      <c r="AE45" s="20">
        <v>305</v>
      </c>
      <c r="AF45" s="20">
        <v>284</v>
      </c>
      <c r="AG45" s="20">
        <v>310</v>
      </c>
      <c r="AH45" s="20">
        <v>333</v>
      </c>
      <c r="AI45" s="20">
        <v>356</v>
      </c>
      <c r="AJ45" s="20">
        <v>325</v>
      </c>
      <c r="AK45" s="42">
        <f t="shared" si="6"/>
        <v>324.14285714285717</v>
      </c>
      <c r="AL45" s="83">
        <f t="shared" si="7"/>
        <v>-31</v>
      </c>
      <c r="AM45" s="49">
        <f t="shared" si="8"/>
        <v>0.85714285714283278</v>
      </c>
      <c r="AN45" s="49">
        <f t="shared" si="14"/>
        <v>357.71428571428578</v>
      </c>
      <c r="AO45" s="17">
        <v>34523</v>
      </c>
      <c r="AP45" s="18">
        <v>2007</v>
      </c>
      <c r="AQ45" s="18">
        <v>2041</v>
      </c>
      <c r="AR45" s="20">
        <v>1433</v>
      </c>
      <c r="AS45" s="20">
        <v>1655</v>
      </c>
      <c r="AT45" s="20">
        <v>2085</v>
      </c>
      <c r="AU45" s="20">
        <v>2102</v>
      </c>
      <c r="AV45" s="64">
        <v>1733</v>
      </c>
      <c r="AW45" s="64">
        <v>1932</v>
      </c>
      <c r="AX45" s="42">
        <f t="shared" si="0"/>
        <v>1854.4285714285713</v>
      </c>
      <c r="AY45" s="83">
        <f t="shared" si="9"/>
        <v>199</v>
      </c>
      <c r="AZ45" s="49">
        <f t="shared" si="10"/>
        <v>77.571428571428669</v>
      </c>
      <c r="BA45" s="49">
        <f t="shared" si="15"/>
        <v>1943.2857142857144</v>
      </c>
    </row>
    <row r="46" spans="1:56" ht="12.75" customHeight="1">
      <c r="A46" s="17">
        <v>34530</v>
      </c>
      <c r="B46" s="18">
        <v>642</v>
      </c>
      <c r="C46" s="18">
        <v>658</v>
      </c>
      <c r="D46" s="20">
        <v>342</v>
      </c>
      <c r="E46" s="20">
        <v>503</v>
      </c>
      <c r="F46" s="20">
        <v>678</v>
      </c>
      <c r="G46" s="20">
        <v>721</v>
      </c>
      <c r="H46" s="20">
        <v>467</v>
      </c>
      <c r="I46" s="20">
        <v>608</v>
      </c>
      <c r="J46" s="42">
        <f t="shared" si="11"/>
        <v>568.14285714285711</v>
      </c>
      <c r="K46" s="83">
        <f t="shared" si="1"/>
        <v>141</v>
      </c>
      <c r="L46" s="49">
        <f t="shared" si="2"/>
        <v>39.85714285714289</v>
      </c>
      <c r="M46" s="49">
        <f t="shared" si="12"/>
        <v>465.71428571428584</v>
      </c>
      <c r="N46" s="17">
        <v>34530</v>
      </c>
      <c r="O46" s="20">
        <v>1121</v>
      </c>
      <c r="P46" s="20">
        <v>1089</v>
      </c>
      <c r="Q46" s="20">
        <v>873</v>
      </c>
      <c r="R46" s="20">
        <v>949</v>
      </c>
      <c r="S46" s="20">
        <v>1179</v>
      </c>
      <c r="T46" s="20">
        <v>1093</v>
      </c>
      <c r="U46" s="20">
        <v>971</v>
      </c>
      <c r="V46" s="20">
        <v>1083</v>
      </c>
      <c r="W46" s="42">
        <f t="shared" si="3"/>
        <v>1033.8571428571429</v>
      </c>
      <c r="X46" s="83">
        <f t="shared" si="4"/>
        <v>112</v>
      </c>
      <c r="Y46" s="49">
        <f t="shared" si="5"/>
        <v>49.14285714285711</v>
      </c>
      <c r="Z46" s="49">
        <f t="shared" si="13"/>
        <v>1028</v>
      </c>
      <c r="AA46" s="73"/>
      <c r="AB46" s="17">
        <v>34530</v>
      </c>
      <c r="AC46" s="18">
        <v>345</v>
      </c>
      <c r="AD46" s="18">
        <v>365</v>
      </c>
      <c r="AE46" s="20">
        <v>312</v>
      </c>
      <c r="AF46" s="20">
        <v>290</v>
      </c>
      <c r="AG46" s="20">
        <v>321</v>
      </c>
      <c r="AH46" s="20">
        <v>347</v>
      </c>
      <c r="AI46" s="20">
        <v>365</v>
      </c>
      <c r="AJ46" s="20">
        <v>351</v>
      </c>
      <c r="AK46" s="42">
        <f t="shared" si="6"/>
        <v>335.85714285714283</v>
      </c>
      <c r="AL46" s="83">
        <f t="shared" si="7"/>
        <v>-14</v>
      </c>
      <c r="AM46" s="49">
        <f t="shared" si="8"/>
        <v>15.142857142857167</v>
      </c>
      <c r="AN46" s="49">
        <f t="shared" si="14"/>
        <v>369.4285714285715</v>
      </c>
      <c r="AO46" s="17">
        <v>34530</v>
      </c>
      <c r="AP46" s="18">
        <v>2108</v>
      </c>
      <c r="AQ46" s="18">
        <v>2112</v>
      </c>
      <c r="AR46" s="20">
        <v>1527</v>
      </c>
      <c r="AS46" s="20">
        <v>1742</v>
      </c>
      <c r="AT46" s="20">
        <v>2178</v>
      </c>
      <c r="AU46" s="20">
        <v>2161</v>
      </c>
      <c r="AV46" s="64">
        <v>1803</v>
      </c>
      <c r="AW46" s="64">
        <v>2042</v>
      </c>
      <c r="AX46" s="42">
        <f t="shared" si="0"/>
        <v>1937.8571428571429</v>
      </c>
      <c r="AY46" s="83">
        <f t="shared" si="9"/>
        <v>239</v>
      </c>
      <c r="AZ46" s="49">
        <f t="shared" si="10"/>
        <v>104.14285714285711</v>
      </c>
      <c r="BA46" s="49">
        <f t="shared" si="15"/>
        <v>2026.7142857142858</v>
      </c>
    </row>
    <row r="47" spans="1:56" ht="12.75" customHeight="1">
      <c r="A47" s="17">
        <v>34537</v>
      </c>
      <c r="B47" s="18">
        <v>655</v>
      </c>
      <c r="C47" s="18">
        <v>666</v>
      </c>
      <c r="D47" s="20">
        <v>358</v>
      </c>
      <c r="E47" s="20">
        <v>503</v>
      </c>
      <c r="F47" s="20">
        <v>700</v>
      </c>
      <c r="G47" s="20">
        <v>735</v>
      </c>
      <c r="H47" s="20">
        <v>468</v>
      </c>
      <c r="I47" s="20">
        <v>621</v>
      </c>
      <c r="J47" s="42">
        <f t="shared" si="11"/>
        <v>578.71428571428567</v>
      </c>
      <c r="K47" s="83">
        <f t="shared" si="1"/>
        <v>153</v>
      </c>
      <c r="L47" s="49">
        <f t="shared" si="2"/>
        <v>42.285714285714334</v>
      </c>
      <c r="M47" s="49">
        <f t="shared" si="12"/>
        <v>476.28571428571439</v>
      </c>
      <c r="N47" s="17">
        <v>34537</v>
      </c>
      <c r="O47" s="20">
        <v>1177</v>
      </c>
      <c r="P47" s="20">
        <v>1132</v>
      </c>
      <c r="Q47" s="20">
        <v>941</v>
      </c>
      <c r="R47" s="20">
        <v>997</v>
      </c>
      <c r="S47" s="20">
        <v>1233</v>
      </c>
      <c r="T47" s="20">
        <v>1149</v>
      </c>
      <c r="U47" s="20">
        <v>1019</v>
      </c>
      <c r="V47" s="20">
        <v>1143</v>
      </c>
      <c r="W47" s="42">
        <f t="shared" si="3"/>
        <v>1087.7142857142858</v>
      </c>
      <c r="X47" s="83">
        <f t="shared" si="4"/>
        <v>124</v>
      </c>
      <c r="Y47" s="49">
        <f t="shared" si="5"/>
        <v>55.285714285714221</v>
      </c>
      <c r="Z47" s="49">
        <f t="shared" si="13"/>
        <v>1081.8571428571429</v>
      </c>
      <c r="AA47" s="73"/>
      <c r="AB47" s="17">
        <v>34537</v>
      </c>
      <c r="AC47" s="18">
        <v>354</v>
      </c>
      <c r="AD47" s="18">
        <v>371</v>
      </c>
      <c r="AE47" s="20">
        <v>318</v>
      </c>
      <c r="AF47" s="20">
        <v>300</v>
      </c>
      <c r="AG47" s="20">
        <v>324</v>
      </c>
      <c r="AH47" s="20">
        <v>355</v>
      </c>
      <c r="AI47" s="20">
        <v>370</v>
      </c>
      <c r="AJ47" s="20">
        <v>362</v>
      </c>
      <c r="AK47" s="42">
        <f t="shared" si="6"/>
        <v>342.85714285714283</v>
      </c>
      <c r="AL47" s="83">
        <f t="shared" si="7"/>
        <v>-8</v>
      </c>
      <c r="AM47" s="49">
        <f t="shared" si="8"/>
        <v>19.142857142857167</v>
      </c>
      <c r="AN47" s="49">
        <f t="shared" si="14"/>
        <v>376.4285714285715</v>
      </c>
      <c r="AO47" s="17">
        <v>34537</v>
      </c>
      <c r="AP47" s="18">
        <v>2186</v>
      </c>
      <c r="AQ47" s="18">
        <v>2169</v>
      </c>
      <c r="AR47" s="20">
        <v>1617</v>
      </c>
      <c r="AS47" s="20">
        <v>1800</v>
      </c>
      <c r="AT47" s="20">
        <v>2257</v>
      </c>
      <c r="AU47" s="20">
        <v>2239</v>
      </c>
      <c r="AV47" s="64">
        <v>1857</v>
      </c>
      <c r="AW47" s="64">
        <v>2126</v>
      </c>
      <c r="AX47" s="42">
        <f t="shared" si="0"/>
        <v>2009.2857142857142</v>
      </c>
      <c r="AY47" s="83">
        <f t="shared" si="9"/>
        <v>269</v>
      </c>
      <c r="AZ47" s="49">
        <f t="shared" si="10"/>
        <v>116.71428571428578</v>
      </c>
      <c r="BA47" s="49">
        <f t="shared" si="15"/>
        <v>2098.1428571428573</v>
      </c>
    </row>
    <row r="48" spans="1:56" ht="12.75" customHeight="1">
      <c r="A48" s="17">
        <v>34544</v>
      </c>
      <c r="B48" s="18">
        <v>682</v>
      </c>
      <c r="C48" s="18">
        <v>671</v>
      </c>
      <c r="D48" s="20">
        <v>373</v>
      </c>
      <c r="E48" s="20">
        <v>503</v>
      </c>
      <c r="F48" s="20">
        <v>711</v>
      </c>
      <c r="G48" s="20">
        <v>736</v>
      </c>
      <c r="H48" s="20">
        <v>484</v>
      </c>
      <c r="I48" s="20">
        <v>640</v>
      </c>
      <c r="J48" s="42">
        <f t="shared" si="11"/>
        <v>588.28571428571433</v>
      </c>
      <c r="K48" s="83">
        <f t="shared" si="1"/>
        <v>156</v>
      </c>
      <c r="L48" s="49">
        <f t="shared" si="2"/>
        <v>51.714285714285666</v>
      </c>
      <c r="M48" s="49">
        <f t="shared" si="12"/>
        <v>485.85714285714295</v>
      </c>
      <c r="N48" s="17">
        <v>34544</v>
      </c>
      <c r="O48" s="20">
        <v>1229</v>
      </c>
      <c r="P48" s="20">
        <v>1180</v>
      </c>
      <c r="Q48" s="20">
        <v>1008</v>
      </c>
      <c r="R48" s="20">
        <v>1053</v>
      </c>
      <c r="S48" s="20">
        <v>1281</v>
      </c>
      <c r="T48" s="20">
        <v>1179</v>
      </c>
      <c r="U48" s="20">
        <v>1068</v>
      </c>
      <c r="V48" s="20">
        <v>1191</v>
      </c>
      <c r="W48" s="42">
        <f t="shared" si="3"/>
        <v>1137.1428571428571</v>
      </c>
      <c r="X48" s="83">
        <f t="shared" si="4"/>
        <v>123</v>
      </c>
      <c r="Y48" s="49">
        <f t="shared" si="5"/>
        <v>53.85714285714289</v>
      </c>
      <c r="Z48" s="49">
        <f t="shared" si="13"/>
        <v>1131.2857142857142</v>
      </c>
      <c r="AA48" s="73"/>
      <c r="AB48" s="17">
        <v>34544</v>
      </c>
      <c r="AC48" s="18">
        <v>359</v>
      </c>
      <c r="AD48" s="18">
        <v>375</v>
      </c>
      <c r="AE48" s="20">
        <v>317</v>
      </c>
      <c r="AF48" s="20">
        <v>304</v>
      </c>
      <c r="AG48" s="20">
        <v>331</v>
      </c>
      <c r="AH48" s="20">
        <v>365</v>
      </c>
      <c r="AI48" s="20">
        <v>368</v>
      </c>
      <c r="AJ48" s="20">
        <v>372</v>
      </c>
      <c r="AK48" s="42">
        <f t="shared" si="6"/>
        <v>347.42857142857144</v>
      </c>
      <c r="AL48" s="83">
        <f t="shared" si="7"/>
        <v>4</v>
      </c>
      <c r="AM48" s="49">
        <f t="shared" si="8"/>
        <v>24.571428571428555</v>
      </c>
      <c r="AN48" s="49">
        <f t="shared" si="14"/>
        <v>381.00000000000006</v>
      </c>
      <c r="AO48" s="17">
        <v>34544</v>
      </c>
      <c r="AP48" s="18">
        <v>2270</v>
      </c>
      <c r="AQ48" s="18">
        <v>2226</v>
      </c>
      <c r="AR48" s="20">
        <v>1698</v>
      </c>
      <c r="AS48" s="20">
        <v>1860</v>
      </c>
      <c r="AT48" s="20">
        <v>2323</v>
      </c>
      <c r="AU48" s="20">
        <v>2280</v>
      </c>
      <c r="AV48" s="64">
        <v>1920</v>
      </c>
      <c r="AW48" s="64">
        <v>2203</v>
      </c>
      <c r="AX48" s="42">
        <f t="shared" si="0"/>
        <v>2072.8571428571427</v>
      </c>
      <c r="AY48" s="83">
        <f t="shared" si="9"/>
        <v>283</v>
      </c>
      <c r="AZ48" s="49">
        <f t="shared" si="10"/>
        <v>130.14285714285734</v>
      </c>
      <c r="BA48" s="49">
        <f t="shared" si="15"/>
        <v>2161.7142857142858</v>
      </c>
    </row>
    <row r="49" spans="1:77" ht="12.75" customHeight="1">
      <c r="A49" s="17">
        <v>34551</v>
      </c>
      <c r="B49" s="18">
        <v>714</v>
      </c>
      <c r="C49" s="18">
        <v>672</v>
      </c>
      <c r="D49" s="20">
        <v>392</v>
      </c>
      <c r="E49" s="20">
        <v>501</v>
      </c>
      <c r="F49" s="20">
        <v>732</v>
      </c>
      <c r="G49" s="20">
        <v>725</v>
      </c>
      <c r="H49" s="20">
        <v>501</v>
      </c>
      <c r="I49" s="20">
        <v>656</v>
      </c>
      <c r="J49" s="42">
        <f t="shared" si="11"/>
        <v>597</v>
      </c>
      <c r="K49" s="83">
        <f t="shared" si="1"/>
        <v>155</v>
      </c>
      <c r="L49" s="49">
        <f t="shared" si="2"/>
        <v>59</v>
      </c>
      <c r="M49" s="49">
        <f t="shared" si="12"/>
        <v>494.57142857142867</v>
      </c>
      <c r="N49" s="17">
        <v>34551</v>
      </c>
      <c r="O49" s="20">
        <v>1289</v>
      </c>
      <c r="P49" s="20">
        <v>1216</v>
      </c>
      <c r="Q49" s="20">
        <v>1075</v>
      </c>
      <c r="R49" s="20">
        <v>1103</v>
      </c>
      <c r="S49" s="20">
        <v>1324</v>
      </c>
      <c r="T49" s="20">
        <v>1209</v>
      </c>
      <c r="U49" s="20">
        <v>1117</v>
      </c>
      <c r="V49" s="20">
        <v>1246</v>
      </c>
      <c r="W49" s="42">
        <f t="shared" si="3"/>
        <v>1184.2857142857142</v>
      </c>
      <c r="X49" s="83">
        <f t="shared" si="4"/>
        <v>129</v>
      </c>
      <c r="Y49" s="49">
        <f t="shared" si="5"/>
        <v>61.714285714285779</v>
      </c>
      <c r="Z49" s="49">
        <f t="shared" si="13"/>
        <v>1178.4285714285713</v>
      </c>
      <c r="AA49" s="73"/>
      <c r="AB49" s="17">
        <v>34551</v>
      </c>
      <c r="AC49" s="18">
        <v>364</v>
      </c>
      <c r="AD49" s="18">
        <v>376</v>
      </c>
      <c r="AE49" s="20">
        <v>315</v>
      </c>
      <c r="AF49" s="20">
        <v>311</v>
      </c>
      <c r="AG49" s="20">
        <v>337</v>
      </c>
      <c r="AH49" s="20">
        <v>372</v>
      </c>
      <c r="AI49" s="20">
        <v>367</v>
      </c>
      <c r="AJ49" s="20">
        <v>381</v>
      </c>
      <c r="AK49" s="42">
        <f t="shared" si="6"/>
        <v>351.28571428571428</v>
      </c>
      <c r="AL49" s="83">
        <f t="shared" si="7"/>
        <v>14</v>
      </c>
      <c r="AM49" s="49">
        <f t="shared" si="8"/>
        <v>29.714285714285722</v>
      </c>
      <c r="AN49" s="49">
        <f t="shared" si="14"/>
        <v>384.85714285714289</v>
      </c>
      <c r="AO49" s="17">
        <v>34551</v>
      </c>
      <c r="AP49" s="18">
        <v>2367</v>
      </c>
      <c r="AQ49" s="18">
        <v>2264</v>
      </c>
      <c r="AR49" s="20">
        <v>1782</v>
      </c>
      <c r="AS49" s="20">
        <v>1915</v>
      </c>
      <c r="AT49" s="20">
        <v>2393</v>
      </c>
      <c r="AU49" s="20">
        <v>2306</v>
      </c>
      <c r="AV49" s="64">
        <v>1985</v>
      </c>
      <c r="AW49" s="64">
        <v>2283</v>
      </c>
      <c r="AX49" s="42">
        <f t="shared" si="0"/>
        <v>2132.5714285714284</v>
      </c>
      <c r="AY49" s="83">
        <f t="shared" si="9"/>
        <v>298</v>
      </c>
      <c r="AZ49" s="49">
        <f t="shared" si="10"/>
        <v>150.42857142857156</v>
      </c>
      <c r="BA49" s="49">
        <f t="shared" ref="BA49:BA61" si="16">BA48+AV104</f>
        <v>2221.4285714285716</v>
      </c>
      <c r="BB49" s="19"/>
      <c r="BC49" s="19"/>
      <c r="BD49" s="19"/>
    </row>
    <row r="50" spans="1:77" ht="12.75" customHeight="1">
      <c r="A50" s="17">
        <v>34558</v>
      </c>
      <c r="B50" s="18">
        <v>737</v>
      </c>
      <c r="C50" s="18">
        <v>677</v>
      </c>
      <c r="D50" s="20">
        <v>412</v>
      </c>
      <c r="E50" s="20">
        <v>515</v>
      </c>
      <c r="F50" s="20">
        <v>751</v>
      </c>
      <c r="G50" s="20">
        <v>724</v>
      </c>
      <c r="H50" s="20">
        <v>513</v>
      </c>
      <c r="I50" s="20">
        <v>656</v>
      </c>
      <c r="J50" s="42">
        <f t="shared" si="11"/>
        <v>606.85714285714289</v>
      </c>
      <c r="K50" s="83">
        <f t="shared" si="1"/>
        <v>143</v>
      </c>
      <c r="L50" s="49">
        <f t="shared" si="2"/>
        <v>49.14285714285711</v>
      </c>
      <c r="M50" s="49">
        <f t="shared" si="12"/>
        <v>504.4285714285715</v>
      </c>
      <c r="N50" s="17">
        <v>34558</v>
      </c>
      <c r="O50" s="20">
        <v>1333</v>
      </c>
      <c r="P50" s="20">
        <v>1264</v>
      </c>
      <c r="Q50" s="20">
        <v>1130</v>
      </c>
      <c r="R50" s="20">
        <v>1165</v>
      </c>
      <c r="S50" s="20">
        <v>1373</v>
      </c>
      <c r="T50" s="20">
        <v>1247</v>
      </c>
      <c r="U50" s="20">
        <v>1157</v>
      </c>
      <c r="V50" s="97">
        <v>1281</v>
      </c>
      <c r="W50" s="42">
        <f t="shared" si="3"/>
        <v>1231</v>
      </c>
      <c r="X50" s="83">
        <f t="shared" si="4"/>
        <v>124</v>
      </c>
      <c r="Y50" s="49">
        <f t="shared" si="5"/>
        <v>50</v>
      </c>
      <c r="Z50" s="49">
        <f t="shared" si="13"/>
        <v>1225.1428571428571</v>
      </c>
      <c r="AA50" s="73"/>
      <c r="AB50" s="17">
        <v>34558</v>
      </c>
      <c r="AC50" s="18">
        <v>370</v>
      </c>
      <c r="AD50" s="18">
        <v>379</v>
      </c>
      <c r="AE50" s="20">
        <v>320</v>
      </c>
      <c r="AF50" s="20">
        <v>313</v>
      </c>
      <c r="AG50" s="20">
        <v>344</v>
      </c>
      <c r="AH50" s="20">
        <v>380</v>
      </c>
      <c r="AI50" s="20">
        <v>367</v>
      </c>
      <c r="AJ50" s="20">
        <v>396</v>
      </c>
      <c r="AK50" s="42">
        <f t="shared" si="6"/>
        <v>357</v>
      </c>
      <c r="AL50" s="83">
        <f t="shared" si="7"/>
        <v>29</v>
      </c>
      <c r="AM50" s="49">
        <f t="shared" si="8"/>
        <v>39</v>
      </c>
      <c r="AN50" s="49">
        <f t="shared" si="14"/>
        <v>390.57142857142861</v>
      </c>
      <c r="AO50" s="17">
        <v>34558</v>
      </c>
      <c r="AP50" s="18">
        <v>2440</v>
      </c>
      <c r="AQ50" s="18">
        <v>2320</v>
      </c>
      <c r="AR50" s="20">
        <v>1862</v>
      </c>
      <c r="AS50" s="20">
        <v>1993</v>
      </c>
      <c r="AT50" s="20">
        <v>2468</v>
      </c>
      <c r="AU50" s="20">
        <v>2351</v>
      </c>
      <c r="AV50" s="67">
        <v>2037</v>
      </c>
      <c r="AW50" s="98">
        <v>2333</v>
      </c>
      <c r="AX50" s="42">
        <f t="shared" si="0"/>
        <v>2194.8571428571427</v>
      </c>
      <c r="AY50" s="83">
        <f t="shared" si="9"/>
        <v>296</v>
      </c>
      <c r="AZ50" s="49">
        <f t="shared" si="10"/>
        <v>138.14285714285734</v>
      </c>
      <c r="BA50" s="49">
        <f t="shared" si="16"/>
        <v>2283.7142857142858</v>
      </c>
    </row>
    <row r="51" spans="1:77" ht="12.75" customHeight="1">
      <c r="A51" s="17">
        <v>34565</v>
      </c>
      <c r="B51" s="18">
        <v>760</v>
      </c>
      <c r="C51" s="18">
        <v>673</v>
      </c>
      <c r="D51" s="20">
        <v>442</v>
      </c>
      <c r="E51" s="20">
        <v>526</v>
      </c>
      <c r="F51" s="20">
        <v>780</v>
      </c>
      <c r="G51" s="20">
        <v>725</v>
      </c>
      <c r="H51" s="20">
        <v>517</v>
      </c>
      <c r="I51" s="20">
        <v>679</v>
      </c>
      <c r="J51" s="42">
        <f t="shared" si="11"/>
        <v>620.28571428571433</v>
      </c>
      <c r="K51" s="83">
        <f t="shared" si="1"/>
        <v>162</v>
      </c>
      <c r="L51" s="49">
        <f t="shared" si="2"/>
        <v>58.714285714285666</v>
      </c>
      <c r="M51" s="49">
        <f t="shared" si="12"/>
        <v>517.85714285714289</v>
      </c>
      <c r="N51" s="17">
        <v>34565</v>
      </c>
      <c r="O51" s="20">
        <v>1403</v>
      </c>
      <c r="P51" s="20">
        <v>1302</v>
      </c>
      <c r="Q51" s="20">
        <v>1197</v>
      </c>
      <c r="R51" s="20">
        <v>1217</v>
      </c>
      <c r="S51" s="20">
        <v>1413</v>
      </c>
      <c r="T51" s="20">
        <v>1290</v>
      </c>
      <c r="U51" s="20">
        <v>1209</v>
      </c>
      <c r="V51" s="20">
        <v>1338</v>
      </c>
      <c r="W51" s="42">
        <f t="shared" si="3"/>
        <v>1280.8571428571429</v>
      </c>
      <c r="X51" s="83">
        <f t="shared" si="4"/>
        <v>129</v>
      </c>
      <c r="Y51" s="49">
        <f t="shared" si="5"/>
        <v>57.14285714285711</v>
      </c>
      <c r="Z51" s="49">
        <f t="shared" si="13"/>
        <v>1275</v>
      </c>
      <c r="AA51" s="73"/>
      <c r="AB51" s="17">
        <v>34565</v>
      </c>
      <c r="AC51" s="18">
        <v>376</v>
      </c>
      <c r="AD51" s="18">
        <v>382</v>
      </c>
      <c r="AE51" s="20">
        <v>316</v>
      </c>
      <c r="AF51" s="20">
        <v>320</v>
      </c>
      <c r="AG51" s="20">
        <v>351</v>
      </c>
      <c r="AH51" s="20">
        <v>387</v>
      </c>
      <c r="AI51" s="20">
        <v>366</v>
      </c>
      <c r="AJ51" s="20">
        <v>402</v>
      </c>
      <c r="AK51" s="42">
        <f t="shared" si="6"/>
        <v>360.57142857142856</v>
      </c>
      <c r="AL51" s="83">
        <f t="shared" si="7"/>
        <v>36</v>
      </c>
      <c r="AM51" s="49">
        <f t="shared" si="8"/>
        <v>41.428571428571445</v>
      </c>
      <c r="AN51" s="49">
        <f t="shared" si="14"/>
        <v>394.14285714285717</v>
      </c>
      <c r="AO51" s="17">
        <v>34565</v>
      </c>
      <c r="AP51" s="18">
        <v>2539</v>
      </c>
      <c r="AQ51" s="18">
        <v>2357</v>
      </c>
      <c r="AR51" s="20">
        <v>1955</v>
      </c>
      <c r="AS51" s="20">
        <v>2063</v>
      </c>
      <c r="AT51" s="20">
        <v>2544</v>
      </c>
      <c r="AU51" s="20">
        <v>2402</v>
      </c>
      <c r="AV51" s="64">
        <v>2092</v>
      </c>
      <c r="AW51" s="67">
        <v>2419</v>
      </c>
      <c r="AX51" s="42">
        <f t="shared" si="0"/>
        <v>2261.7142857142858</v>
      </c>
      <c r="AY51" s="83">
        <f t="shared" si="9"/>
        <v>327</v>
      </c>
      <c r="AZ51" s="49">
        <f t="shared" si="10"/>
        <v>157.28571428571422</v>
      </c>
      <c r="BA51" s="49">
        <f t="shared" si="16"/>
        <v>2350.5714285714284</v>
      </c>
    </row>
    <row r="52" spans="1:77" ht="12.75" customHeight="1">
      <c r="A52" s="17">
        <v>34572</v>
      </c>
      <c r="B52" s="18">
        <v>782</v>
      </c>
      <c r="C52" s="18">
        <v>679</v>
      </c>
      <c r="D52" s="20">
        <v>461</v>
      </c>
      <c r="E52" s="20">
        <v>531</v>
      </c>
      <c r="F52" s="20">
        <v>794</v>
      </c>
      <c r="G52" s="20">
        <v>729</v>
      </c>
      <c r="H52" s="20">
        <v>529</v>
      </c>
      <c r="I52" s="20">
        <v>691</v>
      </c>
      <c r="J52" s="42">
        <f t="shared" si="11"/>
        <v>630.57142857142856</v>
      </c>
      <c r="K52" s="83">
        <f t="shared" si="1"/>
        <v>162</v>
      </c>
      <c r="L52" s="49">
        <f t="shared" si="2"/>
        <v>60.428571428571445</v>
      </c>
      <c r="M52" s="49">
        <f t="shared" si="12"/>
        <v>528.14285714285722</v>
      </c>
      <c r="N52" s="17">
        <v>34572</v>
      </c>
      <c r="O52" s="20">
        <v>1458</v>
      </c>
      <c r="P52" s="20">
        <v>1351</v>
      </c>
      <c r="Q52" s="20">
        <v>1250</v>
      </c>
      <c r="R52" s="20">
        <v>1272</v>
      </c>
      <c r="S52" s="20">
        <v>1460</v>
      </c>
      <c r="T52" s="20">
        <v>1331</v>
      </c>
      <c r="U52" s="20">
        <v>1254</v>
      </c>
      <c r="V52" s="20">
        <v>1393</v>
      </c>
      <c r="W52" s="42">
        <f t="shared" si="3"/>
        <v>1330.1428571428571</v>
      </c>
      <c r="X52" s="83">
        <f t="shared" si="4"/>
        <v>139</v>
      </c>
      <c r="Y52" s="49">
        <f t="shared" si="5"/>
        <v>62.85714285714289</v>
      </c>
      <c r="Z52" s="49">
        <f t="shared" si="13"/>
        <v>1324.2857142857142</v>
      </c>
      <c r="AA52" s="73"/>
      <c r="AB52" s="17">
        <v>34572</v>
      </c>
      <c r="AC52" s="18">
        <v>384</v>
      </c>
      <c r="AD52" s="18">
        <v>386</v>
      </c>
      <c r="AE52" s="20">
        <v>315</v>
      </c>
      <c r="AF52" s="20">
        <v>325</v>
      </c>
      <c r="AG52" s="20">
        <v>361</v>
      </c>
      <c r="AH52" s="20">
        <v>392</v>
      </c>
      <c r="AI52" s="20">
        <v>361</v>
      </c>
      <c r="AJ52" s="20">
        <v>411</v>
      </c>
      <c r="AK52" s="42">
        <f t="shared" si="6"/>
        <v>364.42857142857144</v>
      </c>
      <c r="AL52" s="83">
        <f t="shared" si="7"/>
        <v>50</v>
      </c>
      <c r="AM52" s="49">
        <f t="shared" si="8"/>
        <v>46.571428571428555</v>
      </c>
      <c r="AN52" s="49">
        <f t="shared" si="14"/>
        <v>398</v>
      </c>
      <c r="AO52" s="17">
        <v>34572</v>
      </c>
      <c r="AP52" s="18">
        <v>2624</v>
      </c>
      <c r="AQ52" s="18">
        <v>2416</v>
      </c>
      <c r="AR52" s="20">
        <v>2026</v>
      </c>
      <c r="AS52" s="20">
        <v>2128</v>
      </c>
      <c r="AT52" s="20">
        <v>2615</v>
      </c>
      <c r="AU52" s="20">
        <v>2452</v>
      </c>
      <c r="AV52" s="64">
        <v>2144</v>
      </c>
      <c r="AW52" s="64">
        <v>2495</v>
      </c>
      <c r="AX52" s="42">
        <f t="shared" si="0"/>
        <v>2325.1428571428573</v>
      </c>
      <c r="AY52" s="83">
        <f t="shared" si="9"/>
        <v>351</v>
      </c>
      <c r="AZ52" s="49">
        <f t="shared" si="10"/>
        <v>169.85714285714266</v>
      </c>
      <c r="BA52" s="49">
        <f t="shared" si="16"/>
        <v>2414</v>
      </c>
    </row>
    <row r="53" spans="1:77" ht="12.75" customHeight="1">
      <c r="A53" s="17">
        <v>34579</v>
      </c>
      <c r="B53" s="18">
        <v>807</v>
      </c>
      <c r="C53" s="18">
        <v>680</v>
      </c>
      <c r="D53" s="20">
        <v>491</v>
      </c>
      <c r="E53" s="20">
        <v>554</v>
      </c>
      <c r="F53" s="20">
        <v>804</v>
      </c>
      <c r="G53" s="20">
        <v>749</v>
      </c>
      <c r="H53" s="20">
        <v>532</v>
      </c>
      <c r="I53" s="20">
        <v>712</v>
      </c>
      <c r="J53" s="42">
        <f t="shared" si="11"/>
        <v>646</v>
      </c>
      <c r="K53" s="83">
        <f t="shared" si="1"/>
        <v>180</v>
      </c>
      <c r="L53" s="49">
        <f t="shared" si="2"/>
        <v>66</v>
      </c>
      <c r="M53" s="49">
        <f t="shared" si="12"/>
        <v>543.57142857142867</v>
      </c>
      <c r="N53" s="17">
        <v>34579</v>
      </c>
      <c r="O53" s="20">
        <v>1508</v>
      </c>
      <c r="P53" s="20">
        <v>1400</v>
      </c>
      <c r="Q53" s="20">
        <v>1315</v>
      </c>
      <c r="R53" s="20">
        <v>1327</v>
      </c>
      <c r="S53" s="20">
        <v>1500</v>
      </c>
      <c r="T53" s="20">
        <v>1382</v>
      </c>
      <c r="U53" s="20">
        <v>1294</v>
      </c>
      <c r="V53" s="20">
        <v>1442</v>
      </c>
      <c r="W53" s="42">
        <f t="shared" si="3"/>
        <v>1380</v>
      </c>
      <c r="X53" s="83">
        <f t="shared" si="4"/>
        <v>148</v>
      </c>
      <c r="Y53" s="49">
        <f t="shared" si="5"/>
        <v>62</v>
      </c>
      <c r="Z53" s="49">
        <f t="shared" si="13"/>
        <v>1374.1428571428571</v>
      </c>
      <c r="AA53" s="73"/>
      <c r="AB53" s="17">
        <v>34579</v>
      </c>
      <c r="AC53" s="18">
        <v>392</v>
      </c>
      <c r="AD53" s="18">
        <v>387</v>
      </c>
      <c r="AE53" s="20">
        <v>314</v>
      </c>
      <c r="AF53" s="20">
        <v>331</v>
      </c>
      <c r="AG53" s="20">
        <v>368</v>
      </c>
      <c r="AH53" s="20">
        <v>390</v>
      </c>
      <c r="AI53" s="20">
        <v>360</v>
      </c>
      <c r="AJ53" s="20">
        <v>418</v>
      </c>
      <c r="AK53" s="42">
        <f t="shared" si="6"/>
        <v>366.85714285714283</v>
      </c>
      <c r="AL53" s="83">
        <f t="shared" si="7"/>
        <v>58</v>
      </c>
      <c r="AM53" s="49">
        <f t="shared" si="8"/>
        <v>51.142857142857167</v>
      </c>
      <c r="AN53" s="49">
        <f t="shared" si="14"/>
        <v>400.42857142857144</v>
      </c>
      <c r="AO53" s="17">
        <v>34579</v>
      </c>
      <c r="AP53" s="18">
        <v>2707</v>
      </c>
      <c r="AQ53" s="18">
        <v>2467</v>
      </c>
      <c r="AR53" s="20">
        <v>2120</v>
      </c>
      <c r="AS53" s="20">
        <v>2212</v>
      </c>
      <c r="AT53" s="20">
        <v>2672</v>
      </c>
      <c r="AU53" s="20">
        <v>2521</v>
      </c>
      <c r="AV53" s="64">
        <v>2186</v>
      </c>
      <c r="AW53" s="64">
        <v>2572</v>
      </c>
      <c r="AX53" s="42">
        <f t="shared" si="0"/>
        <v>2392.8571428571427</v>
      </c>
      <c r="AY53" s="83">
        <f t="shared" si="9"/>
        <v>386</v>
      </c>
      <c r="AZ53" s="49">
        <f t="shared" si="10"/>
        <v>179.14285714285734</v>
      </c>
      <c r="BA53" s="49">
        <f t="shared" si="16"/>
        <v>2481.7142857142858</v>
      </c>
    </row>
    <row r="54" spans="1:77" ht="12.75" customHeight="1">
      <c r="A54" s="17">
        <v>34586</v>
      </c>
      <c r="B54" s="18">
        <v>819</v>
      </c>
      <c r="C54" s="18">
        <v>700</v>
      </c>
      <c r="D54" s="20">
        <v>515</v>
      </c>
      <c r="E54" s="20">
        <v>585</v>
      </c>
      <c r="F54" s="20">
        <v>802</v>
      </c>
      <c r="G54" s="20">
        <v>764</v>
      </c>
      <c r="H54" s="20">
        <v>549</v>
      </c>
      <c r="I54" s="20">
        <v>737</v>
      </c>
      <c r="J54" s="42">
        <f t="shared" si="11"/>
        <v>664.57142857142856</v>
      </c>
      <c r="K54" s="83">
        <f t="shared" si="1"/>
        <v>188</v>
      </c>
      <c r="L54" s="49">
        <f t="shared" si="2"/>
        <v>72.428571428571445</v>
      </c>
      <c r="M54" s="49">
        <f t="shared" si="12"/>
        <v>562.14285714285722</v>
      </c>
      <c r="N54" s="17">
        <v>34586</v>
      </c>
      <c r="O54" s="20">
        <v>1557</v>
      </c>
      <c r="P54" s="20">
        <v>1453</v>
      </c>
      <c r="Q54" s="20">
        <v>1382</v>
      </c>
      <c r="R54" s="20">
        <v>1386</v>
      </c>
      <c r="S54" s="20">
        <v>1536</v>
      </c>
      <c r="T54" s="20">
        <v>1427</v>
      </c>
      <c r="U54" s="20">
        <v>1344</v>
      </c>
      <c r="V54" s="20">
        <v>1502</v>
      </c>
      <c r="W54" s="42">
        <f t="shared" si="3"/>
        <v>1432.8571428571429</v>
      </c>
      <c r="X54" s="83">
        <f t="shared" si="4"/>
        <v>158</v>
      </c>
      <c r="Y54" s="49">
        <f t="shared" si="5"/>
        <v>69.14285714285711</v>
      </c>
      <c r="Z54" s="49">
        <f t="shared" si="13"/>
        <v>1427</v>
      </c>
      <c r="AA54" s="73"/>
      <c r="AB54" s="17">
        <v>34586</v>
      </c>
      <c r="AC54" s="18">
        <v>407</v>
      </c>
      <c r="AD54" s="18">
        <v>390</v>
      </c>
      <c r="AE54" s="20">
        <v>321</v>
      </c>
      <c r="AF54" s="20">
        <v>337</v>
      </c>
      <c r="AG54" s="20">
        <v>369</v>
      </c>
      <c r="AH54" s="20">
        <v>396</v>
      </c>
      <c r="AI54" s="20">
        <v>365</v>
      </c>
      <c r="AJ54" s="20">
        <v>428</v>
      </c>
      <c r="AK54" s="42">
        <f t="shared" si="6"/>
        <v>372.28571428571428</v>
      </c>
      <c r="AL54" s="83">
        <f t="shared" si="7"/>
        <v>63</v>
      </c>
      <c r="AM54" s="49">
        <f t="shared" si="8"/>
        <v>55.714285714285722</v>
      </c>
      <c r="AN54" s="49">
        <f t="shared" si="14"/>
        <v>405.85714285714289</v>
      </c>
      <c r="AO54" s="17">
        <v>34586</v>
      </c>
      <c r="AP54" s="18">
        <v>2783</v>
      </c>
      <c r="AQ54" s="18">
        <v>2543</v>
      </c>
      <c r="AR54" s="20">
        <v>2218</v>
      </c>
      <c r="AS54" s="20">
        <v>2308</v>
      </c>
      <c r="AT54" s="20">
        <v>2707</v>
      </c>
      <c r="AU54" s="20">
        <v>2587</v>
      </c>
      <c r="AV54" s="64">
        <v>2258</v>
      </c>
      <c r="AW54" s="64">
        <v>2667</v>
      </c>
      <c r="AX54" s="42">
        <f t="shared" si="0"/>
        <v>2469.7142857142858</v>
      </c>
      <c r="AY54" s="83">
        <f t="shared" si="9"/>
        <v>409</v>
      </c>
      <c r="AZ54" s="49">
        <f t="shared" si="10"/>
        <v>197.28571428571422</v>
      </c>
      <c r="BA54" s="49">
        <f t="shared" si="16"/>
        <v>2558.5714285714284</v>
      </c>
    </row>
    <row r="55" spans="1:77" ht="12.75" customHeight="1">
      <c r="A55" s="17">
        <v>34593</v>
      </c>
      <c r="B55" s="18">
        <v>834</v>
      </c>
      <c r="C55" s="18">
        <v>718</v>
      </c>
      <c r="D55" s="20">
        <v>544</v>
      </c>
      <c r="E55" s="20">
        <v>614</v>
      </c>
      <c r="F55" s="20">
        <v>820</v>
      </c>
      <c r="G55" s="20">
        <v>782</v>
      </c>
      <c r="H55" s="68">
        <v>566</v>
      </c>
      <c r="I55" s="20">
        <v>765</v>
      </c>
      <c r="J55" s="42">
        <f t="shared" si="11"/>
        <v>687</v>
      </c>
      <c r="K55" s="83">
        <f t="shared" si="1"/>
        <v>199</v>
      </c>
      <c r="L55" s="49">
        <f t="shared" si="2"/>
        <v>78</v>
      </c>
      <c r="M55" s="49">
        <f t="shared" si="12"/>
        <v>584.57142857142867</v>
      </c>
      <c r="N55" s="17">
        <v>34593</v>
      </c>
      <c r="O55" s="20">
        <v>1598</v>
      </c>
      <c r="P55" s="20">
        <v>1499</v>
      </c>
      <c r="Q55" s="20">
        <v>1434</v>
      </c>
      <c r="R55" s="20">
        <v>1443</v>
      </c>
      <c r="S55" s="20">
        <v>1578</v>
      </c>
      <c r="T55" s="20">
        <v>1482</v>
      </c>
      <c r="U55" s="20">
        <v>1392</v>
      </c>
      <c r="V55" s="20">
        <v>1554</v>
      </c>
      <c r="W55" s="42">
        <f t="shared" si="3"/>
        <v>1483.1428571428571</v>
      </c>
      <c r="X55" s="83">
        <f t="shared" si="4"/>
        <v>162</v>
      </c>
      <c r="Y55" s="49">
        <f t="shared" si="5"/>
        <v>70.85714285714289</v>
      </c>
      <c r="Z55" s="49">
        <f t="shared" si="13"/>
        <v>1477.2857142857142</v>
      </c>
      <c r="AA55" s="73"/>
      <c r="AB55" s="17">
        <v>34593</v>
      </c>
      <c r="AC55" s="18">
        <v>418</v>
      </c>
      <c r="AD55" s="18">
        <v>397</v>
      </c>
      <c r="AE55" s="20">
        <v>324</v>
      </c>
      <c r="AF55" s="20">
        <v>339</v>
      </c>
      <c r="AG55" s="20">
        <v>379</v>
      </c>
      <c r="AH55" s="20">
        <v>404</v>
      </c>
      <c r="AI55" s="20">
        <v>367</v>
      </c>
      <c r="AJ55" s="20">
        <v>438</v>
      </c>
      <c r="AK55" s="42">
        <f t="shared" si="6"/>
        <v>378.28571428571428</v>
      </c>
      <c r="AL55" s="83">
        <f t="shared" si="7"/>
        <v>71</v>
      </c>
      <c r="AM55" s="49">
        <f t="shared" si="8"/>
        <v>59.714285714285722</v>
      </c>
      <c r="AN55" s="49">
        <f t="shared" si="14"/>
        <v>411.85714285714289</v>
      </c>
      <c r="AO55" s="17">
        <v>34593</v>
      </c>
      <c r="AP55" s="18">
        <v>2850</v>
      </c>
      <c r="AQ55" s="18">
        <v>2614</v>
      </c>
      <c r="AR55" s="20">
        <v>2302</v>
      </c>
      <c r="AS55" s="20">
        <v>2396</v>
      </c>
      <c r="AT55" s="20">
        <v>2777</v>
      </c>
      <c r="AU55" s="20">
        <v>2668</v>
      </c>
      <c r="AV55" s="64">
        <v>2325</v>
      </c>
      <c r="AW55" s="64">
        <v>2757</v>
      </c>
      <c r="AX55" s="42">
        <f t="shared" si="0"/>
        <v>2548.4285714285716</v>
      </c>
      <c r="AY55" s="83">
        <f t="shared" si="9"/>
        <v>432</v>
      </c>
      <c r="AZ55" s="49">
        <f t="shared" si="10"/>
        <v>208.57142857142844</v>
      </c>
      <c r="BA55" s="49">
        <f t="shared" si="16"/>
        <v>2637.2857142857142</v>
      </c>
      <c r="BB55" s="19"/>
      <c r="BC55" s="19"/>
      <c r="BD55" s="19"/>
    </row>
    <row r="56" spans="1:77" ht="12.75" customHeight="1">
      <c r="A56" s="17">
        <v>34600</v>
      </c>
      <c r="B56" s="18">
        <v>847</v>
      </c>
      <c r="C56" s="18">
        <v>737</v>
      </c>
      <c r="D56" s="20">
        <v>570</v>
      </c>
      <c r="E56" s="20">
        <v>629</v>
      </c>
      <c r="F56" s="20">
        <v>830</v>
      </c>
      <c r="G56" s="20">
        <v>806</v>
      </c>
      <c r="H56" s="68">
        <v>584</v>
      </c>
      <c r="I56" s="68">
        <v>790</v>
      </c>
      <c r="J56" s="42">
        <f t="shared" si="11"/>
        <v>706.57142857142856</v>
      </c>
      <c r="K56" s="83">
        <f t="shared" si="1"/>
        <v>206</v>
      </c>
      <c r="L56" s="49">
        <f t="shared" si="2"/>
        <v>83.428571428571445</v>
      </c>
      <c r="M56" s="49">
        <f t="shared" si="12"/>
        <v>604.14285714285722</v>
      </c>
      <c r="N56" s="17">
        <v>34600</v>
      </c>
      <c r="O56" s="20">
        <v>1641</v>
      </c>
      <c r="P56" s="20">
        <v>1545</v>
      </c>
      <c r="Q56" s="20">
        <v>1491</v>
      </c>
      <c r="R56" s="20">
        <v>1494</v>
      </c>
      <c r="S56" s="20">
        <v>1609</v>
      </c>
      <c r="T56" s="20">
        <v>1528</v>
      </c>
      <c r="U56" s="68">
        <v>1449</v>
      </c>
      <c r="V56" s="20">
        <v>1612</v>
      </c>
      <c r="W56" s="42">
        <f t="shared" si="3"/>
        <v>1532.5714285714287</v>
      </c>
      <c r="X56" s="83">
        <f t="shared" si="4"/>
        <v>163</v>
      </c>
      <c r="Y56" s="49">
        <f t="shared" si="5"/>
        <v>79.428571428571331</v>
      </c>
      <c r="Z56" s="49">
        <f t="shared" si="13"/>
        <v>1526.7142857142856</v>
      </c>
      <c r="AA56" s="73"/>
      <c r="AB56" s="17">
        <v>34600</v>
      </c>
      <c r="AC56" s="18">
        <v>416</v>
      </c>
      <c r="AD56" s="18">
        <v>401</v>
      </c>
      <c r="AE56" s="20">
        <v>330</v>
      </c>
      <c r="AF56" s="20">
        <v>346</v>
      </c>
      <c r="AG56" s="20">
        <v>390</v>
      </c>
      <c r="AH56" s="20">
        <v>412</v>
      </c>
      <c r="AI56" s="68">
        <v>369</v>
      </c>
      <c r="AJ56" s="20">
        <v>446</v>
      </c>
      <c r="AK56" s="42">
        <f t="shared" si="6"/>
        <v>384.85714285714283</v>
      </c>
      <c r="AL56" s="83">
        <f t="shared" si="7"/>
        <v>77</v>
      </c>
      <c r="AM56" s="49">
        <f t="shared" si="8"/>
        <v>61.142857142857167</v>
      </c>
      <c r="AN56" s="49">
        <f t="shared" si="14"/>
        <v>418.42857142857144</v>
      </c>
      <c r="AO56" s="17">
        <v>34600</v>
      </c>
      <c r="AP56" s="18">
        <v>2904</v>
      </c>
      <c r="AQ56" s="18">
        <v>2683</v>
      </c>
      <c r="AR56" s="20">
        <v>2391</v>
      </c>
      <c r="AS56" s="20">
        <v>2469</v>
      </c>
      <c r="AT56" s="20">
        <v>2829</v>
      </c>
      <c r="AU56" s="20">
        <v>2746</v>
      </c>
      <c r="AV56" s="78">
        <v>2402</v>
      </c>
      <c r="AW56" s="64">
        <v>2848</v>
      </c>
      <c r="AX56" s="42">
        <f t="shared" si="0"/>
        <v>2624</v>
      </c>
      <c r="AY56" s="83">
        <f t="shared" si="9"/>
        <v>446</v>
      </c>
      <c r="AZ56" s="49">
        <f t="shared" si="10"/>
        <v>224</v>
      </c>
      <c r="BA56" s="49">
        <f t="shared" si="16"/>
        <v>2712.8571428571427</v>
      </c>
    </row>
    <row r="57" spans="1:77" ht="12.75" customHeight="1">
      <c r="A57" s="17">
        <v>34607</v>
      </c>
      <c r="B57" s="18">
        <v>856</v>
      </c>
      <c r="C57" s="18">
        <v>763</v>
      </c>
      <c r="D57" s="20">
        <v>600</v>
      </c>
      <c r="E57" s="20">
        <v>658</v>
      </c>
      <c r="F57" s="20">
        <v>837</v>
      </c>
      <c r="G57" s="20">
        <v>825</v>
      </c>
      <c r="H57" s="68">
        <v>609</v>
      </c>
      <c r="I57" s="20">
        <v>803</v>
      </c>
      <c r="J57" s="42">
        <f t="shared" si="11"/>
        <v>727.85714285714289</v>
      </c>
      <c r="K57" s="83">
        <f t="shared" si="1"/>
        <v>194</v>
      </c>
      <c r="L57" s="49">
        <f t="shared" si="2"/>
        <v>75.14285714285711</v>
      </c>
      <c r="M57" s="49">
        <f t="shared" si="12"/>
        <v>625.42857142857156</v>
      </c>
      <c r="N57" s="17">
        <v>34607</v>
      </c>
      <c r="O57" s="20">
        <v>1683</v>
      </c>
      <c r="P57" s="20">
        <v>1581</v>
      </c>
      <c r="Q57" s="20">
        <v>1545</v>
      </c>
      <c r="R57" s="20">
        <v>1546</v>
      </c>
      <c r="S57" s="20">
        <v>1639</v>
      </c>
      <c r="T57" s="20">
        <v>1581</v>
      </c>
      <c r="U57" s="68">
        <v>1499</v>
      </c>
      <c r="V57" s="20">
        <v>1659</v>
      </c>
      <c r="W57" s="42">
        <f t="shared" si="3"/>
        <v>1578.5714285714287</v>
      </c>
      <c r="X57" s="83">
        <f t="shared" si="4"/>
        <v>160</v>
      </c>
      <c r="Y57" s="49">
        <f t="shared" si="5"/>
        <v>80.428571428571331</v>
      </c>
      <c r="Z57" s="49">
        <f t="shared" si="13"/>
        <v>1572.7142857142856</v>
      </c>
      <c r="AA57" s="73"/>
      <c r="AB57" s="17">
        <v>34607</v>
      </c>
      <c r="AC57" s="18">
        <v>413</v>
      </c>
      <c r="AD57" s="18">
        <v>406</v>
      </c>
      <c r="AE57" s="20">
        <v>330</v>
      </c>
      <c r="AF57" s="20">
        <v>352</v>
      </c>
      <c r="AG57" s="20">
        <v>394</v>
      </c>
      <c r="AH57" s="20">
        <v>419</v>
      </c>
      <c r="AI57" s="68">
        <v>372</v>
      </c>
      <c r="AJ57" s="20">
        <v>452</v>
      </c>
      <c r="AK57" s="42">
        <f t="shared" si="6"/>
        <v>389.28571428571428</v>
      </c>
      <c r="AL57" s="83">
        <f t="shared" si="7"/>
        <v>80</v>
      </c>
      <c r="AM57" s="49">
        <f t="shared" si="8"/>
        <v>62.714285714285722</v>
      </c>
      <c r="AN57" s="49">
        <f t="shared" si="14"/>
        <v>422.85714285714289</v>
      </c>
      <c r="AO57" s="17">
        <v>34607</v>
      </c>
      <c r="AP57" s="18">
        <v>2952</v>
      </c>
      <c r="AQ57" s="18">
        <v>2750</v>
      </c>
      <c r="AR57" s="20">
        <v>2475</v>
      </c>
      <c r="AS57" s="20">
        <v>2556</v>
      </c>
      <c r="AT57" s="20">
        <v>2870</v>
      </c>
      <c r="AU57" s="20">
        <v>2825</v>
      </c>
      <c r="AV57" s="78">
        <v>2480</v>
      </c>
      <c r="AW57" s="64">
        <v>2914</v>
      </c>
      <c r="AX57" s="42">
        <f t="shared" si="0"/>
        <v>2695.7142857142858</v>
      </c>
      <c r="AY57" s="83">
        <f t="shared" si="9"/>
        <v>434</v>
      </c>
      <c r="AZ57" s="49">
        <f t="shared" si="10"/>
        <v>218.28571428571422</v>
      </c>
      <c r="BA57" s="49">
        <f t="shared" si="16"/>
        <v>2784.5714285714284</v>
      </c>
    </row>
    <row r="58" spans="1:77" ht="12.75" customHeight="1">
      <c r="A58" s="17">
        <v>34614</v>
      </c>
      <c r="B58" s="18">
        <v>870</v>
      </c>
      <c r="C58" s="18">
        <v>765</v>
      </c>
      <c r="D58" s="20">
        <v>635</v>
      </c>
      <c r="E58" s="20">
        <v>685</v>
      </c>
      <c r="F58" s="20">
        <v>839</v>
      </c>
      <c r="G58" s="20">
        <v>841</v>
      </c>
      <c r="H58" s="68">
        <v>621</v>
      </c>
      <c r="I58" s="20">
        <v>822</v>
      </c>
      <c r="J58" s="42">
        <f t="shared" si="11"/>
        <v>744</v>
      </c>
      <c r="K58" s="83">
        <f t="shared" si="1"/>
        <v>201</v>
      </c>
      <c r="L58" s="49">
        <f t="shared" si="2"/>
        <v>78</v>
      </c>
      <c r="M58" s="49">
        <f t="shared" si="12"/>
        <v>641.57142857142867</v>
      </c>
      <c r="N58" s="17">
        <v>34614</v>
      </c>
      <c r="O58" s="20">
        <v>1707</v>
      </c>
      <c r="P58" s="20">
        <v>1622</v>
      </c>
      <c r="Q58" s="20">
        <v>1601</v>
      </c>
      <c r="R58" s="20">
        <v>1601</v>
      </c>
      <c r="S58" s="20">
        <v>1666</v>
      </c>
      <c r="T58" s="20">
        <v>1625</v>
      </c>
      <c r="U58" s="68">
        <v>1546</v>
      </c>
      <c r="V58" s="20">
        <v>1705</v>
      </c>
      <c r="W58" s="42">
        <f t="shared" si="3"/>
        <v>1623.7142857142858</v>
      </c>
      <c r="X58" s="83">
        <f t="shared" si="4"/>
        <v>159</v>
      </c>
      <c r="Y58" s="49">
        <f t="shared" si="5"/>
        <v>81.285714285714221</v>
      </c>
      <c r="Z58" s="49">
        <f t="shared" si="13"/>
        <v>1617.8571428571427</v>
      </c>
      <c r="AA58" s="73"/>
      <c r="AB58" s="17">
        <v>34614</v>
      </c>
      <c r="AC58" s="18">
        <v>420</v>
      </c>
      <c r="AD58" s="18">
        <v>411</v>
      </c>
      <c r="AE58" s="20">
        <v>333</v>
      </c>
      <c r="AF58" s="20">
        <v>357</v>
      </c>
      <c r="AG58" s="20">
        <v>406</v>
      </c>
      <c r="AH58" s="20">
        <v>421</v>
      </c>
      <c r="AI58" s="68">
        <v>375</v>
      </c>
      <c r="AJ58" s="20">
        <v>452</v>
      </c>
      <c r="AK58" s="42">
        <f t="shared" si="6"/>
        <v>393.57142857142856</v>
      </c>
      <c r="AL58" s="83">
        <f t="shared" si="7"/>
        <v>77</v>
      </c>
      <c r="AM58" s="49">
        <f t="shared" si="8"/>
        <v>58.428571428571445</v>
      </c>
      <c r="AN58" s="49">
        <f t="shared" si="14"/>
        <v>427.14285714285717</v>
      </c>
      <c r="AO58" s="17">
        <v>34614</v>
      </c>
      <c r="AP58" s="18">
        <v>2997</v>
      </c>
      <c r="AQ58" s="18">
        <v>2798</v>
      </c>
      <c r="AR58" s="20">
        <v>2569</v>
      </c>
      <c r="AS58" s="20">
        <v>2643</v>
      </c>
      <c r="AT58" s="20">
        <v>2911</v>
      </c>
      <c r="AU58" s="20">
        <v>2887</v>
      </c>
      <c r="AV58" s="78">
        <v>2542</v>
      </c>
      <c r="AW58" s="64">
        <v>2979</v>
      </c>
      <c r="AX58" s="42">
        <f t="shared" si="0"/>
        <v>2761.2857142857142</v>
      </c>
      <c r="AY58" s="83">
        <f t="shared" si="9"/>
        <v>437</v>
      </c>
      <c r="AZ58" s="49">
        <f t="shared" si="10"/>
        <v>217.71428571428578</v>
      </c>
      <c r="BA58" s="49">
        <f t="shared" si="16"/>
        <v>2850.1428571428569</v>
      </c>
    </row>
    <row r="59" spans="1:77" ht="12.75" customHeight="1">
      <c r="A59" s="17">
        <v>34621</v>
      </c>
      <c r="B59" s="18">
        <v>873</v>
      </c>
      <c r="C59" s="18">
        <v>783</v>
      </c>
      <c r="D59" s="20">
        <v>642</v>
      </c>
      <c r="E59" s="20">
        <v>706</v>
      </c>
      <c r="F59" s="20">
        <v>845</v>
      </c>
      <c r="G59" s="20">
        <v>852</v>
      </c>
      <c r="H59" s="68">
        <v>627</v>
      </c>
      <c r="I59" s="20">
        <v>837</v>
      </c>
      <c r="J59" s="42">
        <f>IF(I59&gt;0,AVERAGE(C59:I59),AVERAGE(B59:H59))</f>
        <v>756</v>
      </c>
      <c r="K59" s="83">
        <f t="shared" si="1"/>
        <v>210</v>
      </c>
      <c r="L59" s="49">
        <f t="shared" si="2"/>
        <v>81</v>
      </c>
      <c r="M59" s="49">
        <f t="shared" si="12"/>
        <v>653.57142857142867</v>
      </c>
      <c r="N59" s="17">
        <v>34621</v>
      </c>
      <c r="O59" s="20">
        <v>1726</v>
      </c>
      <c r="P59" s="20">
        <v>1667</v>
      </c>
      <c r="Q59" s="20">
        <v>1629</v>
      </c>
      <c r="R59" s="20">
        <v>1651</v>
      </c>
      <c r="S59" s="20">
        <v>1695</v>
      </c>
      <c r="T59" s="20">
        <v>1656</v>
      </c>
      <c r="U59" s="68">
        <v>1566</v>
      </c>
      <c r="V59" s="20">
        <v>1741</v>
      </c>
      <c r="W59" s="42">
        <f t="shared" si="3"/>
        <v>1657.8571428571429</v>
      </c>
      <c r="X59" s="83">
        <f t="shared" si="4"/>
        <v>175</v>
      </c>
      <c r="Y59" s="49">
        <f t="shared" si="5"/>
        <v>83.14285714285711</v>
      </c>
      <c r="Z59" s="49">
        <f t="shared" si="13"/>
        <v>1651.9999999999998</v>
      </c>
      <c r="AA59" s="73"/>
      <c r="AB59" s="17">
        <v>34621</v>
      </c>
      <c r="AC59" s="18">
        <v>422</v>
      </c>
      <c r="AD59" s="18">
        <v>418</v>
      </c>
      <c r="AE59" s="20">
        <v>336</v>
      </c>
      <c r="AF59" s="20">
        <v>363</v>
      </c>
      <c r="AG59" s="20">
        <v>412</v>
      </c>
      <c r="AH59" s="20">
        <v>428</v>
      </c>
      <c r="AI59" s="68">
        <v>378</v>
      </c>
      <c r="AJ59" s="20">
        <v>464</v>
      </c>
      <c r="AK59" s="42">
        <f t="shared" si="6"/>
        <v>399.85714285714283</v>
      </c>
      <c r="AL59" s="83">
        <f t="shared" si="7"/>
        <v>86</v>
      </c>
      <c r="AM59" s="49">
        <f t="shared" si="8"/>
        <v>64.142857142857167</v>
      </c>
      <c r="AN59" s="49">
        <f t="shared" si="14"/>
        <v>433.42857142857144</v>
      </c>
      <c r="AO59" s="17">
        <v>34621</v>
      </c>
      <c r="AP59" s="18">
        <v>3021</v>
      </c>
      <c r="AQ59" s="18">
        <v>2868</v>
      </c>
      <c r="AR59" s="20">
        <v>2607</v>
      </c>
      <c r="AS59" s="20">
        <v>2720</v>
      </c>
      <c r="AT59" s="20">
        <v>2952</v>
      </c>
      <c r="AU59" s="20">
        <v>2936</v>
      </c>
      <c r="AV59" s="78">
        <v>2571</v>
      </c>
      <c r="AW59" s="64">
        <v>3042</v>
      </c>
      <c r="AX59" s="42">
        <f t="shared" si="0"/>
        <v>2813.7142857142858</v>
      </c>
      <c r="AY59" s="83">
        <f t="shared" si="9"/>
        <v>471</v>
      </c>
      <c r="AZ59" s="49">
        <f t="shared" si="10"/>
        <v>228.28571428571422</v>
      </c>
      <c r="BA59" s="49">
        <f t="shared" si="16"/>
        <v>2902.5714285714284</v>
      </c>
    </row>
    <row r="60" spans="1:77" ht="12.75" customHeight="1">
      <c r="A60" s="17">
        <v>34628</v>
      </c>
      <c r="B60" s="18">
        <v>874</v>
      </c>
      <c r="C60" s="18">
        <v>801</v>
      </c>
      <c r="D60" s="20">
        <v>651</v>
      </c>
      <c r="E60" s="20">
        <v>734</v>
      </c>
      <c r="F60" s="20">
        <v>869</v>
      </c>
      <c r="G60" s="20">
        <v>860</v>
      </c>
      <c r="H60" s="68">
        <v>649</v>
      </c>
      <c r="I60" s="20">
        <v>841</v>
      </c>
      <c r="J60" s="42">
        <f t="shared" si="11"/>
        <v>772.14285714285711</v>
      </c>
      <c r="K60" s="83">
        <f t="shared" si="1"/>
        <v>192</v>
      </c>
      <c r="L60" s="49">
        <f t="shared" si="2"/>
        <v>68.85714285714289</v>
      </c>
      <c r="M60" s="49">
        <f t="shared" si="12"/>
        <v>669.71428571428578</v>
      </c>
      <c r="N60" s="17">
        <v>34628</v>
      </c>
      <c r="O60" s="20">
        <v>1779</v>
      </c>
      <c r="P60" s="20">
        <v>1696</v>
      </c>
      <c r="Q60" s="20">
        <v>1672</v>
      </c>
      <c r="R60" s="20">
        <v>1686</v>
      </c>
      <c r="S60" s="20">
        <v>1723</v>
      </c>
      <c r="T60" s="20">
        <v>1688</v>
      </c>
      <c r="U60" s="68">
        <v>1613</v>
      </c>
      <c r="V60" s="20">
        <v>1757</v>
      </c>
      <c r="W60" s="42">
        <f t="shared" si="3"/>
        <v>1690.7142857142858</v>
      </c>
      <c r="X60" s="83">
        <f t="shared" si="4"/>
        <v>144</v>
      </c>
      <c r="Y60" s="49">
        <f t="shared" si="5"/>
        <v>66.285714285714221</v>
      </c>
      <c r="Z60" s="49">
        <f t="shared" si="13"/>
        <v>1684.8571428571427</v>
      </c>
      <c r="AA60" s="73"/>
      <c r="AB60" s="17">
        <v>34628</v>
      </c>
      <c r="AC60" s="18">
        <v>428</v>
      </c>
      <c r="AD60" s="18">
        <v>423</v>
      </c>
      <c r="AE60" s="20">
        <v>341</v>
      </c>
      <c r="AF60" s="20">
        <v>363</v>
      </c>
      <c r="AG60" s="20">
        <v>418</v>
      </c>
      <c r="AH60" s="20">
        <v>430</v>
      </c>
      <c r="AI60" s="68">
        <v>380</v>
      </c>
      <c r="AJ60" s="20">
        <v>469</v>
      </c>
      <c r="AK60" s="42">
        <f t="shared" si="6"/>
        <v>403.42857142857144</v>
      </c>
      <c r="AL60" s="83">
        <f t="shared" si="7"/>
        <v>89</v>
      </c>
      <c r="AM60" s="49">
        <f t="shared" si="8"/>
        <v>65.571428571428555</v>
      </c>
      <c r="AN60" s="49">
        <f t="shared" si="14"/>
        <v>437</v>
      </c>
      <c r="AO60" s="17">
        <v>34628</v>
      </c>
      <c r="AP60" s="18">
        <v>3081</v>
      </c>
      <c r="AQ60" s="18">
        <v>2920</v>
      </c>
      <c r="AR60" s="20">
        <v>2664</v>
      </c>
      <c r="AS60" s="20">
        <v>2783</v>
      </c>
      <c r="AT60" s="20">
        <v>3010</v>
      </c>
      <c r="AU60" s="20">
        <v>2978</v>
      </c>
      <c r="AV60" s="78">
        <v>2642</v>
      </c>
      <c r="AW60" s="64">
        <v>3067</v>
      </c>
      <c r="AX60" s="42">
        <f t="shared" si="0"/>
        <v>2866.2857142857142</v>
      </c>
      <c r="AY60" s="83">
        <f t="shared" si="9"/>
        <v>425</v>
      </c>
      <c r="AZ60" s="49">
        <f t="shared" si="10"/>
        <v>200.71428571428578</v>
      </c>
      <c r="BA60" s="49">
        <f t="shared" si="16"/>
        <v>2955.1428571428569</v>
      </c>
    </row>
    <row r="61" spans="1:77" ht="12.75" customHeight="1" thickBot="1">
      <c r="A61" s="21">
        <v>34635</v>
      </c>
      <c r="B61" s="22">
        <v>873</v>
      </c>
      <c r="C61" s="22">
        <v>813</v>
      </c>
      <c r="D61" s="23">
        <v>660</v>
      </c>
      <c r="E61" s="23">
        <v>750</v>
      </c>
      <c r="F61" s="23">
        <v>885</v>
      </c>
      <c r="G61" s="23">
        <v>860</v>
      </c>
      <c r="H61" s="77">
        <v>666</v>
      </c>
      <c r="I61" s="23">
        <v>839</v>
      </c>
      <c r="J61" s="43">
        <f t="shared" si="11"/>
        <v>781.85714285714289</v>
      </c>
      <c r="K61" s="69">
        <f t="shared" si="1"/>
        <v>173</v>
      </c>
      <c r="L61" s="84">
        <f t="shared" si="2"/>
        <v>57.14285714285711</v>
      </c>
      <c r="M61" s="53">
        <f t="shared" si="12"/>
        <v>679.42857142857144</v>
      </c>
      <c r="N61" s="21">
        <v>34635</v>
      </c>
      <c r="O61" s="23">
        <v>1782</v>
      </c>
      <c r="P61" s="23">
        <v>1717</v>
      </c>
      <c r="Q61" s="23">
        <v>1699</v>
      </c>
      <c r="R61" s="23">
        <v>1693</v>
      </c>
      <c r="S61" s="23">
        <v>1734</v>
      </c>
      <c r="T61" s="23">
        <v>1701</v>
      </c>
      <c r="U61" s="77">
        <v>1661</v>
      </c>
      <c r="V61" s="23">
        <v>1782</v>
      </c>
      <c r="W61" s="43">
        <f t="shared" si="3"/>
        <v>1712.4285714285713</v>
      </c>
      <c r="X61" s="69">
        <f t="shared" si="4"/>
        <v>121</v>
      </c>
      <c r="Y61" s="69">
        <f t="shared" si="5"/>
        <v>69.571428571428669</v>
      </c>
      <c r="Z61" s="53">
        <f t="shared" si="13"/>
        <v>1706.5714285714284</v>
      </c>
      <c r="AA61" s="74"/>
      <c r="AB61" s="21">
        <v>34635</v>
      </c>
      <c r="AC61" s="22">
        <v>430</v>
      </c>
      <c r="AD61" s="22">
        <v>424</v>
      </c>
      <c r="AE61" s="23">
        <v>339</v>
      </c>
      <c r="AF61" s="23">
        <v>369</v>
      </c>
      <c r="AG61" s="23">
        <v>427</v>
      </c>
      <c r="AH61" s="23">
        <v>430</v>
      </c>
      <c r="AI61" s="77">
        <v>385</v>
      </c>
      <c r="AJ61" s="23">
        <v>469</v>
      </c>
      <c r="AK61" s="43">
        <f t="shared" si="6"/>
        <v>406.14285714285717</v>
      </c>
      <c r="AL61" s="69">
        <f t="shared" si="7"/>
        <v>84</v>
      </c>
      <c r="AM61" s="69">
        <f t="shared" si="8"/>
        <v>62.857142857142833</v>
      </c>
      <c r="AN61" s="53">
        <f t="shared" si="14"/>
        <v>439.71428571428572</v>
      </c>
      <c r="AO61" s="21">
        <v>34635</v>
      </c>
      <c r="AP61" s="22">
        <v>3085</v>
      </c>
      <c r="AQ61" s="22">
        <v>2954</v>
      </c>
      <c r="AR61" s="23">
        <v>2698</v>
      </c>
      <c r="AS61" s="23">
        <v>2812</v>
      </c>
      <c r="AT61" s="23">
        <v>3046</v>
      </c>
      <c r="AU61" s="23">
        <v>2991</v>
      </c>
      <c r="AV61" s="79">
        <v>2712</v>
      </c>
      <c r="AW61" s="65"/>
      <c r="AX61" s="43">
        <f>IF(AW61&gt;0,AVERAGE(AQ61:AW61),AVERAGE(AP61:AV61))</f>
        <v>2899.7142857142858</v>
      </c>
      <c r="AY61" s="69" t="str">
        <f t="shared" si="9"/>
        <v xml:space="preserve"> </v>
      </c>
      <c r="AZ61" s="49" t="str">
        <f t="shared" si="10"/>
        <v xml:space="preserve"> </v>
      </c>
      <c r="BA61" s="53">
        <f t="shared" si="16"/>
        <v>2986.5714285714284</v>
      </c>
      <c r="BB61" s="19"/>
      <c r="BC61" s="19"/>
      <c r="BD61" s="19"/>
    </row>
    <row r="62" spans="1:77" ht="13.5" customHeight="1" thickBot="1">
      <c r="A62" s="40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20"/>
      <c r="AL62" s="18"/>
      <c r="AM62" s="18"/>
      <c r="AN62" s="18"/>
      <c r="AO62" s="18"/>
      <c r="AP62" s="18"/>
      <c r="AQ62" s="18"/>
      <c r="AR62" s="41"/>
      <c r="AS62" s="41"/>
      <c r="AT62" s="41"/>
      <c r="AU62" s="18"/>
      <c r="AV62" s="18"/>
      <c r="AW62" s="18"/>
      <c r="AX62" s="18"/>
      <c r="AY62" s="18"/>
      <c r="AZ62" s="18"/>
      <c r="BA62" s="18"/>
    </row>
    <row r="63" spans="1:77" s="10" customFormat="1" ht="17.25" customHeight="1">
      <c r="A63" s="30" t="s">
        <v>32</v>
      </c>
      <c r="B63" s="8"/>
      <c r="C63" s="8"/>
      <c r="D63" s="8"/>
      <c r="E63" s="8"/>
      <c r="F63" s="8"/>
      <c r="G63" s="8"/>
      <c r="H63" s="8"/>
      <c r="I63" s="8"/>
      <c r="J63" s="8"/>
      <c r="K63" s="58"/>
      <c r="L63" s="31" t="s">
        <v>33</v>
      </c>
      <c r="M63" s="8"/>
      <c r="N63" s="8"/>
      <c r="O63" s="8"/>
      <c r="P63" s="8"/>
      <c r="Q63" s="8"/>
      <c r="R63" s="8"/>
      <c r="S63" s="8"/>
      <c r="T63" s="8"/>
      <c r="U63" s="8"/>
      <c r="V63" s="9"/>
      <c r="AA63" s="15"/>
      <c r="AB63" s="31" t="s">
        <v>34</v>
      </c>
      <c r="AC63" s="8"/>
      <c r="AD63" s="8"/>
      <c r="AE63" s="8"/>
      <c r="AF63" s="8"/>
      <c r="AG63" s="8"/>
      <c r="AH63" s="8"/>
      <c r="AI63" s="8"/>
      <c r="AJ63" s="8"/>
      <c r="AK63" s="8"/>
      <c r="AL63" s="9"/>
      <c r="AM63" s="31" t="s">
        <v>3</v>
      </c>
      <c r="AN63" s="8"/>
      <c r="AO63" s="8"/>
      <c r="AP63" s="8"/>
      <c r="AQ63" s="8"/>
      <c r="AR63" s="8"/>
      <c r="AS63" s="8"/>
      <c r="AT63" s="8"/>
      <c r="AU63" s="8"/>
      <c r="AV63" s="8"/>
      <c r="AW63" s="9"/>
      <c r="AX63" s="11"/>
      <c r="AY63" s="11"/>
    </row>
    <row r="64" spans="1:77" s="10" customFormat="1" ht="45.75" thickBot="1">
      <c r="A64" s="61" t="s">
        <v>4</v>
      </c>
      <c r="B64" s="14" t="s">
        <v>5</v>
      </c>
      <c r="C64" s="14" t="s">
        <v>6</v>
      </c>
      <c r="D64" s="14" t="s">
        <v>7</v>
      </c>
      <c r="E64" s="14" t="s">
        <v>8</v>
      </c>
      <c r="F64" s="14" t="s">
        <v>9</v>
      </c>
      <c r="G64" s="14" t="s">
        <v>10</v>
      </c>
      <c r="H64" s="14" t="s">
        <v>16</v>
      </c>
      <c r="I64" s="14" t="s">
        <v>30</v>
      </c>
      <c r="J64" s="63" t="s">
        <v>25</v>
      </c>
      <c r="K64" s="56" t="s">
        <v>19</v>
      </c>
      <c r="L64" s="61" t="s">
        <v>4</v>
      </c>
      <c r="M64" s="12" t="s">
        <v>5</v>
      </c>
      <c r="N64" s="12" t="s">
        <v>6</v>
      </c>
      <c r="O64" s="12" t="s">
        <v>7</v>
      </c>
      <c r="P64" s="12" t="s">
        <v>8</v>
      </c>
      <c r="Q64" s="12" t="s">
        <v>9</v>
      </c>
      <c r="R64" s="12" t="s">
        <v>10</v>
      </c>
      <c r="S64" s="12" t="s">
        <v>16</v>
      </c>
      <c r="T64" s="12" t="s">
        <v>30</v>
      </c>
      <c r="U64" s="63" t="s">
        <v>26</v>
      </c>
      <c r="V64" s="56" t="s">
        <v>20</v>
      </c>
      <c r="AA64" s="15"/>
      <c r="AB64" s="61" t="s">
        <v>4</v>
      </c>
      <c r="AC64" s="12" t="s">
        <v>5</v>
      </c>
      <c r="AD64" s="12" t="s">
        <v>6</v>
      </c>
      <c r="AE64" s="12" t="s">
        <v>7</v>
      </c>
      <c r="AF64" s="12" t="s">
        <v>8</v>
      </c>
      <c r="AG64" s="12" t="s">
        <v>9</v>
      </c>
      <c r="AH64" s="12" t="s">
        <v>10</v>
      </c>
      <c r="AI64" s="12" t="s">
        <v>16</v>
      </c>
      <c r="AJ64" s="12" t="s">
        <v>30</v>
      </c>
      <c r="AK64" s="63" t="s">
        <v>31</v>
      </c>
      <c r="AL64" s="56" t="s">
        <v>21</v>
      </c>
      <c r="AM64" s="61" t="s">
        <v>4</v>
      </c>
      <c r="AN64" s="12" t="s">
        <v>5</v>
      </c>
      <c r="AO64" s="12" t="s">
        <v>6</v>
      </c>
      <c r="AP64" s="12" t="s">
        <v>7</v>
      </c>
      <c r="AQ64" s="12" t="s">
        <v>8</v>
      </c>
      <c r="AR64" s="12" t="s">
        <v>9</v>
      </c>
      <c r="AS64" s="12" t="s">
        <v>10</v>
      </c>
      <c r="AT64" s="12" t="s">
        <v>16</v>
      </c>
      <c r="AU64" s="12" t="s">
        <v>30</v>
      </c>
      <c r="AV64" s="63" t="s">
        <v>26</v>
      </c>
      <c r="AW64" s="92" t="s">
        <v>22</v>
      </c>
      <c r="AX64" s="11"/>
      <c r="AY64" s="11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>
      <c r="A65" s="28">
        <v>34278</v>
      </c>
      <c r="B65" s="29"/>
      <c r="C65" s="29">
        <f>C10-B61</f>
        <v>-3</v>
      </c>
      <c r="D65" s="29">
        <f>D10-C61</f>
        <v>-1</v>
      </c>
      <c r="E65" s="29">
        <f>E10-D61</f>
        <v>10</v>
      </c>
      <c r="F65" s="29">
        <f>F10-D61</f>
        <v>89</v>
      </c>
      <c r="G65" s="51">
        <f>G10-F61</f>
        <v>11</v>
      </c>
      <c r="H65" s="51">
        <f>H10-G61</f>
        <v>-8</v>
      </c>
      <c r="I65" s="51">
        <f>I10-H61</f>
        <v>21</v>
      </c>
      <c r="J65" s="85">
        <f>IF(I65&lt;10000000,AVERAGE(C65:I65),AVERAGE(B65:H65))</f>
        <v>17</v>
      </c>
      <c r="K65" s="50">
        <f t="shared" ref="K65:K73" si="17">IF(I65&lt;1000000,I65-J65," ")</f>
        <v>4</v>
      </c>
      <c r="L65" s="88">
        <v>34278</v>
      </c>
      <c r="M65" s="13"/>
      <c r="N65" s="13">
        <f t="shared" ref="N65:T65" si="18">P10-O61</f>
        <v>9</v>
      </c>
      <c r="O65" s="13">
        <f t="shared" si="18"/>
        <v>6</v>
      </c>
      <c r="P65" s="13">
        <f t="shared" si="18"/>
        <v>22</v>
      </c>
      <c r="Q65" s="13">
        <f t="shared" si="18"/>
        <v>-2</v>
      </c>
      <c r="R65" s="13">
        <f t="shared" si="18"/>
        <v>29</v>
      </c>
      <c r="S65" s="39">
        <f t="shared" si="18"/>
        <v>20</v>
      </c>
      <c r="T65" s="39">
        <f t="shared" si="18"/>
        <v>17</v>
      </c>
      <c r="U65" s="52">
        <f>IF(T65&lt;10000000,AVERAGE(N65:T65),AVERAGE(M65:S65))</f>
        <v>14.428571428571429</v>
      </c>
      <c r="V65" s="50">
        <f t="shared" ref="V65:V78" si="19">IF(T65&lt;10000000,T65-U65," ")</f>
        <v>2.5714285714285712</v>
      </c>
      <c r="AA65" s="15"/>
      <c r="AB65" s="28">
        <v>34278</v>
      </c>
      <c r="AC65" s="13"/>
      <c r="AD65" s="13">
        <f>AD10-AC61</f>
        <v>-3</v>
      </c>
      <c r="AE65" s="13">
        <f t="shared" ref="AE65:AJ65" si="20">AE10-AD61</f>
        <v>-1</v>
      </c>
      <c r="AF65" s="13">
        <f t="shared" si="20"/>
        <v>-5</v>
      </c>
      <c r="AG65" s="13">
        <f t="shared" si="20"/>
        <v>-2</v>
      </c>
      <c r="AH65" s="13">
        <f t="shared" si="20"/>
        <v>8</v>
      </c>
      <c r="AI65" s="39">
        <f t="shared" si="20"/>
        <v>4</v>
      </c>
      <c r="AJ65" s="39">
        <f t="shared" si="20"/>
        <v>-2</v>
      </c>
      <c r="AK65" s="52">
        <f>IF(AJ65&lt;10000000,AVERAGE(AD65:AJ65),AVERAGE(AC65:AI65))</f>
        <v>-0.14285714285714285</v>
      </c>
      <c r="AL65" s="80">
        <f>IF(AJ65&lt;10000000,AJ65-AK65," ")</f>
        <v>-1.8571428571428572</v>
      </c>
      <c r="AM65" s="28">
        <v>34278</v>
      </c>
      <c r="AN65" s="13"/>
      <c r="AO65" s="13">
        <f t="shared" ref="AO65:AU65" si="21">AQ10-AP61</f>
        <v>3</v>
      </c>
      <c r="AP65" s="13">
        <f t="shared" si="21"/>
        <v>4</v>
      </c>
      <c r="AQ65" s="13">
        <f t="shared" si="21"/>
        <v>27</v>
      </c>
      <c r="AR65" s="13">
        <f t="shared" si="21"/>
        <v>-5</v>
      </c>
      <c r="AS65" s="13">
        <f t="shared" si="21"/>
        <v>48</v>
      </c>
      <c r="AT65" s="39">
        <f t="shared" si="21"/>
        <v>16</v>
      </c>
      <c r="AU65" s="39">
        <f t="shared" si="21"/>
        <v>36</v>
      </c>
      <c r="AV65" s="54">
        <f t="shared" ref="AV65:AV116" si="22">IF(AU65&lt;10000000,AVERAGE(AO65:AU65),AVERAGE(AN65:AT65))</f>
        <v>18.428571428571427</v>
      </c>
      <c r="AW65" s="80">
        <f>IF(AU65&lt;10000000,AU65-AV65," ")</f>
        <v>17.571428571428573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>
      <c r="A66" s="16">
        <v>34285</v>
      </c>
      <c r="B66" s="13"/>
      <c r="C66" s="13">
        <f>C11-C10</f>
        <v>7</v>
      </c>
      <c r="D66" s="13">
        <f>D11-D10</f>
        <v>-18</v>
      </c>
      <c r="E66" s="13">
        <f t="shared" ref="E66:E97" si="23">E11-E10</f>
        <v>-12</v>
      </c>
      <c r="F66" s="13">
        <f t="shared" ref="F66:F116" si="24">F11-F10</f>
        <v>-1</v>
      </c>
      <c r="G66" s="13">
        <f t="shared" ref="G66:G97" si="25">G11-G10</f>
        <v>27</v>
      </c>
      <c r="H66" s="13">
        <f>H10-H11</f>
        <v>5</v>
      </c>
      <c r="I66" s="13">
        <f t="shared" ref="I66:I97" si="26">IF(I11&gt;0,I11-I10," ")</f>
        <v>1</v>
      </c>
      <c r="J66" s="86">
        <f t="shared" ref="J66:J116" si="27">IF(I66&lt;10000000,AVERAGE(C66:I66),AVERAGE(B66:H66))</f>
        <v>1.2857142857142858</v>
      </c>
      <c r="K66" s="50">
        <f t="shared" si="17"/>
        <v>-0.28571428571428581</v>
      </c>
      <c r="L66" s="89">
        <v>34285</v>
      </c>
      <c r="M66" s="13"/>
      <c r="N66" s="13">
        <f>P11-P10</f>
        <v>4</v>
      </c>
      <c r="O66" s="13">
        <f>Q11-Q10</f>
        <v>-54</v>
      </c>
      <c r="P66" s="13">
        <f>R11-R10</f>
        <v>-7</v>
      </c>
      <c r="Q66" s="13">
        <f t="shared" ref="Q66:Q116" si="28">S11-S10</f>
        <v>4</v>
      </c>
      <c r="R66" s="13">
        <f t="shared" ref="R66:R116" si="29">T11-T10</f>
        <v>-8</v>
      </c>
      <c r="S66" s="13">
        <f t="shared" ref="S66:S83" si="30">U11-U10</f>
        <v>9</v>
      </c>
      <c r="T66" s="13">
        <f t="shared" ref="T66:T91" si="31">IF(V11&gt;0,V11-V10," ")</f>
        <v>4</v>
      </c>
      <c r="U66" s="54">
        <f t="shared" ref="U66:U116" si="32">IF(T66&lt;10000000,AVERAGE(N66:T66),AVERAGE(M66:S66))</f>
        <v>-6.8571428571428568</v>
      </c>
      <c r="V66" s="50">
        <f t="shared" si="19"/>
        <v>10.857142857142858</v>
      </c>
      <c r="AA66" s="15"/>
      <c r="AB66" s="16">
        <v>34285</v>
      </c>
      <c r="AC66" s="13"/>
      <c r="AD66" s="13">
        <f t="shared" ref="AD66:AI66" si="33">AD11-AD10</f>
        <v>0</v>
      </c>
      <c r="AE66" s="13">
        <f t="shared" si="33"/>
        <v>-13</v>
      </c>
      <c r="AF66" s="13">
        <f t="shared" si="33"/>
        <v>-3</v>
      </c>
      <c r="AG66" s="13">
        <f t="shared" si="33"/>
        <v>4</v>
      </c>
      <c r="AH66" s="13">
        <f t="shared" si="33"/>
        <v>14</v>
      </c>
      <c r="AI66" s="13">
        <f t="shared" si="33"/>
        <v>5</v>
      </c>
      <c r="AJ66" s="13">
        <f t="shared" ref="AJ66:AJ105" si="34">IF(AJ11&gt;0,AJ11-AJ10," ")</f>
        <v>-11</v>
      </c>
      <c r="AK66" s="54">
        <f t="shared" ref="AK66:AK116" si="35">IF(AJ66&lt;10000000,AVERAGE(AD66:AJ66),AVERAGE(AC66:AI66))</f>
        <v>-0.5714285714285714</v>
      </c>
      <c r="AL66" s="50">
        <f t="shared" ref="AL66:AL116" si="36">IF(AJ66&lt;10000000,AJ66-AK66," ")</f>
        <v>-10.428571428571429</v>
      </c>
      <c r="AM66" s="16">
        <v>34285</v>
      </c>
      <c r="AN66" s="13"/>
      <c r="AO66" s="13">
        <f t="shared" ref="AO66:AO75" si="37">AQ11-AQ10</f>
        <v>11</v>
      </c>
      <c r="AP66" s="13">
        <f t="shared" ref="AP66:AP75" si="38">AR11-AR10</f>
        <v>-85</v>
      </c>
      <c r="AQ66" s="13">
        <f t="shared" ref="AQ66:AQ75" si="39">AS11-AS10</f>
        <v>-22</v>
      </c>
      <c r="AR66" s="13">
        <f t="shared" ref="AR66:AR75" si="40">AT11-AT10</f>
        <v>7</v>
      </c>
      <c r="AS66" s="13">
        <f t="shared" ref="AS66:AS75" si="41">AU11-AU10</f>
        <v>33</v>
      </c>
      <c r="AT66" s="13">
        <f t="shared" ref="AT66:AT92" si="42">AV11-AV10</f>
        <v>9</v>
      </c>
      <c r="AU66" s="13">
        <f t="shared" ref="AU66:AU104" si="43">IF(AW11&gt;0,AW11-AW10," ")</f>
        <v>-6</v>
      </c>
      <c r="AV66" s="54">
        <f t="shared" si="22"/>
        <v>-7.5714285714285712</v>
      </c>
      <c r="AW66" s="50">
        <f t="shared" ref="AW66:AW116" si="44">IF(AU66&lt;10000000,AU66-AV66," ")</f>
        <v>1.5714285714285712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>
      <c r="A67" s="16">
        <v>34292</v>
      </c>
      <c r="B67" s="13"/>
      <c r="C67" s="13">
        <f t="shared" ref="C67:D82" si="45">C12-C11</f>
        <v>1</v>
      </c>
      <c r="D67" s="13">
        <f t="shared" si="45"/>
        <v>-25</v>
      </c>
      <c r="E67" s="13">
        <f t="shared" si="23"/>
        <v>-29</v>
      </c>
      <c r="F67" s="13">
        <f t="shared" si="24"/>
        <v>-31</v>
      </c>
      <c r="G67" s="13">
        <f t="shared" si="25"/>
        <v>-20</v>
      </c>
      <c r="H67" s="13">
        <f t="shared" ref="H67:H76" si="46">H12-H11</f>
        <v>-4</v>
      </c>
      <c r="I67" s="13">
        <f t="shared" si="26"/>
        <v>-24</v>
      </c>
      <c r="J67" s="86">
        <f t="shared" si="27"/>
        <v>-18.857142857142858</v>
      </c>
      <c r="K67" s="50">
        <f t="shared" si="17"/>
        <v>-5.1428571428571423</v>
      </c>
      <c r="L67" s="89">
        <v>34292</v>
      </c>
      <c r="M67" s="13"/>
      <c r="N67" s="13">
        <f t="shared" ref="N67:P82" si="47">P12-P11</f>
        <v>-9</v>
      </c>
      <c r="O67" s="13">
        <f t="shared" si="47"/>
        <v>-62</v>
      </c>
      <c r="P67" s="13">
        <f t="shared" si="47"/>
        <v>-58</v>
      </c>
      <c r="Q67" s="13">
        <f t="shared" si="28"/>
        <v>-29</v>
      </c>
      <c r="R67" s="13">
        <f t="shared" si="29"/>
        <v>-17</v>
      </c>
      <c r="S67" s="13">
        <f t="shared" si="30"/>
        <v>-19</v>
      </c>
      <c r="T67" s="13">
        <f t="shared" si="31"/>
        <v>-39</v>
      </c>
      <c r="U67" s="54">
        <f t="shared" si="32"/>
        <v>-33.285714285714285</v>
      </c>
      <c r="V67" s="50">
        <f t="shared" si="19"/>
        <v>-5.7142857142857153</v>
      </c>
      <c r="AA67" s="15"/>
      <c r="AB67" s="16">
        <v>34292</v>
      </c>
      <c r="AC67" s="13"/>
      <c r="AD67" s="13">
        <f t="shared" ref="AD67:AI67" si="48">AD12-AD11</f>
        <v>-7</v>
      </c>
      <c r="AE67" s="13">
        <f t="shared" si="48"/>
        <v>12</v>
      </c>
      <c r="AF67" s="13">
        <f t="shared" si="48"/>
        <v>1</v>
      </c>
      <c r="AG67" s="13">
        <f t="shared" si="48"/>
        <v>-4</v>
      </c>
      <c r="AH67" s="13">
        <f t="shared" si="48"/>
        <v>-8</v>
      </c>
      <c r="AI67" s="13">
        <f t="shared" si="48"/>
        <v>3</v>
      </c>
      <c r="AJ67" s="13">
        <f t="shared" si="34"/>
        <v>-31</v>
      </c>
      <c r="AK67" s="54">
        <f t="shared" si="35"/>
        <v>-4.8571428571428568</v>
      </c>
      <c r="AL67" s="50">
        <f t="shared" si="36"/>
        <v>-26.142857142857142</v>
      </c>
      <c r="AM67" s="16">
        <v>34292</v>
      </c>
      <c r="AN67" s="13"/>
      <c r="AO67" s="13">
        <f t="shared" si="37"/>
        <v>-15</v>
      </c>
      <c r="AP67" s="13">
        <f t="shared" si="38"/>
        <v>-75</v>
      </c>
      <c r="AQ67" s="13">
        <f t="shared" si="39"/>
        <v>-86</v>
      </c>
      <c r="AR67" s="13">
        <f t="shared" si="40"/>
        <v>-64</v>
      </c>
      <c r="AS67" s="13">
        <f t="shared" si="41"/>
        <v>-45</v>
      </c>
      <c r="AT67" s="13">
        <f t="shared" si="42"/>
        <v>-20</v>
      </c>
      <c r="AU67" s="13">
        <f t="shared" si="43"/>
        <v>-94</v>
      </c>
      <c r="AV67" s="54">
        <f t="shared" si="22"/>
        <v>-57</v>
      </c>
      <c r="AW67" s="50">
        <f t="shared" si="44"/>
        <v>-37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>
      <c r="A68" s="16">
        <v>34299</v>
      </c>
      <c r="B68" s="13"/>
      <c r="C68" s="13">
        <f t="shared" si="45"/>
        <v>-14</v>
      </c>
      <c r="D68" s="13">
        <f t="shared" si="45"/>
        <v>-15</v>
      </c>
      <c r="E68" s="13">
        <f t="shared" si="23"/>
        <v>-14</v>
      </c>
      <c r="F68" s="13">
        <f t="shared" si="24"/>
        <v>-40</v>
      </c>
      <c r="G68" s="13">
        <f t="shared" si="25"/>
        <v>-4</v>
      </c>
      <c r="H68" s="13">
        <f t="shared" si="46"/>
        <v>5</v>
      </c>
      <c r="I68" s="13">
        <f t="shared" si="26"/>
        <v>-42</v>
      </c>
      <c r="J68" s="86">
        <f t="shared" si="27"/>
        <v>-17.714285714285715</v>
      </c>
      <c r="K68" s="50">
        <f t="shared" si="17"/>
        <v>-24.285714285714285</v>
      </c>
      <c r="L68" s="89">
        <v>34299</v>
      </c>
      <c r="M68" s="13"/>
      <c r="N68" s="13">
        <f t="shared" si="47"/>
        <v>-35</v>
      </c>
      <c r="O68" s="13">
        <f t="shared" si="47"/>
        <v>-44</v>
      </c>
      <c r="P68" s="13">
        <f t="shared" si="47"/>
        <v>-46</v>
      </c>
      <c r="Q68" s="13">
        <f t="shared" si="28"/>
        <v>-60</v>
      </c>
      <c r="R68" s="13">
        <f t="shared" si="29"/>
        <v>-12</v>
      </c>
      <c r="S68" s="13">
        <f t="shared" si="30"/>
        <v>3</v>
      </c>
      <c r="T68" s="13">
        <f t="shared" si="31"/>
        <v>-91</v>
      </c>
      <c r="U68" s="54">
        <f t="shared" si="32"/>
        <v>-40.714285714285715</v>
      </c>
      <c r="V68" s="50">
        <f t="shared" si="19"/>
        <v>-50.285714285714285</v>
      </c>
      <c r="AA68" s="15"/>
      <c r="AB68" s="16">
        <v>34299</v>
      </c>
      <c r="AC68" s="13"/>
      <c r="AD68" s="13">
        <f t="shared" ref="AD68:AI68" si="49">AD13-AD12</f>
        <v>-8</v>
      </c>
      <c r="AE68" s="13">
        <f t="shared" si="49"/>
        <v>-2</v>
      </c>
      <c r="AF68" s="13">
        <f t="shared" si="49"/>
        <v>-6</v>
      </c>
      <c r="AG68" s="13">
        <f t="shared" si="49"/>
        <v>-8</v>
      </c>
      <c r="AH68" s="13">
        <f t="shared" si="49"/>
        <v>3</v>
      </c>
      <c r="AI68" s="13">
        <f t="shared" si="49"/>
        <v>-3</v>
      </c>
      <c r="AJ68" s="13">
        <f t="shared" si="34"/>
        <v>-13</v>
      </c>
      <c r="AK68" s="54">
        <f t="shared" si="35"/>
        <v>-5.2857142857142856</v>
      </c>
      <c r="AL68" s="50">
        <f t="shared" si="36"/>
        <v>-7.7142857142857144</v>
      </c>
      <c r="AM68" s="16">
        <v>34299</v>
      </c>
      <c r="AN68" s="13"/>
      <c r="AO68" s="13">
        <f t="shared" si="37"/>
        <v>-57</v>
      </c>
      <c r="AP68" s="13">
        <f t="shared" si="38"/>
        <v>-61</v>
      </c>
      <c r="AQ68" s="13">
        <f t="shared" si="39"/>
        <v>-66</v>
      </c>
      <c r="AR68" s="13">
        <f t="shared" si="40"/>
        <v>-108</v>
      </c>
      <c r="AS68" s="13">
        <f t="shared" si="41"/>
        <v>-13</v>
      </c>
      <c r="AT68" s="13">
        <f t="shared" si="42"/>
        <v>5</v>
      </c>
      <c r="AU68" s="13">
        <f t="shared" si="43"/>
        <v>-146</v>
      </c>
      <c r="AV68" s="54">
        <f t="shared" si="22"/>
        <v>-63.714285714285715</v>
      </c>
      <c r="AW68" s="50">
        <f t="shared" si="44"/>
        <v>-82.285714285714278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>
      <c r="A69" s="16">
        <v>34306</v>
      </c>
      <c r="B69" s="13"/>
      <c r="C69" s="13">
        <f t="shared" si="45"/>
        <v>-31</v>
      </c>
      <c r="D69" s="13">
        <f t="shared" si="45"/>
        <v>-24</v>
      </c>
      <c r="E69" s="13">
        <f t="shared" si="23"/>
        <v>-36</v>
      </c>
      <c r="F69" s="13">
        <f t="shared" si="24"/>
        <v>-8</v>
      </c>
      <c r="G69" s="13">
        <f t="shared" si="25"/>
        <v>7</v>
      </c>
      <c r="H69" s="13">
        <f t="shared" si="46"/>
        <v>-11</v>
      </c>
      <c r="I69" s="13">
        <f t="shared" si="26"/>
        <v>-11</v>
      </c>
      <c r="J69" s="86">
        <f t="shared" si="27"/>
        <v>-16.285714285714285</v>
      </c>
      <c r="K69" s="50">
        <f t="shared" si="17"/>
        <v>5.2857142857142847</v>
      </c>
      <c r="L69" s="89">
        <v>34306</v>
      </c>
      <c r="M69" s="13"/>
      <c r="N69" s="13">
        <f t="shared" si="47"/>
        <v>-42</v>
      </c>
      <c r="O69" s="13">
        <f t="shared" si="47"/>
        <v>-49</v>
      </c>
      <c r="P69" s="13">
        <f t="shared" si="47"/>
        <v>-62</v>
      </c>
      <c r="Q69" s="13">
        <f t="shared" si="28"/>
        <v>-25</v>
      </c>
      <c r="R69" s="13">
        <f t="shared" si="29"/>
        <v>-7</v>
      </c>
      <c r="S69" s="13">
        <f t="shared" si="30"/>
        <v>-56</v>
      </c>
      <c r="T69" s="13">
        <f t="shared" si="31"/>
        <v>-57</v>
      </c>
      <c r="U69" s="54">
        <f t="shared" si="32"/>
        <v>-42.571428571428569</v>
      </c>
      <c r="V69" s="50">
        <f t="shared" si="19"/>
        <v>-14.428571428571431</v>
      </c>
      <c r="AA69" s="15"/>
      <c r="AB69" s="16">
        <v>34306</v>
      </c>
      <c r="AC69" s="13"/>
      <c r="AD69" s="13">
        <f t="shared" ref="AD69:AI69" si="50">AD14-AD13</f>
        <v>-12</v>
      </c>
      <c r="AE69" s="13">
        <f t="shared" si="50"/>
        <v>0</v>
      </c>
      <c r="AF69" s="13">
        <f t="shared" si="50"/>
        <v>-6</v>
      </c>
      <c r="AG69" s="13">
        <f t="shared" si="50"/>
        <v>-3</v>
      </c>
      <c r="AH69" s="13">
        <f t="shared" si="50"/>
        <v>8</v>
      </c>
      <c r="AI69" s="13">
        <f t="shared" si="50"/>
        <v>-2</v>
      </c>
      <c r="AJ69" s="13">
        <f t="shared" si="34"/>
        <v>-5</v>
      </c>
      <c r="AK69" s="54">
        <f t="shared" si="35"/>
        <v>-2.8571428571428572</v>
      </c>
      <c r="AL69" s="50">
        <f t="shared" si="36"/>
        <v>-2.1428571428571428</v>
      </c>
      <c r="AM69" s="16">
        <v>34306</v>
      </c>
      <c r="AN69" s="13"/>
      <c r="AO69" s="13">
        <f t="shared" si="37"/>
        <v>-85</v>
      </c>
      <c r="AP69" s="13">
        <f t="shared" si="38"/>
        <v>-73</v>
      </c>
      <c r="AQ69" s="13">
        <f t="shared" si="39"/>
        <v>-104</v>
      </c>
      <c r="AR69" s="13">
        <f t="shared" si="40"/>
        <v>-36</v>
      </c>
      <c r="AS69" s="13">
        <f t="shared" si="41"/>
        <v>8</v>
      </c>
      <c r="AT69" s="13">
        <f t="shared" si="42"/>
        <v>-69</v>
      </c>
      <c r="AU69" s="13">
        <f t="shared" si="43"/>
        <v>-73</v>
      </c>
      <c r="AV69" s="54">
        <f t="shared" si="22"/>
        <v>-61.714285714285715</v>
      </c>
      <c r="AW69" s="50">
        <f t="shared" si="44"/>
        <v>-11.285714285714285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>
      <c r="A70" s="16">
        <v>34313</v>
      </c>
      <c r="B70" s="13"/>
      <c r="C70" s="13">
        <f t="shared" si="45"/>
        <v>-11</v>
      </c>
      <c r="D70" s="13">
        <f t="shared" si="45"/>
        <v>-16</v>
      </c>
      <c r="E70" s="13">
        <f t="shared" si="23"/>
        <v>-24</v>
      </c>
      <c r="F70" s="13">
        <f t="shared" si="24"/>
        <v>-25</v>
      </c>
      <c r="G70" s="13">
        <f t="shared" si="25"/>
        <v>14</v>
      </c>
      <c r="H70" s="13">
        <f t="shared" si="46"/>
        <v>-22</v>
      </c>
      <c r="I70" s="13">
        <f t="shared" si="26"/>
        <v>-41</v>
      </c>
      <c r="J70" s="86">
        <f t="shared" si="27"/>
        <v>-17.857142857142858</v>
      </c>
      <c r="K70" s="50">
        <f t="shared" si="17"/>
        <v>-23.142857142857142</v>
      </c>
      <c r="L70" s="89">
        <v>34313</v>
      </c>
      <c r="M70" s="13"/>
      <c r="N70" s="13">
        <f t="shared" si="47"/>
        <v>-30</v>
      </c>
      <c r="O70" s="13">
        <f t="shared" si="47"/>
        <v>-50</v>
      </c>
      <c r="P70" s="13">
        <f t="shared" si="47"/>
        <v>-40</v>
      </c>
      <c r="Q70" s="13">
        <f t="shared" si="28"/>
        <v>-32</v>
      </c>
      <c r="R70" s="13">
        <f t="shared" si="29"/>
        <v>14</v>
      </c>
      <c r="S70" s="13">
        <f t="shared" si="30"/>
        <v>-37</v>
      </c>
      <c r="T70" s="13">
        <f t="shared" si="31"/>
        <v>-110</v>
      </c>
      <c r="U70" s="54">
        <f t="shared" si="32"/>
        <v>-40.714285714285715</v>
      </c>
      <c r="V70" s="50">
        <f t="shared" si="19"/>
        <v>-69.285714285714278</v>
      </c>
      <c r="AA70" s="15"/>
      <c r="AB70" s="16">
        <v>34313</v>
      </c>
      <c r="AC70" s="13"/>
      <c r="AD70" s="13">
        <f t="shared" ref="AD70:AI70" si="51">AD15-AD14</f>
        <v>-15</v>
      </c>
      <c r="AE70" s="13">
        <f t="shared" si="51"/>
        <v>-9</v>
      </c>
      <c r="AF70" s="13">
        <f t="shared" si="51"/>
        <v>-8</v>
      </c>
      <c r="AG70" s="13">
        <f t="shared" si="51"/>
        <v>-12</v>
      </c>
      <c r="AH70" s="13">
        <f t="shared" si="51"/>
        <v>-1</v>
      </c>
      <c r="AI70" s="13">
        <f t="shared" si="51"/>
        <v>-14</v>
      </c>
      <c r="AJ70" s="13">
        <f t="shared" si="34"/>
        <v>-7</v>
      </c>
      <c r="AK70" s="54">
        <f t="shared" si="35"/>
        <v>-9.4285714285714288</v>
      </c>
      <c r="AL70" s="50">
        <f t="shared" si="36"/>
        <v>2.4285714285714288</v>
      </c>
      <c r="AM70" s="16">
        <v>34313</v>
      </c>
      <c r="AN70" s="13"/>
      <c r="AO70" s="13">
        <f t="shared" si="37"/>
        <v>-56</v>
      </c>
      <c r="AP70" s="13">
        <f t="shared" si="38"/>
        <v>-75</v>
      </c>
      <c r="AQ70" s="13">
        <f t="shared" si="39"/>
        <v>-72</v>
      </c>
      <c r="AR70" s="13">
        <f t="shared" si="40"/>
        <v>-69</v>
      </c>
      <c r="AS70" s="13">
        <f t="shared" si="41"/>
        <v>27</v>
      </c>
      <c r="AT70" s="13">
        <f t="shared" si="42"/>
        <v>-73</v>
      </c>
      <c r="AU70" s="13">
        <f t="shared" si="43"/>
        <v>-158</v>
      </c>
      <c r="AV70" s="54">
        <f t="shared" si="22"/>
        <v>-68</v>
      </c>
      <c r="AW70" s="50">
        <f t="shared" si="44"/>
        <v>-90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s="10" customFormat="1" ht="12.75" customHeight="1">
      <c r="A71" s="16">
        <v>34320</v>
      </c>
      <c r="B71" s="13"/>
      <c r="C71" s="13">
        <f t="shared" si="45"/>
        <v>-48</v>
      </c>
      <c r="D71" s="13">
        <f t="shared" si="45"/>
        <v>-41</v>
      </c>
      <c r="E71" s="13">
        <f t="shared" si="23"/>
        <v>-5</v>
      </c>
      <c r="F71" s="13">
        <f t="shared" si="24"/>
        <v>-41</v>
      </c>
      <c r="G71" s="13">
        <f t="shared" si="25"/>
        <v>-16</v>
      </c>
      <c r="H71" s="13">
        <f t="shared" si="46"/>
        <v>-26</v>
      </c>
      <c r="I71" s="13">
        <f t="shared" si="26"/>
        <v>-46</v>
      </c>
      <c r="J71" s="86">
        <f t="shared" si="27"/>
        <v>-31.857142857142858</v>
      </c>
      <c r="K71" s="50">
        <f t="shared" si="17"/>
        <v>-14.142857142857142</v>
      </c>
      <c r="L71" s="89">
        <v>34320</v>
      </c>
      <c r="M71" s="13"/>
      <c r="N71" s="13">
        <f t="shared" si="47"/>
        <v>-89</v>
      </c>
      <c r="O71" s="13">
        <f t="shared" si="47"/>
        <v>-128</v>
      </c>
      <c r="P71" s="13">
        <f t="shared" si="47"/>
        <v>-44</v>
      </c>
      <c r="Q71" s="13">
        <f t="shared" si="28"/>
        <v>-76</v>
      </c>
      <c r="R71" s="13">
        <f t="shared" si="29"/>
        <v>-19</v>
      </c>
      <c r="S71" s="13">
        <f t="shared" si="30"/>
        <v>-75</v>
      </c>
      <c r="T71" s="13">
        <f t="shared" si="31"/>
        <v>-100</v>
      </c>
      <c r="U71" s="54">
        <f t="shared" si="32"/>
        <v>-75.857142857142861</v>
      </c>
      <c r="V71" s="50">
        <f t="shared" si="19"/>
        <v>-24.142857142857139</v>
      </c>
      <c r="AA71" s="15"/>
      <c r="AB71" s="16">
        <v>34320</v>
      </c>
      <c r="AC71" s="13"/>
      <c r="AD71" s="13">
        <f t="shared" ref="AD71:AI71" si="52">AD16-AD15</f>
        <v>-24</v>
      </c>
      <c r="AE71" s="13">
        <f t="shared" si="52"/>
        <v>-9</v>
      </c>
      <c r="AF71" s="13">
        <f t="shared" si="52"/>
        <v>-4</v>
      </c>
      <c r="AG71" s="13">
        <f t="shared" si="52"/>
        <v>-19</v>
      </c>
      <c r="AH71" s="13">
        <f t="shared" si="52"/>
        <v>-14</v>
      </c>
      <c r="AI71" s="13">
        <f t="shared" si="52"/>
        <v>-15</v>
      </c>
      <c r="AJ71" s="13">
        <f t="shared" si="34"/>
        <v>-12</v>
      </c>
      <c r="AK71" s="54">
        <f t="shared" si="35"/>
        <v>-13.857142857142858</v>
      </c>
      <c r="AL71" s="50">
        <f t="shared" si="36"/>
        <v>1.8571428571428577</v>
      </c>
      <c r="AM71" s="16">
        <v>34320</v>
      </c>
      <c r="AN71" s="13"/>
      <c r="AO71" s="13">
        <f t="shared" si="37"/>
        <v>-161</v>
      </c>
      <c r="AP71" s="13">
        <f t="shared" si="38"/>
        <v>-178</v>
      </c>
      <c r="AQ71" s="13">
        <f t="shared" si="39"/>
        <v>-53</v>
      </c>
      <c r="AR71" s="13">
        <f t="shared" si="40"/>
        <v>-136</v>
      </c>
      <c r="AS71" s="13">
        <f t="shared" si="41"/>
        <v>-49</v>
      </c>
      <c r="AT71" s="13">
        <f t="shared" si="42"/>
        <v>-116</v>
      </c>
      <c r="AU71" s="13">
        <f t="shared" si="43"/>
        <v>-158</v>
      </c>
      <c r="AV71" s="54">
        <f t="shared" si="22"/>
        <v>-121.57142857142857</v>
      </c>
      <c r="AW71" s="50">
        <f t="shared" si="44"/>
        <v>-36.428571428571431</v>
      </c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</row>
    <row r="72" spans="1:77" s="10" customFormat="1" ht="12.75" customHeight="1">
      <c r="A72" s="16">
        <v>34327</v>
      </c>
      <c r="B72" s="13"/>
      <c r="C72" s="13">
        <f t="shared" si="45"/>
        <v>-25</v>
      </c>
      <c r="D72" s="13">
        <f t="shared" si="45"/>
        <v>-57</v>
      </c>
      <c r="E72" s="13">
        <f t="shared" si="23"/>
        <v>-52</v>
      </c>
      <c r="F72" s="13">
        <f t="shared" si="24"/>
        <v>-40</v>
      </c>
      <c r="G72" s="13">
        <f t="shared" si="25"/>
        <v>-21</v>
      </c>
      <c r="H72" s="13">
        <f t="shared" si="46"/>
        <v>-49</v>
      </c>
      <c r="I72" s="13">
        <f t="shared" si="26"/>
        <v>-51</v>
      </c>
      <c r="J72" s="86">
        <f t="shared" si="27"/>
        <v>-42.142857142857146</v>
      </c>
      <c r="K72" s="50">
        <f t="shared" si="17"/>
        <v>-8.8571428571428541</v>
      </c>
      <c r="L72" s="89">
        <v>34327</v>
      </c>
      <c r="M72" s="13"/>
      <c r="N72" s="13">
        <f t="shared" si="47"/>
        <v>-56</v>
      </c>
      <c r="O72" s="13">
        <f t="shared" si="47"/>
        <v>-85</v>
      </c>
      <c r="P72" s="13">
        <f t="shared" si="47"/>
        <v>-62</v>
      </c>
      <c r="Q72" s="13">
        <f t="shared" si="28"/>
        <v>-66</v>
      </c>
      <c r="R72" s="13">
        <f t="shared" si="29"/>
        <v>-57</v>
      </c>
      <c r="S72" s="13">
        <f t="shared" si="30"/>
        <v>-109</v>
      </c>
      <c r="T72" s="13">
        <f t="shared" si="31"/>
        <v>-110</v>
      </c>
      <c r="U72" s="54">
        <f t="shared" si="32"/>
        <v>-77.857142857142861</v>
      </c>
      <c r="V72" s="50">
        <f t="shared" si="19"/>
        <v>-32.142857142857139</v>
      </c>
      <c r="AA72" s="15"/>
      <c r="AB72" s="16">
        <v>34327</v>
      </c>
      <c r="AC72" s="13"/>
      <c r="AD72" s="13">
        <f t="shared" ref="AD72:AI72" si="53">AD17-AD16</f>
        <v>2</v>
      </c>
      <c r="AE72" s="13">
        <f t="shared" si="53"/>
        <v>-12</v>
      </c>
      <c r="AF72" s="13">
        <f t="shared" si="53"/>
        <v>-16</v>
      </c>
      <c r="AG72" s="13">
        <f t="shared" si="53"/>
        <v>-29</v>
      </c>
      <c r="AH72" s="13">
        <f t="shared" si="53"/>
        <v>-7</v>
      </c>
      <c r="AI72" s="13">
        <f t="shared" si="53"/>
        <v>-15</v>
      </c>
      <c r="AJ72" s="13">
        <f t="shared" si="34"/>
        <v>-14</v>
      </c>
      <c r="AK72" s="54">
        <f t="shared" si="35"/>
        <v>-13</v>
      </c>
      <c r="AL72" s="50">
        <f t="shared" si="36"/>
        <v>-1</v>
      </c>
      <c r="AM72" s="16">
        <v>34327</v>
      </c>
      <c r="AN72" s="13"/>
      <c r="AO72" s="13">
        <f t="shared" si="37"/>
        <v>-79</v>
      </c>
      <c r="AP72" s="13">
        <f t="shared" si="38"/>
        <v>-154</v>
      </c>
      <c r="AQ72" s="13">
        <f t="shared" si="39"/>
        <v>-130</v>
      </c>
      <c r="AR72" s="13">
        <f t="shared" si="40"/>
        <v>-135</v>
      </c>
      <c r="AS72" s="13">
        <f t="shared" si="41"/>
        <v>-85</v>
      </c>
      <c r="AT72" s="13">
        <f t="shared" si="42"/>
        <v>-173</v>
      </c>
      <c r="AU72" s="13">
        <f t="shared" si="43"/>
        <v>-175</v>
      </c>
      <c r="AV72" s="54">
        <f t="shared" si="22"/>
        <v>-133</v>
      </c>
      <c r="AW72" s="50">
        <f t="shared" si="44"/>
        <v>-42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</row>
    <row r="73" spans="1:77" s="10" customFormat="1" ht="12.75" customHeight="1">
      <c r="A73" s="16">
        <v>34334</v>
      </c>
      <c r="B73" s="13"/>
      <c r="C73" s="13">
        <f t="shared" si="45"/>
        <v>-24</v>
      </c>
      <c r="D73" s="13">
        <f t="shared" si="45"/>
        <v>-31</v>
      </c>
      <c r="E73" s="13">
        <f t="shared" si="23"/>
        <v>-30</v>
      </c>
      <c r="F73" s="13">
        <f t="shared" si="24"/>
        <v>-19</v>
      </c>
      <c r="G73" s="13">
        <f t="shared" si="25"/>
        <v>-36</v>
      </c>
      <c r="H73" s="13">
        <f t="shared" si="46"/>
        <v>-25</v>
      </c>
      <c r="I73" s="13">
        <f t="shared" si="26"/>
        <v>-63</v>
      </c>
      <c r="J73" s="86">
        <f t="shared" si="27"/>
        <v>-32.571428571428569</v>
      </c>
      <c r="K73" s="50">
        <f t="shared" si="17"/>
        <v>-30.428571428571431</v>
      </c>
      <c r="L73" s="89">
        <v>34334</v>
      </c>
      <c r="M73" s="13"/>
      <c r="N73" s="13">
        <f t="shared" si="47"/>
        <v>-46</v>
      </c>
      <c r="O73" s="13">
        <f t="shared" si="47"/>
        <v>-84</v>
      </c>
      <c r="P73" s="13">
        <f t="shared" si="47"/>
        <v>-84</v>
      </c>
      <c r="Q73" s="13">
        <f t="shared" si="28"/>
        <v>-55</v>
      </c>
      <c r="R73" s="13">
        <f t="shared" si="29"/>
        <v>-93</v>
      </c>
      <c r="S73" s="13">
        <f t="shared" si="30"/>
        <v>-98</v>
      </c>
      <c r="T73" s="13">
        <f t="shared" si="31"/>
        <v>-142</v>
      </c>
      <c r="U73" s="54">
        <f t="shared" si="32"/>
        <v>-86</v>
      </c>
      <c r="V73" s="50">
        <f t="shared" si="19"/>
        <v>-56</v>
      </c>
      <c r="AA73" s="15"/>
      <c r="AB73" s="16">
        <v>34334</v>
      </c>
      <c r="AC73" s="13"/>
      <c r="AD73" s="13">
        <f t="shared" ref="AD73:AI73" si="54">AD18-AD17</f>
        <v>-3</v>
      </c>
      <c r="AE73" s="13">
        <f t="shared" si="54"/>
        <v>-24</v>
      </c>
      <c r="AF73" s="13">
        <f t="shared" si="54"/>
        <v>-14</v>
      </c>
      <c r="AG73" s="13">
        <f t="shared" si="54"/>
        <v>-22</v>
      </c>
      <c r="AH73" s="13">
        <f t="shared" si="54"/>
        <v>-38</v>
      </c>
      <c r="AI73" s="13">
        <f t="shared" si="54"/>
        <v>-10</v>
      </c>
      <c r="AJ73" s="13">
        <f t="shared" si="34"/>
        <v>-4</v>
      </c>
      <c r="AK73" s="54">
        <f t="shared" si="35"/>
        <v>-16.428571428571427</v>
      </c>
      <c r="AL73" s="50">
        <f t="shared" si="36"/>
        <v>12.428571428571427</v>
      </c>
      <c r="AM73" s="16">
        <v>34334</v>
      </c>
      <c r="AN73" s="13"/>
      <c r="AO73" s="13">
        <f t="shared" si="37"/>
        <v>-73</v>
      </c>
      <c r="AP73" s="13">
        <f t="shared" si="38"/>
        <v>-139</v>
      </c>
      <c r="AQ73" s="13">
        <f t="shared" si="39"/>
        <v>-128</v>
      </c>
      <c r="AR73" s="13">
        <f t="shared" si="40"/>
        <v>-96</v>
      </c>
      <c r="AS73" s="13">
        <f t="shared" si="41"/>
        <v>-167</v>
      </c>
      <c r="AT73" s="13">
        <f t="shared" si="42"/>
        <v>-133</v>
      </c>
      <c r="AU73" s="13">
        <f t="shared" si="43"/>
        <v>-209</v>
      </c>
      <c r="AV73" s="54">
        <f t="shared" si="22"/>
        <v>-135</v>
      </c>
      <c r="AW73" s="50">
        <f t="shared" si="44"/>
        <v>-74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</row>
    <row r="74" spans="1:77" ht="12.75" customHeight="1">
      <c r="A74" s="17">
        <v>34341</v>
      </c>
      <c r="B74" s="18"/>
      <c r="C74" s="18">
        <f t="shared" si="45"/>
        <v>-53</v>
      </c>
      <c r="D74" s="18">
        <f t="shared" si="45"/>
        <v>-42</v>
      </c>
      <c r="E74" s="18">
        <f t="shared" si="23"/>
        <v>7</v>
      </c>
      <c r="F74" s="18">
        <f t="shared" si="24"/>
        <v>-41</v>
      </c>
      <c r="G74" s="13">
        <f t="shared" si="25"/>
        <v>-56</v>
      </c>
      <c r="H74" s="13">
        <f t="shared" si="46"/>
        <v>-35</v>
      </c>
      <c r="I74" s="13">
        <f t="shared" si="26"/>
        <v>-60</v>
      </c>
      <c r="J74" s="86">
        <f t="shared" si="27"/>
        <v>-40</v>
      </c>
      <c r="K74" s="50">
        <f t="shared" ref="K74:K116" si="55">IF(I74&lt;1000000,I74-J74," ")</f>
        <v>-20</v>
      </c>
      <c r="L74" s="90">
        <v>34341</v>
      </c>
      <c r="M74" s="18"/>
      <c r="N74" s="18">
        <f t="shared" si="47"/>
        <v>-112</v>
      </c>
      <c r="O74" s="18">
        <f t="shared" si="47"/>
        <v>-86</v>
      </c>
      <c r="P74" s="18">
        <f t="shared" si="47"/>
        <v>-26</v>
      </c>
      <c r="Q74" s="18">
        <f t="shared" si="28"/>
        <v>-79</v>
      </c>
      <c r="R74" s="18">
        <f t="shared" si="29"/>
        <v>-95</v>
      </c>
      <c r="S74" s="13">
        <f t="shared" si="30"/>
        <v>-53</v>
      </c>
      <c r="T74" s="13">
        <f t="shared" si="31"/>
        <v>-98</v>
      </c>
      <c r="U74" s="54">
        <f t="shared" si="32"/>
        <v>-78.428571428571431</v>
      </c>
      <c r="V74" s="50">
        <f t="shared" si="19"/>
        <v>-19.571428571428569</v>
      </c>
      <c r="AB74" s="17">
        <v>34341</v>
      </c>
      <c r="AC74" s="18"/>
      <c r="AD74" s="18">
        <f t="shared" ref="AD74:AI74" si="56">AD19-AD18</f>
        <v>-27</v>
      </c>
      <c r="AE74" s="18">
        <f t="shared" si="56"/>
        <v>-10</v>
      </c>
      <c r="AF74" s="18">
        <f t="shared" si="56"/>
        <v>4</v>
      </c>
      <c r="AG74" s="18">
        <f t="shared" si="56"/>
        <v>-11</v>
      </c>
      <c r="AH74" s="18">
        <f t="shared" si="56"/>
        <v>-7</v>
      </c>
      <c r="AI74" s="13">
        <f t="shared" si="56"/>
        <v>-27</v>
      </c>
      <c r="AJ74" s="13">
        <f t="shared" si="34"/>
        <v>-9</v>
      </c>
      <c r="AK74" s="54">
        <f t="shared" si="35"/>
        <v>-12.428571428571429</v>
      </c>
      <c r="AL74" s="50">
        <f t="shared" si="36"/>
        <v>3.4285714285714288</v>
      </c>
      <c r="AM74" s="17">
        <v>34341</v>
      </c>
      <c r="AN74" s="18"/>
      <c r="AO74" s="18">
        <f t="shared" si="37"/>
        <v>-192</v>
      </c>
      <c r="AP74" s="18">
        <f t="shared" si="38"/>
        <v>-138</v>
      </c>
      <c r="AQ74" s="18">
        <f t="shared" si="39"/>
        <v>-15</v>
      </c>
      <c r="AR74" s="18">
        <f t="shared" si="40"/>
        <v>-131</v>
      </c>
      <c r="AS74" s="18">
        <f t="shared" si="41"/>
        <v>-158</v>
      </c>
      <c r="AT74" s="13">
        <f t="shared" si="42"/>
        <v>-115</v>
      </c>
      <c r="AU74" s="13">
        <f t="shared" si="43"/>
        <v>-167</v>
      </c>
      <c r="AV74" s="54">
        <f t="shared" si="22"/>
        <v>-130.85714285714286</v>
      </c>
      <c r="AW74" s="50">
        <f t="shared" si="44"/>
        <v>-36.142857142857139</v>
      </c>
    </row>
    <row r="75" spans="1:77" ht="12.75" customHeight="1">
      <c r="A75" s="17">
        <v>34348</v>
      </c>
      <c r="B75" s="18">
        <f>B20-B19</f>
        <v>-40</v>
      </c>
      <c r="C75" s="18">
        <f t="shared" si="45"/>
        <v>-30</v>
      </c>
      <c r="D75" s="18">
        <f t="shared" si="45"/>
        <v>-59</v>
      </c>
      <c r="E75" s="18">
        <f t="shared" si="23"/>
        <v>-35</v>
      </c>
      <c r="F75" s="18">
        <f t="shared" si="24"/>
        <v>-10</v>
      </c>
      <c r="G75" s="13">
        <f t="shared" si="25"/>
        <v>-64</v>
      </c>
      <c r="H75" s="13">
        <f t="shared" si="46"/>
        <v>-15</v>
      </c>
      <c r="I75" s="13">
        <f t="shared" si="26"/>
        <v>-27</v>
      </c>
      <c r="J75" s="86">
        <f t="shared" si="27"/>
        <v>-34.285714285714285</v>
      </c>
      <c r="K75" s="50">
        <f t="shared" si="55"/>
        <v>7.2857142857142847</v>
      </c>
      <c r="L75" s="90">
        <v>34348</v>
      </c>
      <c r="M75" s="18">
        <f t="shared" ref="M75:M107" si="57">O20-O19</f>
        <v>-135</v>
      </c>
      <c r="N75" s="18">
        <f t="shared" si="47"/>
        <v>-85</v>
      </c>
      <c r="O75" s="18">
        <f t="shared" si="47"/>
        <v>-127</v>
      </c>
      <c r="P75" s="18">
        <f t="shared" si="47"/>
        <v>-75</v>
      </c>
      <c r="Q75" s="18">
        <f t="shared" si="28"/>
        <v>-17</v>
      </c>
      <c r="R75" s="18">
        <f t="shared" si="29"/>
        <v>-152</v>
      </c>
      <c r="S75" s="13">
        <f t="shared" si="30"/>
        <v>-86</v>
      </c>
      <c r="T75" s="13">
        <f t="shared" si="31"/>
        <v>-63</v>
      </c>
      <c r="U75" s="54">
        <f t="shared" si="32"/>
        <v>-86.428571428571431</v>
      </c>
      <c r="V75" s="50">
        <f t="shared" si="19"/>
        <v>23.428571428571431</v>
      </c>
      <c r="AB75" s="17">
        <v>34348</v>
      </c>
      <c r="AC75" s="18">
        <f t="shared" ref="AC75:AI116" si="58">AC20-AC19</f>
        <v>-15</v>
      </c>
      <c r="AD75" s="18">
        <f t="shared" si="58"/>
        <v>-3</v>
      </c>
      <c r="AE75" s="18">
        <f t="shared" si="58"/>
        <v>-11</v>
      </c>
      <c r="AF75" s="18">
        <f t="shared" si="58"/>
        <v>-17</v>
      </c>
      <c r="AG75" s="18">
        <f t="shared" si="58"/>
        <v>-16</v>
      </c>
      <c r="AH75" s="18">
        <f t="shared" si="58"/>
        <v>-17</v>
      </c>
      <c r="AI75" s="13">
        <f t="shared" si="58"/>
        <v>-9</v>
      </c>
      <c r="AJ75" s="13">
        <f t="shared" si="34"/>
        <v>-13</v>
      </c>
      <c r="AK75" s="54">
        <f t="shared" si="35"/>
        <v>-12.285714285714286</v>
      </c>
      <c r="AL75" s="50">
        <f t="shared" si="36"/>
        <v>-0.71428571428571352</v>
      </c>
      <c r="AM75" s="17">
        <v>34348</v>
      </c>
      <c r="AN75" s="18">
        <f t="shared" ref="AN75:AN116" si="59">AP20-AP19</f>
        <v>-190</v>
      </c>
      <c r="AO75" s="18">
        <f t="shared" si="37"/>
        <v>-118</v>
      </c>
      <c r="AP75" s="18">
        <f t="shared" si="38"/>
        <v>-197</v>
      </c>
      <c r="AQ75" s="18">
        <f t="shared" si="39"/>
        <v>-127</v>
      </c>
      <c r="AR75" s="18">
        <f t="shared" si="40"/>
        <v>-43</v>
      </c>
      <c r="AS75" s="18">
        <f t="shared" si="41"/>
        <v>-233</v>
      </c>
      <c r="AT75" s="13">
        <f t="shared" si="42"/>
        <v>-110</v>
      </c>
      <c r="AU75" s="13">
        <f t="shared" si="43"/>
        <v>-103</v>
      </c>
      <c r="AV75" s="54">
        <f t="shared" si="22"/>
        <v>-133</v>
      </c>
      <c r="AW75" s="50">
        <f t="shared" si="44"/>
        <v>30</v>
      </c>
    </row>
    <row r="76" spans="1:77" ht="12.75" customHeight="1">
      <c r="A76" s="17">
        <v>34355</v>
      </c>
      <c r="B76" s="18">
        <f t="shared" ref="B76:D91" si="60">B21-B20</f>
        <v>-76</v>
      </c>
      <c r="C76" s="18">
        <f t="shared" si="45"/>
        <v>-27</v>
      </c>
      <c r="D76" s="18">
        <f t="shared" si="45"/>
        <v>-29</v>
      </c>
      <c r="E76" s="18">
        <f t="shared" si="23"/>
        <v>-83</v>
      </c>
      <c r="F76" s="18">
        <f t="shared" si="24"/>
        <v>-42</v>
      </c>
      <c r="G76" s="13">
        <f t="shared" si="25"/>
        <v>-56</v>
      </c>
      <c r="H76" s="13">
        <f t="shared" si="46"/>
        <v>-49</v>
      </c>
      <c r="I76" s="13">
        <f t="shared" si="26"/>
        <v>-11</v>
      </c>
      <c r="J76" s="86">
        <f t="shared" si="27"/>
        <v>-42.428571428571431</v>
      </c>
      <c r="K76" s="50">
        <f t="shared" si="55"/>
        <v>31.428571428571431</v>
      </c>
      <c r="L76" s="90">
        <v>34355</v>
      </c>
      <c r="M76" s="18">
        <f t="shared" si="57"/>
        <v>-163</v>
      </c>
      <c r="N76" s="18">
        <f t="shared" si="47"/>
        <v>-28</v>
      </c>
      <c r="O76" s="18">
        <f t="shared" si="47"/>
        <v>-61</v>
      </c>
      <c r="P76" s="18">
        <f t="shared" si="47"/>
        <v>-151</v>
      </c>
      <c r="Q76" s="18">
        <f t="shared" si="28"/>
        <v>-99</v>
      </c>
      <c r="R76" s="18">
        <f t="shared" si="29"/>
        <v>-135</v>
      </c>
      <c r="S76" s="13">
        <f t="shared" si="30"/>
        <v>-136</v>
      </c>
      <c r="T76" s="13">
        <f t="shared" si="31"/>
        <v>-56</v>
      </c>
      <c r="U76" s="54">
        <f t="shared" si="32"/>
        <v>-95.142857142857139</v>
      </c>
      <c r="V76" s="50">
        <f t="shared" si="19"/>
        <v>39.142857142857139</v>
      </c>
      <c r="AB76" s="17">
        <v>34355</v>
      </c>
      <c r="AC76" s="18">
        <f t="shared" si="58"/>
        <v>-14</v>
      </c>
      <c r="AD76" s="18">
        <f t="shared" si="58"/>
        <v>-13</v>
      </c>
      <c r="AE76" s="18">
        <f t="shared" si="58"/>
        <v>-15</v>
      </c>
      <c r="AF76" s="18">
        <f t="shared" si="58"/>
        <v>-28</v>
      </c>
      <c r="AG76" s="18">
        <f t="shared" si="58"/>
        <v>-18</v>
      </c>
      <c r="AH76" s="18">
        <f t="shared" si="58"/>
        <v>-12</v>
      </c>
      <c r="AI76" s="13">
        <f t="shared" si="58"/>
        <v>-10</v>
      </c>
      <c r="AJ76" s="13">
        <f t="shared" si="34"/>
        <v>-23</v>
      </c>
      <c r="AK76" s="54">
        <f t="shared" si="35"/>
        <v>-17</v>
      </c>
      <c r="AL76" s="50">
        <f t="shared" si="36"/>
        <v>-6</v>
      </c>
      <c r="AM76" s="17">
        <v>34355</v>
      </c>
      <c r="AN76" s="18">
        <f t="shared" si="59"/>
        <v>-253</v>
      </c>
      <c r="AO76" s="18">
        <f t="shared" ref="AO76:AO116" si="61">AQ21-AQ20</f>
        <v>-68</v>
      </c>
      <c r="AP76" s="18">
        <f t="shared" ref="AP76:AP116" si="62">AR21-AR20</f>
        <v>-105</v>
      </c>
      <c r="AQ76" s="18">
        <f t="shared" ref="AQ76:AQ116" si="63">AS21-AS20</f>
        <v>-262</v>
      </c>
      <c r="AR76" s="18">
        <f t="shared" ref="AR76:AR116" si="64">AT21-AT20</f>
        <v>-159</v>
      </c>
      <c r="AS76" s="18">
        <f t="shared" ref="AS76:AS116" si="65">AU21-AU20</f>
        <v>-203</v>
      </c>
      <c r="AT76" s="13">
        <f t="shared" si="42"/>
        <v>-195</v>
      </c>
      <c r="AU76" s="13">
        <f t="shared" si="43"/>
        <v>-90</v>
      </c>
      <c r="AV76" s="54">
        <f t="shared" si="22"/>
        <v>-154.57142857142858</v>
      </c>
      <c r="AW76" s="50">
        <f t="shared" si="44"/>
        <v>64.571428571428584</v>
      </c>
    </row>
    <row r="77" spans="1:77" ht="12.75" customHeight="1">
      <c r="A77" s="17">
        <v>34362</v>
      </c>
      <c r="B77" s="18">
        <f t="shared" si="60"/>
        <v>-34</v>
      </c>
      <c r="C77" s="18">
        <f t="shared" si="45"/>
        <v>-35</v>
      </c>
      <c r="D77" s="18">
        <f t="shared" si="45"/>
        <v>-48</v>
      </c>
      <c r="E77" s="18">
        <f t="shared" si="23"/>
        <v>-23</v>
      </c>
      <c r="F77" s="18">
        <f t="shared" si="24"/>
        <v>-32</v>
      </c>
      <c r="G77" s="13">
        <f t="shared" si="25"/>
        <v>-19</v>
      </c>
      <c r="H77" s="13">
        <f t="shared" ref="H77:H91" si="66">H22-H21</f>
        <v>-68</v>
      </c>
      <c r="I77" s="13">
        <f t="shared" si="26"/>
        <v>-16</v>
      </c>
      <c r="J77" s="86">
        <f t="shared" si="27"/>
        <v>-34.428571428571431</v>
      </c>
      <c r="K77" s="50">
        <f t="shared" si="55"/>
        <v>18.428571428571431</v>
      </c>
      <c r="L77" s="90">
        <v>34362</v>
      </c>
      <c r="M77" s="18">
        <f t="shared" si="57"/>
        <v>-88</v>
      </c>
      <c r="N77" s="18">
        <f t="shared" si="47"/>
        <v>-114</v>
      </c>
      <c r="O77" s="18">
        <f t="shared" si="47"/>
        <v>-86</v>
      </c>
      <c r="P77" s="18">
        <f t="shared" si="47"/>
        <v>-112</v>
      </c>
      <c r="Q77" s="18">
        <f t="shared" si="28"/>
        <v>-96</v>
      </c>
      <c r="R77" s="18">
        <f t="shared" si="29"/>
        <v>-67</v>
      </c>
      <c r="S77" s="13">
        <f t="shared" si="30"/>
        <v>-158</v>
      </c>
      <c r="T77" s="13">
        <f t="shared" si="31"/>
        <v>-93</v>
      </c>
      <c r="U77" s="54">
        <f t="shared" si="32"/>
        <v>-103.71428571428571</v>
      </c>
      <c r="V77" s="50">
        <f t="shared" si="19"/>
        <v>10.714285714285708</v>
      </c>
      <c r="AB77" s="17">
        <v>34362</v>
      </c>
      <c r="AC77" s="18">
        <f t="shared" si="58"/>
        <v>-13</v>
      </c>
      <c r="AD77" s="18">
        <f t="shared" si="58"/>
        <v>-13</v>
      </c>
      <c r="AE77" s="18">
        <f t="shared" si="58"/>
        <v>-27</v>
      </c>
      <c r="AF77" s="18">
        <f t="shared" si="58"/>
        <v>-15</v>
      </c>
      <c r="AG77" s="18">
        <f t="shared" si="58"/>
        <v>-8</v>
      </c>
      <c r="AH77" s="18">
        <f t="shared" si="58"/>
        <v>-6</v>
      </c>
      <c r="AI77" s="13">
        <f t="shared" si="58"/>
        <v>-16</v>
      </c>
      <c r="AJ77" s="13">
        <f t="shared" si="34"/>
        <v>-19</v>
      </c>
      <c r="AK77" s="54">
        <f t="shared" si="35"/>
        <v>-14.857142857142858</v>
      </c>
      <c r="AL77" s="50">
        <f t="shared" si="36"/>
        <v>-4.1428571428571423</v>
      </c>
      <c r="AM77" s="17">
        <v>34362</v>
      </c>
      <c r="AN77" s="18">
        <f t="shared" si="59"/>
        <v>-135</v>
      </c>
      <c r="AO77" s="18">
        <f t="shared" si="61"/>
        <v>-162</v>
      </c>
      <c r="AP77" s="18">
        <f t="shared" si="62"/>
        <v>-161</v>
      </c>
      <c r="AQ77" s="18">
        <f t="shared" si="63"/>
        <v>-150</v>
      </c>
      <c r="AR77" s="18">
        <f t="shared" si="64"/>
        <v>-136</v>
      </c>
      <c r="AS77" s="18">
        <f t="shared" si="65"/>
        <v>-92</v>
      </c>
      <c r="AT77" s="13">
        <f t="shared" si="42"/>
        <v>-242</v>
      </c>
      <c r="AU77" s="13">
        <f t="shared" si="43"/>
        <v>-128</v>
      </c>
      <c r="AV77" s="54">
        <f t="shared" si="22"/>
        <v>-153</v>
      </c>
      <c r="AW77" s="50">
        <f t="shared" si="44"/>
        <v>25</v>
      </c>
    </row>
    <row r="78" spans="1:77" ht="12.75" customHeight="1">
      <c r="A78" s="17">
        <v>34369</v>
      </c>
      <c r="B78" s="18">
        <f t="shared" si="60"/>
        <v>-55</v>
      </c>
      <c r="C78" s="18">
        <f t="shared" si="45"/>
        <v>-40</v>
      </c>
      <c r="D78" s="18">
        <f t="shared" si="45"/>
        <v>-54</v>
      </c>
      <c r="E78" s="18">
        <f t="shared" si="23"/>
        <v>-36</v>
      </c>
      <c r="F78" s="18">
        <f t="shared" si="24"/>
        <v>-20</v>
      </c>
      <c r="G78" s="13">
        <f t="shared" si="25"/>
        <v>-14</v>
      </c>
      <c r="H78" s="13">
        <f t="shared" si="66"/>
        <v>-76</v>
      </c>
      <c r="I78" s="13">
        <f t="shared" si="26"/>
        <v>-19</v>
      </c>
      <c r="J78" s="86">
        <f t="shared" si="27"/>
        <v>-37</v>
      </c>
      <c r="K78" s="50">
        <f t="shared" si="55"/>
        <v>18</v>
      </c>
      <c r="L78" s="90">
        <v>34369</v>
      </c>
      <c r="M78" s="18">
        <f t="shared" si="57"/>
        <v>-124</v>
      </c>
      <c r="N78" s="18">
        <f t="shared" si="47"/>
        <v>-98</v>
      </c>
      <c r="O78" s="18">
        <f t="shared" si="47"/>
        <v>-127</v>
      </c>
      <c r="P78" s="18">
        <f t="shared" si="47"/>
        <v>-116</v>
      </c>
      <c r="Q78" s="18">
        <f t="shared" si="28"/>
        <v>-76</v>
      </c>
      <c r="R78" s="18">
        <f t="shared" si="29"/>
        <v>-46</v>
      </c>
      <c r="S78" s="13">
        <f t="shared" si="30"/>
        <v>-126</v>
      </c>
      <c r="T78" s="13">
        <f t="shared" si="31"/>
        <v>-66</v>
      </c>
      <c r="U78" s="54">
        <f t="shared" si="32"/>
        <v>-93.571428571428569</v>
      </c>
      <c r="V78" s="50">
        <f t="shared" si="19"/>
        <v>27.571428571428569</v>
      </c>
      <c r="AB78" s="17">
        <v>34369</v>
      </c>
      <c r="AC78" s="18">
        <f t="shared" si="58"/>
        <v>-25</v>
      </c>
      <c r="AD78" s="18">
        <f t="shared" si="58"/>
        <v>-2</v>
      </c>
      <c r="AE78" s="18">
        <f t="shared" si="58"/>
        <v>-32</v>
      </c>
      <c r="AF78" s="18">
        <f t="shared" si="58"/>
        <v>-9</v>
      </c>
      <c r="AG78" s="18">
        <f t="shared" si="58"/>
        <v>-6</v>
      </c>
      <c r="AH78" s="18">
        <f t="shared" si="58"/>
        <v>-18</v>
      </c>
      <c r="AI78" s="13">
        <f t="shared" si="58"/>
        <v>-11</v>
      </c>
      <c r="AJ78" s="13">
        <f t="shared" si="34"/>
        <v>-20</v>
      </c>
      <c r="AK78" s="54">
        <f t="shared" si="35"/>
        <v>-14</v>
      </c>
      <c r="AL78" s="50">
        <f t="shared" si="36"/>
        <v>-6</v>
      </c>
      <c r="AM78" s="17">
        <v>34369</v>
      </c>
      <c r="AN78" s="18">
        <f t="shared" si="59"/>
        <v>-204</v>
      </c>
      <c r="AO78" s="18">
        <f t="shared" si="61"/>
        <v>-140</v>
      </c>
      <c r="AP78" s="18">
        <f t="shared" si="62"/>
        <v>-213</v>
      </c>
      <c r="AQ78" s="18">
        <f t="shared" si="63"/>
        <v>-161</v>
      </c>
      <c r="AR78" s="18">
        <f t="shared" si="64"/>
        <v>-102</v>
      </c>
      <c r="AS78" s="18">
        <f t="shared" si="65"/>
        <v>-78</v>
      </c>
      <c r="AT78" s="13">
        <f t="shared" si="42"/>
        <v>-213</v>
      </c>
      <c r="AU78" s="13">
        <f t="shared" si="43"/>
        <v>-105</v>
      </c>
      <c r="AV78" s="54">
        <f t="shared" si="22"/>
        <v>-144.57142857142858</v>
      </c>
      <c r="AW78" s="50">
        <f t="shared" si="44"/>
        <v>39.571428571428584</v>
      </c>
    </row>
    <row r="79" spans="1:77" ht="12.75" customHeight="1">
      <c r="A79" s="17">
        <v>34376</v>
      </c>
      <c r="B79" s="18">
        <f t="shared" si="60"/>
        <v>-40</v>
      </c>
      <c r="C79" s="18">
        <f t="shared" si="45"/>
        <v>-43</v>
      </c>
      <c r="D79" s="18">
        <f t="shared" si="45"/>
        <v>-62</v>
      </c>
      <c r="E79" s="18">
        <f t="shared" si="23"/>
        <v>-10</v>
      </c>
      <c r="F79" s="18">
        <f t="shared" si="24"/>
        <v>-18</v>
      </c>
      <c r="G79" s="13">
        <f t="shared" si="25"/>
        <v>-18</v>
      </c>
      <c r="H79" s="13">
        <f t="shared" si="66"/>
        <v>-47</v>
      </c>
      <c r="I79" s="13">
        <f t="shared" si="26"/>
        <v>-10</v>
      </c>
      <c r="J79" s="86">
        <f t="shared" si="27"/>
        <v>-29.714285714285715</v>
      </c>
      <c r="K79" s="50">
        <f t="shared" si="55"/>
        <v>19.714285714285715</v>
      </c>
      <c r="L79" s="90">
        <v>34376</v>
      </c>
      <c r="M79" s="18">
        <f t="shared" si="57"/>
        <v>-114</v>
      </c>
      <c r="N79" s="18">
        <f t="shared" si="47"/>
        <v>-145</v>
      </c>
      <c r="O79" s="18">
        <f t="shared" si="47"/>
        <v>-157</v>
      </c>
      <c r="P79" s="18">
        <f t="shared" si="47"/>
        <v>-54</v>
      </c>
      <c r="Q79" s="18">
        <f t="shared" si="28"/>
        <v>-81</v>
      </c>
      <c r="R79" s="18">
        <f t="shared" si="29"/>
        <v>-63</v>
      </c>
      <c r="S79" s="13">
        <f t="shared" si="30"/>
        <v>-96</v>
      </c>
      <c r="T79" s="13">
        <f t="shared" si="31"/>
        <v>-65</v>
      </c>
      <c r="U79" s="54">
        <f t="shared" si="32"/>
        <v>-94.428571428571431</v>
      </c>
      <c r="V79" s="50">
        <f t="shared" ref="V79:V116" si="67">IF(T79&lt;10000000,T79-U79," ")</f>
        <v>29.428571428571431</v>
      </c>
      <c r="AB79" s="17">
        <v>34376</v>
      </c>
      <c r="AC79" s="18">
        <f t="shared" si="58"/>
        <v>-20</v>
      </c>
      <c r="AD79" s="18">
        <f t="shared" si="58"/>
        <v>-5</v>
      </c>
      <c r="AE79" s="18">
        <f t="shared" si="58"/>
        <v>-8</v>
      </c>
      <c r="AF79" s="18">
        <f t="shared" si="58"/>
        <v>-11</v>
      </c>
      <c r="AG79" s="18">
        <f t="shared" si="58"/>
        <v>18</v>
      </c>
      <c r="AH79" s="18">
        <f t="shared" si="58"/>
        <v>-12</v>
      </c>
      <c r="AI79" s="13">
        <f t="shared" si="58"/>
        <v>-15</v>
      </c>
      <c r="AJ79" s="13">
        <f t="shared" si="34"/>
        <v>-20</v>
      </c>
      <c r="AK79" s="54">
        <f t="shared" si="35"/>
        <v>-7.5714285714285712</v>
      </c>
      <c r="AL79" s="50">
        <f t="shared" si="36"/>
        <v>-12.428571428571429</v>
      </c>
      <c r="AM79" s="17">
        <v>34376</v>
      </c>
      <c r="AN79" s="18">
        <f t="shared" si="59"/>
        <v>-174</v>
      </c>
      <c r="AO79" s="18">
        <f t="shared" si="61"/>
        <v>-193</v>
      </c>
      <c r="AP79" s="18">
        <f t="shared" si="62"/>
        <v>-227</v>
      </c>
      <c r="AQ79" s="18">
        <f t="shared" si="63"/>
        <v>-75</v>
      </c>
      <c r="AR79" s="18">
        <f t="shared" si="64"/>
        <v>-81</v>
      </c>
      <c r="AS79" s="18">
        <f t="shared" si="65"/>
        <v>-93</v>
      </c>
      <c r="AT79" s="13">
        <f t="shared" si="42"/>
        <v>-158</v>
      </c>
      <c r="AU79" s="13">
        <f t="shared" si="43"/>
        <v>-95</v>
      </c>
      <c r="AV79" s="54">
        <f t="shared" si="22"/>
        <v>-131.71428571428572</v>
      </c>
      <c r="AW79" s="50">
        <f t="shared" si="44"/>
        <v>36.714285714285722</v>
      </c>
    </row>
    <row r="80" spans="1:77" ht="12.75" customHeight="1">
      <c r="A80" s="17">
        <v>34383</v>
      </c>
      <c r="B80" s="18">
        <f t="shared" si="60"/>
        <v>-23</v>
      </c>
      <c r="C80" s="18">
        <f t="shared" si="45"/>
        <v>-48</v>
      </c>
      <c r="D80" s="18">
        <f t="shared" si="45"/>
        <v>-21</v>
      </c>
      <c r="E80" s="18">
        <f t="shared" si="23"/>
        <v>-36</v>
      </c>
      <c r="F80" s="18">
        <f t="shared" si="24"/>
        <v>-10</v>
      </c>
      <c r="G80" s="13">
        <f t="shared" si="25"/>
        <v>5</v>
      </c>
      <c r="H80" s="13">
        <f t="shared" si="66"/>
        <v>-31</v>
      </c>
      <c r="I80" s="13">
        <f t="shared" si="26"/>
        <v>-10</v>
      </c>
      <c r="J80" s="86">
        <f t="shared" si="27"/>
        <v>-21.571428571428573</v>
      </c>
      <c r="K80" s="50">
        <f t="shared" si="55"/>
        <v>11.571428571428573</v>
      </c>
      <c r="L80" s="90">
        <v>34383</v>
      </c>
      <c r="M80" s="18">
        <f t="shared" si="57"/>
        <v>-68</v>
      </c>
      <c r="N80" s="18">
        <f t="shared" si="47"/>
        <v>-143</v>
      </c>
      <c r="O80" s="18">
        <f t="shared" si="47"/>
        <v>-69</v>
      </c>
      <c r="P80" s="18">
        <f t="shared" si="47"/>
        <v>-97</v>
      </c>
      <c r="Q80" s="18">
        <f t="shared" si="28"/>
        <v>-62</v>
      </c>
      <c r="R80" s="18">
        <f t="shared" si="29"/>
        <v>-43</v>
      </c>
      <c r="S80" s="13">
        <f t="shared" si="30"/>
        <v>-90</v>
      </c>
      <c r="T80" s="13">
        <f t="shared" si="31"/>
        <v>-55</v>
      </c>
      <c r="U80" s="54">
        <f t="shared" si="32"/>
        <v>-79.857142857142861</v>
      </c>
      <c r="V80" s="50">
        <f t="shared" si="67"/>
        <v>24.857142857142861</v>
      </c>
      <c r="AB80" s="17">
        <v>34383</v>
      </c>
      <c r="AC80" s="18">
        <f t="shared" si="58"/>
        <v>-18</v>
      </c>
      <c r="AD80" s="18">
        <f t="shared" si="58"/>
        <v>-15</v>
      </c>
      <c r="AE80" s="18">
        <f t="shared" si="58"/>
        <v>-3</v>
      </c>
      <c r="AF80" s="18">
        <f t="shared" si="58"/>
        <v>-14</v>
      </c>
      <c r="AG80" s="18">
        <f t="shared" si="58"/>
        <v>-21</v>
      </c>
      <c r="AH80" s="18">
        <f t="shared" si="58"/>
        <v>-21</v>
      </c>
      <c r="AI80" s="13">
        <f t="shared" si="58"/>
        <v>-15</v>
      </c>
      <c r="AJ80" s="13">
        <f t="shared" si="34"/>
        <v>-16</v>
      </c>
      <c r="AK80" s="54">
        <f t="shared" si="35"/>
        <v>-15</v>
      </c>
      <c r="AL80" s="50">
        <f t="shared" si="36"/>
        <v>-1</v>
      </c>
      <c r="AM80" s="17">
        <v>34383</v>
      </c>
      <c r="AN80" s="18">
        <f t="shared" si="59"/>
        <v>-109</v>
      </c>
      <c r="AO80" s="18">
        <f t="shared" si="61"/>
        <v>-206</v>
      </c>
      <c r="AP80" s="18">
        <f t="shared" si="62"/>
        <v>-93</v>
      </c>
      <c r="AQ80" s="18">
        <f t="shared" si="63"/>
        <v>-147</v>
      </c>
      <c r="AR80" s="18">
        <f t="shared" si="64"/>
        <v>-93</v>
      </c>
      <c r="AS80" s="18">
        <f t="shared" si="65"/>
        <v>-59</v>
      </c>
      <c r="AT80" s="13">
        <f t="shared" si="42"/>
        <v>-136</v>
      </c>
      <c r="AU80" s="13">
        <f t="shared" si="43"/>
        <v>-81</v>
      </c>
      <c r="AV80" s="54">
        <f t="shared" si="22"/>
        <v>-116.42857142857143</v>
      </c>
      <c r="AW80" s="50">
        <f t="shared" si="44"/>
        <v>35.428571428571431</v>
      </c>
    </row>
    <row r="81" spans="1:49" ht="12.75" customHeight="1">
      <c r="A81" s="17">
        <v>34390</v>
      </c>
      <c r="B81" s="18">
        <f t="shared" si="60"/>
        <v>-4</v>
      </c>
      <c r="C81" s="18">
        <f t="shared" si="45"/>
        <v>-9</v>
      </c>
      <c r="D81" s="18">
        <f t="shared" si="45"/>
        <v>-9</v>
      </c>
      <c r="E81" s="18">
        <f t="shared" si="23"/>
        <v>-4</v>
      </c>
      <c r="F81" s="18">
        <f t="shared" si="24"/>
        <v>-3</v>
      </c>
      <c r="G81" s="13">
        <f t="shared" si="25"/>
        <v>-16</v>
      </c>
      <c r="H81" s="13">
        <f t="shared" si="66"/>
        <v>-18</v>
      </c>
      <c r="I81" s="13">
        <f t="shared" si="26"/>
        <v>-15</v>
      </c>
      <c r="J81" s="86">
        <f t="shared" si="27"/>
        <v>-10.571428571428571</v>
      </c>
      <c r="K81" s="50">
        <f t="shared" si="55"/>
        <v>-4.4285714285714288</v>
      </c>
      <c r="L81" s="90">
        <v>34390</v>
      </c>
      <c r="M81" s="18">
        <f t="shared" si="57"/>
        <v>-44</v>
      </c>
      <c r="N81" s="18">
        <f t="shared" si="47"/>
        <v>-39</v>
      </c>
      <c r="O81" s="18">
        <f t="shared" si="47"/>
        <v>-50</v>
      </c>
      <c r="P81" s="18">
        <f t="shared" si="47"/>
        <v>-58</v>
      </c>
      <c r="Q81" s="18">
        <f t="shared" si="28"/>
        <v>-64</v>
      </c>
      <c r="R81" s="18">
        <f t="shared" si="29"/>
        <v>-72</v>
      </c>
      <c r="S81" s="13">
        <f t="shared" si="30"/>
        <v>-43</v>
      </c>
      <c r="T81" s="13">
        <f t="shared" si="31"/>
        <v>-81</v>
      </c>
      <c r="U81" s="54">
        <f t="shared" si="32"/>
        <v>-58.142857142857146</v>
      </c>
      <c r="V81" s="50">
        <f t="shared" si="67"/>
        <v>-22.857142857142854</v>
      </c>
      <c r="AB81" s="17">
        <v>34390</v>
      </c>
      <c r="AC81" s="18">
        <f t="shared" si="58"/>
        <v>-16</v>
      </c>
      <c r="AD81" s="18">
        <f t="shared" si="58"/>
        <v>2</v>
      </c>
      <c r="AE81" s="18">
        <f t="shared" si="58"/>
        <v>-5</v>
      </c>
      <c r="AF81" s="18">
        <f t="shared" si="58"/>
        <v>-1</v>
      </c>
      <c r="AG81" s="18">
        <f t="shared" si="58"/>
        <v>-10</v>
      </c>
      <c r="AH81" s="18">
        <f t="shared" si="58"/>
        <v>-9</v>
      </c>
      <c r="AI81" s="13">
        <f t="shared" si="58"/>
        <v>-13</v>
      </c>
      <c r="AJ81" s="13">
        <f t="shared" si="34"/>
        <v>-5</v>
      </c>
      <c r="AK81" s="54">
        <f t="shared" si="35"/>
        <v>-5.8571428571428568</v>
      </c>
      <c r="AL81" s="50">
        <f t="shared" si="36"/>
        <v>0.85714285714285676</v>
      </c>
      <c r="AM81" s="17">
        <v>34390</v>
      </c>
      <c r="AN81" s="18">
        <f t="shared" si="59"/>
        <v>-64</v>
      </c>
      <c r="AO81" s="18">
        <f t="shared" si="61"/>
        <v>-46</v>
      </c>
      <c r="AP81" s="18">
        <f t="shared" si="62"/>
        <v>-64</v>
      </c>
      <c r="AQ81" s="18">
        <f t="shared" si="63"/>
        <v>-63</v>
      </c>
      <c r="AR81" s="18">
        <f t="shared" si="64"/>
        <v>-77</v>
      </c>
      <c r="AS81" s="18">
        <f t="shared" si="65"/>
        <v>-97</v>
      </c>
      <c r="AT81" s="13">
        <f t="shared" si="42"/>
        <v>-74</v>
      </c>
      <c r="AU81" s="13">
        <f t="shared" si="43"/>
        <v>-101</v>
      </c>
      <c r="AV81" s="54">
        <f t="shared" si="22"/>
        <v>-74.571428571428569</v>
      </c>
      <c r="AW81" s="50">
        <f t="shared" si="44"/>
        <v>-26.428571428571431</v>
      </c>
    </row>
    <row r="82" spans="1:49" ht="12.75" customHeight="1">
      <c r="A82" s="17">
        <v>34397</v>
      </c>
      <c r="B82" s="18">
        <f t="shared" si="60"/>
        <v>-31</v>
      </c>
      <c r="C82" s="18">
        <f t="shared" si="45"/>
        <v>-25</v>
      </c>
      <c r="D82" s="18">
        <f t="shared" si="45"/>
        <v>-12</v>
      </c>
      <c r="E82" s="18">
        <f t="shared" si="23"/>
        <v>-11</v>
      </c>
      <c r="F82" s="18">
        <f t="shared" si="24"/>
        <v>14</v>
      </c>
      <c r="G82" s="13">
        <f t="shared" si="25"/>
        <v>-26</v>
      </c>
      <c r="H82" s="13">
        <f t="shared" si="66"/>
        <v>-4</v>
      </c>
      <c r="I82" s="13">
        <f t="shared" si="26"/>
        <v>-6</v>
      </c>
      <c r="J82" s="86">
        <f t="shared" si="27"/>
        <v>-10</v>
      </c>
      <c r="K82" s="50">
        <f t="shared" si="55"/>
        <v>4</v>
      </c>
      <c r="L82" s="90">
        <v>34397</v>
      </c>
      <c r="M82" s="18">
        <f t="shared" si="57"/>
        <v>-94</v>
      </c>
      <c r="N82" s="18">
        <f t="shared" si="47"/>
        <v>-86</v>
      </c>
      <c r="O82" s="18">
        <f t="shared" si="47"/>
        <v>-27</v>
      </c>
      <c r="P82" s="18">
        <f t="shared" si="47"/>
        <v>-54</v>
      </c>
      <c r="Q82" s="18">
        <f t="shared" si="28"/>
        <v>-45</v>
      </c>
      <c r="R82" s="18">
        <f t="shared" si="29"/>
        <v>-96</v>
      </c>
      <c r="S82" s="13">
        <f t="shared" si="30"/>
        <v>-24</v>
      </c>
      <c r="T82" s="13">
        <f t="shared" si="31"/>
        <v>-54</v>
      </c>
      <c r="U82" s="54">
        <f t="shared" si="32"/>
        <v>-55.142857142857146</v>
      </c>
      <c r="V82" s="50">
        <f t="shared" si="67"/>
        <v>1.1428571428571459</v>
      </c>
      <c r="AB82" s="17">
        <v>34397</v>
      </c>
      <c r="AC82" s="18">
        <f t="shared" si="58"/>
        <v>-7</v>
      </c>
      <c r="AD82" s="18">
        <f t="shared" si="58"/>
        <v>-7</v>
      </c>
      <c r="AE82" s="18">
        <f t="shared" si="58"/>
        <v>-23</v>
      </c>
      <c r="AF82" s="18">
        <f t="shared" si="58"/>
        <v>-11</v>
      </c>
      <c r="AG82" s="18">
        <f t="shared" si="58"/>
        <v>-16</v>
      </c>
      <c r="AH82" s="18">
        <f t="shared" si="58"/>
        <v>-6</v>
      </c>
      <c r="AI82" s="13">
        <f t="shared" si="58"/>
        <v>-9</v>
      </c>
      <c r="AJ82" s="13">
        <f t="shared" si="34"/>
        <v>-13</v>
      </c>
      <c r="AK82" s="54">
        <f t="shared" si="35"/>
        <v>-12.142857142857142</v>
      </c>
      <c r="AL82" s="50">
        <f t="shared" si="36"/>
        <v>-0.85714285714285765</v>
      </c>
      <c r="AM82" s="17">
        <v>34397</v>
      </c>
      <c r="AN82" s="18">
        <f t="shared" si="59"/>
        <v>-132</v>
      </c>
      <c r="AO82" s="18">
        <f t="shared" si="61"/>
        <v>-118</v>
      </c>
      <c r="AP82" s="18">
        <f t="shared" si="62"/>
        <v>-62</v>
      </c>
      <c r="AQ82" s="18">
        <f t="shared" si="63"/>
        <v>-76</v>
      </c>
      <c r="AR82" s="18">
        <f t="shared" si="64"/>
        <v>-47</v>
      </c>
      <c r="AS82" s="18">
        <f t="shared" si="65"/>
        <v>-128</v>
      </c>
      <c r="AT82" s="13">
        <f t="shared" si="42"/>
        <v>-37</v>
      </c>
      <c r="AU82" s="13">
        <f t="shared" si="43"/>
        <v>-73</v>
      </c>
      <c r="AV82" s="54">
        <f t="shared" si="22"/>
        <v>-77.285714285714292</v>
      </c>
      <c r="AW82" s="50">
        <f t="shared" si="44"/>
        <v>4.2857142857142918</v>
      </c>
    </row>
    <row r="83" spans="1:49" ht="12.75" customHeight="1">
      <c r="A83" s="17">
        <v>34404</v>
      </c>
      <c r="B83" s="18">
        <f t="shared" si="60"/>
        <v>-11</v>
      </c>
      <c r="C83" s="18">
        <f t="shared" si="60"/>
        <v>-55</v>
      </c>
      <c r="D83" s="18">
        <f t="shared" si="60"/>
        <v>-35</v>
      </c>
      <c r="E83" s="18">
        <f t="shared" si="23"/>
        <v>3</v>
      </c>
      <c r="F83" s="18">
        <f t="shared" si="24"/>
        <v>1</v>
      </c>
      <c r="G83" s="13">
        <f t="shared" si="25"/>
        <v>-8</v>
      </c>
      <c r="H83" s="13">
        <f t="shared" si="66"/>
        <v>-2</v>
      </c>
      <c r="I83" s="13">
        <f t="shared" si="26"/>
        <v>-11</v>
      </c>
      <c r="J83" s="86">
        <f t="shared" si="27"/>
        <v>-15.285714285714286</v>
      </c>
      <c r="K83" s="50">
        <f t="shared" si="55"/>
        <v>4.2857142857142865</v>
      </c>
      <c r="L83" s="90">
        <v>34404</v>
      </c>
      <c r="M83" s="18">
        <f t="shared" si="57"/>
        <v>-11</v>
      </c>
      <c r="N83" s="18">
        <f t="shared" ref="N83:P107" si="68">P28-P27</f>
        <v>-69</v>
      </c>
      <c r="O83" s="18">
        <f t="shared" si="68"/>
        <v>-76</v>
      </c>
      <c r="P83" s="18">
        <f t="shared" si="68"/>
        <v>-49</v>
      </c>
      <c r="Q83" s="18">
        <f t="shared" si="28"/>
        <v>-45</v>
      </c>
      <c r="R83" s="18">
        <f t="shared" si="29"/>
        <v>-59</v>
      </c>
      <c r="S83" s="13">
        <f t="shared" si="30"/>
        <v>-16</v>
      </c>
      <c r="T83" s="13">
        <f t="shared" si="31"/>
        <v>-61</v>
      </c>
      <c r="U83" s="54">
        <f t="shared" si="32"/>
        <v>-53.571428571428569</v>
      </c>
      <c r="V83" s="50">
        <f t="shared" si="67"/>
        <v>-7.4285714285714306</v>
      </c>
      <c r="AB83" s="17">
        <v>34404</v>
      </c>
      <c r="AC83" s="18">
        <f t="shared" si="58"/>
        <v>-5</v>
      </c>
      <c r="AD83" s="18">
        <f t="shared" si="58"/>
        <v>-8</v>
      </c>
      <c r="AE83" s="18">
        <f t="shared" si="58"/>
        <v>-7</v>
      </c>
      <c r="AF83" s="18">
        <f t="shared" si="58"/>
        <v>-11</v>
      </c>
      <c r="AG83" s="18">
        <f t="shared" si="58"/>
        <v>-10</v>
      </c>
      <c r="AH83" s="18">
        <f t="shared" si="58"/>
        <v>-2</v>
      </c>
      <c r="AI83" s="13">
        <f t="shared" si="58"/>
        <v>-13</v>
      </c>
      <c r="AJ83" s="13">
        <f t="shared" si="34"/>
        <v>-3</v>
      </c>
      <c r="AK83" s="54">
        <f t="shared" si="35"/>
        <v>-7.7142857142857144</v>
      </c>
      <c r="AL83" s="50">
        <f t="shared" si="36"/>
        <v>4.7142857142857144</v>
      </c>
      <c r="AM83" s="17">
        <v>34404</v>
      </c>
      <c r="AN83" s="18">
        <f t="shared" si="59"/>
        <v>-27</v>
      </c>
      <c r="AO83" s="18">
        <f t="shared" si="61"/>
        <v>-132</v>
      </c>
      <c r="AP83" s="18">
        <f t="shared" si="62"/>
        <v>-118</v>
      </c>
      <c r="AQ83" s="18">
        <f t="shared" si="63"/>
        <v>-57</v>
      </c>
      <c r="AR83" s="18">
        <f t="shared" si="64"/>
        <v>-54</v>
      </c>
      <c r="AS83" s="18">
        <f t="shared" si="65"/>
        <v>-69</v>
      </c>
      <c r="AT83" s="13">
        <f t="shared" si="42"/>
        <v>-31</v>
      </c>
      <c r="AU83" s="13">
        <f t="shared" si="43"/>
        <v>-75</v>
      </c>
      <c r="AV83" s="54">
        <f t="shared" si="22"/>
        <v>-76.571428571428569</v>
      </c>
      <c r="AW83" s="50">
        <f t="shared" si="44"/>
        <v>1.5714285714285694</v>
      </c>
    </row>
    <row r="84" spans="1:49" ht="12.75" customHeight="1">
      <c r="A84" s="17">
        <v>34411</v>
      </c>
      <c r="B84" s="18">
        <f t="shared" si="60"/>
        <v>11</v>
      </c>
      <c r="C84" s="18">
        <f t="shared" si="60"/>
        <v>15</v>
      </c>
      <c r="D84" s="18">
        <f t="shared" si="60"/>
        <v>-20</v>
      </c>
      <c r="E84" s="18">
        <f t="shared" si="23"/>
        <v>14</v>
      </c>
      <c r="F84" s="18">
        <f t="shared" si="24"/>
        <v>-42</v>
      </c>
      <c r="G84" s="13">
        <f t="shared" si="25"/>
        <v>-27</v>
      </c>
      <c r="H84" s="13">
        <f t="shared" si="66"/>
        <v>-15</v>
      </c>
      <c r="I84" s="13">
        <f t="shared" si="26"/>
        <v>3</v>
      </c>
      <c r="J84" s="86">
        <f t="shared" si="27"/>
        <v>-10.285714285714286</v>
      </c>
      <c r="K84" s="50">
        <f t="shared" si="55"/>
        <v>13.285714285714286</v>
      </c>
      <c r="L84" s="90">
        <v>34411</v>
      </c>
      <c r="M84" s="18">
        <f t="shared" si="57"/>
        <v>-65</v>
      </c>
      <c r="N84" s="18">
        <f t="shared" si="68"/>
        <v>-32</v>
      </c>
      <c r="O84" s="18">
        <f t="shared" si="68"/>
        <v>-52</v>
      </c>
      <c r="P84" s="18">
        <f t="shared" si="68"/>
        <v>-57</v>
      </c>
      <c r="Q84" s="18">
        <f t="shared" si="28"/>
        <v>-93</v>
      </c>
      <c r="R84" s="18">
        <f t="shared" si="29"/>
        <v>-90</v>
      </c>
      <c r="S84" s="13">
        <f t="shared" ref="S84:S91" si="69">U29-U28</f>
        <v>-38</v>
      </c>
      <c r="T84" s="13">
        <f t="shared" si="31"/>
        <v>-31</v>
      </c>
      <c r="U84" s="54">
        <f t="shared" si="32"/>
        <v>-56.142857142857146</v>
      </c>
      <c r="V84" s="50">
        <f t="shared" si="67"/>
        <v>25.142857142857146</v>
      </c>
      <c r="AB84" s="17">
        <v>34411</v>
      </c>
      <c r="AC84" s="18">
        <f t="shared" si="58"/>
        <v>4</v>
      </c>
      <c r="AD84" s="18">
        <f t="shared" si="58"/>
        <v>0</v>
      </c>
      <c r="AE84" s="18">
        <f t="shared" si="58"/>
        <v>0</v>
      </c>
      <c r="AF84" s="18">
        <f t="shared" si="58"/>
        <v>-2</v>
      </c>
      <c r="AG84" s="18">
        <f t="shared" si="58"/>
        <v>-8</v>
      </c>
      <c r="AH84" s="18">
        <f t="shared" si="58"/>
        <v>-17</v>
      </c>
      <c r="AI84" s="13">
        <f t="shared" si="58"/>
        <v>-9</v>
      </c>
      <c r="AJ84" s="13">
        <f t="shared" si="34"/>
        <v>5</v>
      </c>
      <c r="AK84" s="54">
        <f t="shared" si="35"/>
        <v>-4.4285714285714288</v>
      </c>
      <c r="AL84" s="50">
        <f t="shared" si="36"/>
        <v>9.4285714285714288</v>
      </c>
      <c r="AM84" s="17">
        <v>34411</v>
      </c>
      <c r="AN84" s="18">
        <f t="shared" si="59"/>
        <v>-50</v>
      </c>
      <c r="AO84" s="18">
        <f t="shared" si="61"/>
        <v>-17</v>
      </c>
      <c r="AP84" s="18">
        <f t="shared" si="62"/>
        <v>-72</v>
      </c>
      <c r="AQ84" s="18">
        <f t="shared" si="63"/>
        <v>-45</v>
      </c>
      <c r="AR84" s="18">
        <f t="shared" si="64"/>
        <v>-143</v>
      </c>
      <c r="AS84" s="18">
        <f t="shared" si="65"/>
        <v>-134</v>
      </c>
      <c r="AT84" s="13">
        <f t="shared" si="42"/>
        <v>-62</v>
      </c>
      <c r="AU84" s="13">
        <f t="shared" si="43"/>
        <v>-23</v>
      </c>
      <c r="AV84" s="54">
        <f t="shared" si="22"/>
        <v>-70.857142857142861</v>
      </c>
      <c r="AW84" s="50">
        <f t="shared" si="44"/>
        <v>47.857142857142861</v>
      </c>
    </row>
    <row r="85" spans="1:49" ht="12.75" customHeight="1">
      <c r="A85" s="17">
        <v>34418</v>
      </c>
      <c r="B85" s="18">
        <f t="shared" si="60"/>
        <v>-1</v>
      </c>
      <c r="C85" s="18">
        <f t="shared" si="60"/>
        <v>9</v>
      </c>
      <c r="D85" s="18">
        <f t="shared" si="60"/>
        <v>-12</v>
      </c>
      <c r="E85" s="18">
        <f t="shared" si="23"/>
        <v>7</v>
      </c>
      <c r="F85" s="18">
        <f t="shared" si="24"/>
        <v>-15</v>
      </c>
      <c r="G85" s="13">
        <f t="shared" si="25"/>
        <v>-22</v>
      </c>
      <c r="H85" s="13">
        <f t="shared" si="66"/>
        <v>-14</v>
      </c>
      <c r="I85" s="13">
        <f t="shared" si="26"/>
        <v>-5</v>
      </c>
      <c r="J85" s="86">
        <f t="shared" si="27"/>
        <v>-7.4285714285714288</v>
      </c>
      <c r="K85" s="50">
        <f t="shared" si="55"/>
        <v>2.4285714285714288</v>
      </c>
      <c r="L85" s="90">
        <v>34418</v>
      </c>
      <c r="M85" s="18">
        <f t="shared" si="57"/>
        <v>-15</v>
      </c>
      <c r="N85" s="18">
        <f t="shared" si="68"/>
        <v>12</v>
      </c>
      <c r="O85" s="18">
        <f t="shared" si="68"/>
        <v>-32</v>
      </c>
      <c r="P85" s="18">
        <f t="shared" si="68"/>
        <v>-63</v>
      </c>
      <c r="Q85" s="18">
        <f t="shared" si="28"/>
        <v>-67</v>
      </c>
      <c r="R85" s="18">
        <f t="shared" si="29"/>
        <v>-57</v>
      </c>
      <c r="S85" s="13">
        <f t="shared" si="69"/>
        <v>-29</v>
      </c>
      <c r="T85" s="13">
        <f t="shared" si="31"/>
        <v>-13</v>
      </c>
      <c r="U85" s="54">
        <f t="shared" si="32"/>
        <v>-35.571428571428569</v>
      </c>
      <c r="V85" s="50">
        <f t="shared" si="67"/>
        <v>22.571428571428569</v>
      </c>
      <c r="AB85" s="17">
        <v>34418</v>
      </c>
      <c r="AC85" s="18">
        <f t="shared" si="58"/>
        <v>-5</v>
      </c>
      <c r="AD85" s="18">
        <f t="shared" si="58"/>
        <v>-5</v>
      </c>
      <c r="AE85" s="18">
        <f t="shared" si="58"/>
        <v>1</v>
      </c>
      <c r="AF85" s="18">
        <f t="shared" si="58"/>
        <v>2</v>
      </c>
      <c r="AG85" s="18">
        <f t="shared" si="58"/>
        <v>4</v>
      </c>
      <c r="AH85" s="18">
        <f t="shared" si="58"/>
        <v>-8</v>
      </c>
      <c r="AI85" s="13">
        <f t="shared" si="58"/>
        <v>15</v>
      </c>
      <c r="AJ85" s="13">
        <f t="shared" si="34"/>
        <v>6</v>
      </c>
      <c r="AK85" s="54">
        <f t="shared" si="35"/>
        <v>2.1428571428571428</v>
      </c>
      <c r="AL85" s="50">
        <f t="shared" si="36"/>
        <v>3.8571428571428572</v>
      </c>
      <c r="AM85" s="17">
        <v>34418</v>
      </c>
      <c r="AN85" s="18">
        <f t="shared" si="59"/>
        <v>-21</v>
      </c>
      <c r="AO85" s="18">
        <f t="shared" si="61"/>
        <v>16</v>
      </c>
      <c r="AP85" s="18">
        <f t="shared" si="62"/>
        <v>-43</v>
      </c>
      <c r="AQ85" s="18">
        <f t="shared" si="63"/>
        <v>-54</v>
      </c>
      <c r="AR85" s="18">
        <f t="shared" si="64"/>
        <v>-78</v>
      </c>
      <c r="AS85" s="18">
        <f t="shared" si="65"/>
        <v>-87</v>
      </c>
      <c r="AT85" s="13">
        <f t="shared" si="42"/>
        <v>-28</v>
      </c>
      <c r="AU85" s="13">
        <f t="shared" si="43"/>
        <v>-12</v>
      </c>
      <c r="AV85" s="54">
        <f t="shared" si="22"/>
        <v>-40.857142857142854</v>
      </c>
      <c r="AW85" s="50">
        <f t="shared" si="44"/>
        <v>28.857142857142854</v>
      </c>
    </row>
    <row r="86" spans="1:49" ht="12.75" customHeight="1">
      <c r="A86" s="17">
        <v>34425</v>
      </c>
      <c r="B86" s="18">
        <f t="shared" si="60"/>
        <v>0</v>
      </c>
      <c r="C86" s="18">
        <f t="shared" si="60"/>
        <v>0</v>
      </c>
      <c r="D86" s="18">
        <f t="shared" si="60"/>
        <v>-10</v>
      </c>
      <c r="E86" s="18">
        <f t="shared" si="23"/>
        <v>24</v>
      </c>
      <c r="F86" s="18">
        <f t="shared" si="24"/>
        <v>13</v>
      </c>
      <c r="G86" s="13">
        <f t="shared" si="25"/>
        <v>-5</v>
      </c>
      <c r="H86" s="13">
        <f t="shared" si="66"/>
        <v>-7</v>
      </c>
      <c r="I86" s="13">
        <f t="shared" si="26"/>
        <v>-13</v>
      </c>
      <c r="J86" s="86">
        <f t="shared" si="27"/>
        <v>0.2857142857142857</v>
      </c>
      <c r="K86" s="50">
        <f t="shared" si="55"/>
        <v>-13.285714285714286</v>
      </c>
      <c r="L86" s="90">
        <v>34425</v>
      </c>
      <c r="M86" s="18">
        <f t="shared" si="57"/>
        <v>0</v>
      </c>
      <c r="N86" s="18">
        <f t="shared" si="68"/>
        <v>-27</v>
      </c>
      <c r="O86" s="18">
        <f t="shared" si="68"/>
        <v>-35</v>
      </c>
      <c r="P86" s="18">
        <f t="shared" si="68"/>
        <v>-28</v>
      </c>
      <c r="Q86" s="18">
        <f t="shared" si="28"/>
        <v>-38</v>
      </c>
      <c r="R86" s="18">
        <f t="shared" si="29"/>
        <v>-33</v>
      </c>
      <c r="S86" s="13">
        <f t="shared" si="69"/>
        <v>-3</v>
      </c>
      <c r="T86" s="13">
        <f t="shared" si="31"/>
        <v>-44</v>
      </c>
      <c r="U86" s="54">
        <f t="shared" si="32"/>
        <v>-29.714285714285715</v>
      </c>
      <c r="V86" s="50">
        <f t="shared" si="67"/>
        <v>-14.285714285714285</v>
      </c>
      <c r="AB86" s="17">
        <v>34425</v>
      </c>
      <c r="AC86" s="18">
        <f t="shared" si="58"/>
        <v>0</v>
      </c>
      <c r="AD86" s="18">
        <f t="shared" si="58"/>
        <v>-6</v>
      </c>
      <c r="AE86" s="18">
        <f t="shared" si="58"/>
        <v>-6</v>
      </c>
      <c r="AF86" s="18">
        <f t="shared" si="58"/>
        <v>3</v>
      </c>
      <c r="AG86" s="18">
        <f t="shared" si="58"/>
        <v>5</v>
      </c>
      <c r="AH86" s="18">
        <f t="shared" si="58"/>
        <v>1</v>
      </c>
      <c r="AI86" s="13">
        <f t="shared" si="58"/>
        <v>5</v>
      </c>
      <c r="AJ86" s="13">
        <f t="shared" si="34"/>
        <v>8</v>
      </c>
      <c r="AK86" s="54">
        <f t="shared" si="35"/>
        <v>1.4285714285714286</v>
      </c>
      <c r="AL86" s="50">
        <f t="shared" si="36"/>
        <v>6.5714285714285712</v>
      </c>
      <c r="AM86" s="17">
        <v>34425</v>
      </c>
      <c r="AN86" s="18">
        <f t="shared" si="59"/>
        <v>0</v>
      </c>
      <c r="AO86" s="18">
        <f t="shared" si="61"/>
        <v>-33</v>
      </c>
      <c r="AP86" s="18">
        <f t="shared" si="62"/>
        <v>-51</v>
      </c>
      <c r="AQ86" s="18">
        <f t="shared" si="63"/>
        <v>-1</v>
      </c>
      <c r="AR86" s="18">
        <f t="shared" si="64"/>
        <v>-20</v>
      </c>
      <c r="AS86" s="18">
        <f t="shared" si="65"/>
        <v>-37</v>
      </c>
      <c r="AT86" s="13">
        <f t="shared" si="42"/>
        <v>-5</v>
      </c>
      <c r="AU86" s="13">
        <f t="shared" si="43"/>
        <v>-49</v>
      </c>
      <c r="AV86" s="54">
        <f t="shared" si="22"/>
        <v>-28</v>
      </c>
      <c r="AW86" s="50">
        <f t="shared" si="44"/>
        <v>-21</v>
      </c>
    </row>
    <row r="87" spans="1:49" ht="12.75" customHeight="1">
      <c r="A87" s="17">
        <v>34432</v>
      </c>
      <c r="B87" s="18">
        <f t="shared" si="60"/>
        <v>10</v>
      </c>
      <c r="C87" s="18">
        <f t="shared" si="60"/>
        <v>-2</v>
      </c>
      <c r="D87" s="18">
        <f t="shared" si="60"/>
        <v>-6</v>
      </c>
      <c r="E87" s="18">
        <f t="shared" si="23"/>
        <v>18</v>
      </c>
      <c r="F87" s="18">
        <f t="shared" si="24"/>
        <v>28</v>
      </c>
      <c r="G87" s="13">
        <f t="shared" si="25"/>
        <v>7</v>
      </c>
      <c r="H87" s="13">
        <f t="shared" si="66"/>
        <v>-4</v>
      </c>
      <c r="I87" s="13">
        <f t="shared" si="26"/>
        <v>8</v>
      </c>
      <c r="J87" s="86">
        <f t="shared" si="27"/>
        <v>7</v>
      </c>
      <c r="K87" s="50">
        <f t="shared" si="55"/>
        <v>1</v>
      </c>
      <c r="L87" s="90">
        <v>34432</v>
      </c>
      <c r="M87" s="18">
        <f t="shared" si="57"/>
        <v>13</v>
      </c>
      <c r="N87" s="18">
        <f t="shared" si="68"/>
        <v>-33</v>
      </c>
      <c r="O87" s="18">
        <f t="shared" si="68"/>
        <v>-8</v>
      </c>
      <c r="P87" s="18">
        <f t="shared" si="68"/>
        <v>1</v>
      </c>
      <c r="Q87" s="18">
        <f t="shared" si="28"/>
        <v>36</v>
      </c>
      <c r="R87" s="18">
        <f t="shared" si="29"/>
        <v>2</v>
      </c>
      <c r="S87" s="13">
        <f t="shared" si="69"/>
        <v>1</v>
      </c>
      <c r="T87" s="13">
        <f t="shared" si="31"/>
        <v>-1</v>
      </c>
      <c r="U87" s="54">
        <f t="shared" si="32"/>
        <v>-0.2857142857142857</v>
      </c>
      <c r="V87" s="50">
        <f t="shared" si="67"/>
        <v>-0.7142857142857143</v>
      </c>
      <c r="AB87" s="17">
        <v>34432</v>
      </c>
      <c r="AC87" s="18">
        <f t="shared" si="58"/>
        <v>-2</v>
      </c>
      <c r="AD87" s="18">
        <f t="shared" si="58"/>
        <v>5</v>
      </c>
      <c r="AE87" s="18">
        <f t="shared" si="58"/>
        <v>-1</v>
      </c>
      <c r="AF87" s="18">
        <f t="shared" si="58"/>
        <v>2</v>
      </c>
      <c r="AG87" s="18">
        <f t="shared" si="58"/>
        <v>-11</v>
      </c>
      <c r="AH87" s="18">
        <f t="shared" si="58"/>
        <v>-7</v>
      </c>
      <c r="AI87" s="13">
        <f t="shared" si="58"/>
        <v>5</v>
      </c>
      <c r="AJ87" s="13">
        <f t="shared" si="34"/>
        <v>7</v>
      </c>
      <c r="AK87" s="54">
        <f t="shared" si="35"/>
        <v>0</v>
      </c>
      <c r="AL87" s="50">
        <f t="shared" si="36"/>
        <v>7</v>
      </c>
      <c r="AM87" s="17">
        <v>34432</v>
      </c>
      <c r="AN87" s="18">
        <f t="shared" si="59"/>
        <v>21</v>
      </c>
      <c r="AO87" s="18">
        <f t="shared" si="61"/>
        <v>-30</v>
      </c>
      <c r="AP87" s="18">
        <f t="shared" si="62"/>
        <v>-15</v>
      </c>
      <c r="AQ87" s="18">
        <f t="shared" si="63"/>
        <v>21</v>
      </c>
      <c r="AR87" s="18">
        <f t="shared" si="64"/>
        <v>53</v>
      </c>
      <c r="AS87" s="18">
        <f t="shared" si="65"/>
        <v>2</v>
      </c>
      <c r="AT87" s="13">
        <f t="shared" si="42"/>
        <v>2</v>
      </c>
      <c r="AU87" s="13">
        <f t="shared" si="43"/>
        <v>14</v>
      </c>
      <c r="AV87" s="54">
        <f t="shared" si="22"/>
        <v>6.7142857142857144</v>
      </c>
      <c r="AW87" s="50">
        <f t="shared" si="44"/>
        <v>7.2857142857142856</v>
      </c>
    </row>
    <row r="88" spans="1:49" ht="12.75" customHeight="1">
      <c r="A88" s="17">
        <v>34439</v>
      </c>
      <c r="B88" s="18">
        <f t="shared" si="60"/>
        <v>19</v>
      </c>
      <c r="C88" s="18">
        <f t="shared" si="60"/>
        <v>7</v>
      </c>
      <c r="D88" s="18">
        <f t="shared" si="60"/>
        <v>-5</v>
      </c>
      <c r="E88" s="18">
        <f t="shared" si="23"/>
        <v>7</v>
      </c>
      <c r="F88" s="18">
        <f t="shared" si="24"/>
        <v>16</v>
      </c>
      <c r="G88" s="13">
        <f t="shared" si="25"/>
        <v>11</v>
      </c>
      <c r="H88" s="13">
        <f t="shared" si="66"/>
        <v>-8</v>
      </c>
      <c r="I88" s="13">
        <f t="shared" si="26"/>
        <v>20</v>
      </c>
      <c r="J88" s="86">
        <f t="shared" si="27"/>
        <v>6.8571428571428568</v>
      </c>
      <c r="K88" s="50">
        <f t="shared" si="55"/>
        <v>13.142857142857142</v>
      </c>
      <c r="L88" s="90">
        <v>34439</v>
      </c>
      <c r="M88" s="18">
        <f t="shared" si="57"/>
        <v>21</v>
      </c>
      <c r="N88" s="18">
        <f t="shared" si="68"/>
        <v>-9</v>
      </c>
      <c r="O88" s="18">
        <f t="shared" si="68"/>
        <v>-14</v>
      </c>
      <c r="P88" s="18">
        <f t="shared" si="68"/>
        <v>-23</v>
      </c>
      <c r="Q88" s="18">
        <f t="shared" si="28"/>
        <v>9</v>
      </c>
      <c r="R88" s="18">
        <f t="shared" si="29"/>
        <v>34</v>
      </c>
      <c r="S88" s="13">
        <f t="shared" si="69"/>
        <v>-25</v>
      </c>
      <c r="T88" s="13">
        <f t="shared" si="31"/>
        <v>43</v>
      </c>
      <c r="U88" s="54">
        <f t="shared" si="32"/>
        <v>2.1428571428571428</v>
      </c>
      <c r="V88" s="50">
        <f t="shared" si="67"/>
        <v>40.857142857142854</v>
      </c>
      <c r="AB88" s="17">
        <v>34439</v>
      </c>
      <c r="AC88" s="18">
        <f t="shared" si="58"/>
        <v>-1</v>
      </c>
      <c r="AD88" s="18">
        <f t="shared" si="58"/>
        <v>-2</v>
      </c>
      <c r="AE88" s="18">
        <f t="shared" si="58"/>
        <v>6</v>
      </c>
      <c r="AF88" s="18">
        <f t="shared" si="58"/>
        <v>0</v>
      </c>
      <c r="AG88" s="18">
        <f t="shared" si="58"/>
        <v>-3</v>
      </c>
      <c r="AH88" s="18">
        <f t="shared" si="58"/>
        <v>-15</v>
      </c>
      <c r="AI88" s="13">
        <f t="shared" si="58"/>
        <v>8</v>
      </c>
      <c r="AJ88" s="13">
        <f t="shared" si="34"/>
        <v>1</v>
      </c>
      <c r="AK88" s="54">
        <f t="shared" si="35"/>
        <v>-0.7142857142857143</v>
      </c>
      <c r="AL88" s="50">
        <f t="shared" si="36"/>
        <v>1.7142857142857144</v>
      </c>
      <c r="AM88" s="17">
        <v>34439</v>
      </c>
      <c r="AN88" s="18">
        <f t="shared" si="59"/>
        <v>39</v>
      </c>
      <c r="AO88" s="18">
        <f t="shared" si="61"/>
        <v>-4</v>
      </c>
      <c r="AP88" s="18">
        <f t="shared" si="62"/>
        <v>-13</v>
      </c>
      <c r="AQ88" s="18">
        <f t="shared" si="63"/>
        <v>-16</v>
      </c>
      <c r="AR88" s="18">
        <f t="shared" si="64"/>
        <v>22</v>
      </c>
      <c r="AS88" s="18">
        <f t="shared" si="65"/>
        <v>30</v>
      </c>
      <c r="AT88" s="13">
        <f t="shared" si="42"/>
        <v>-25</v>
      </c>
      <c r="AU88" s="13">
        <f t="shared" si="43"/>
        <v>64</v>
      </c>
      <c r="AV88" s="54">
        <f t="shared" si="22"/>
        <v>8.2857142857142865</v>
      </c>
      <c r="AW88" s="50">
        <f t="shared" si="44"/>
        <v>55.714285714285715</v>
      </c>
    </row>
    <row r="89" spans="1:49" ht="12.75" customHeight="1">
      <c r="A89" s="17">
        <v>34446</v>
      </c>
      <c r="B89" s="18">
        <f t="shared" si="60"/>
        <v>30</v>
      </c>
      <c r="C89" s="18">
        <f t="shared" si="60"/>
        <v>20</v>
      </c>
      <c r="D89" s="18">
        <f t="shared" si="60"/>
        <v>7</v>
      </c>
      <c r="E89" s="18">
        <f t="shared" si="23"/>
        <v>-7</v>
      </c>
      <c r="F89" s="18">
        <f t="shared" si="24"/>
        <v>27</v>
      </c>
      <c r="G89" s="13">
        <f t="shared" si="25"/>
        <v>3</v>
      </c>
      <c r="H89" s="13">
        <f t="shared" si="66"/>
        <v>3</v>
      </c>
      <c r="I89" s="13">
        <f t="shared" si="26"/>
        <v>14</v>
      </c>
      <c r="J89" s="86">
        <f t="shared" si="27"/>
        <v>9.5714285714285712</v>
      </c>
      <c r="K89" s="50">
        <f t="shared" si="55"/>
        <v>4.4285714285714288</v>
      </c>
      <c r="L89" s="90">
        <v>34446</v>
      </c>
      <c r="M89" s="18">
        <f t="shared" si="57"/>
        <v>43</v>
      </c>
      <c r="N89" s="18">
        <f t="shared" si="68"/>
        <v>16</v>
      </c>
      <c r="O89" s="18">
        <f t="shared" si="68"/>
        <v>19</v>
      </c>
      <c r="P89" s="18">
        <f t="shared" si="68"/>
        <v>-2</v>
      </c>
      <c r="Q89" s="18">
        <f t="shared" si="28"/>
        <v>33</v>
      </c>
      <c r="R89" s="18">
        <f t="shared" si="29"/>
        <v>5</v>
      </c>
      <c r="S89" s="13">
        <f t="shared" si="69"/>
        <v>8</v>
      </c>
      <c r="T89" s="13">
        <f t="shared" si="31"/>
        <v>20</v>
      </c>
      <c r="U89" s="54">
        <f t="shared" si="32"/>
        <v>14.142857142857142</v>
      </c>
      <c r="V89" s="50">
        <f t="shared" si="67"/>
        <v>5.8571428571428577</v>
      </c>
      <c r="AB89" s="17">
        <v>34446</v>
      </c>
      <c r="AC89" s="18">
        <f t="shared" si="58"/>
        <v>6</v>
      </c>
      <c r="AD89" s="18">
        <f t="shared" si="58"/>
        <v>-6</v>
      </c>
      <c r="AE89" s="18">
        <f t="shared" si="58"/>
        <v>1</v>
      </c>
      <c r="AF89" s="18">
        <f t="shared" si="58"/>
        <v>2</v>
      </c>
      <c r="AG89" s="18">
        <f t="shared" si="58"/>
        <v>-6</v>
      </c>
      <c r="AH89" s="18">
        <f t="shared" si="58"/>
        <v>-6</v>
      </c>
      <c r="AI89" s="13">
        <f t="shared" si="58"/>
        <v>8</v>
      </c>
      <c r="AJ89" s="13">
        <f t="shared" si="34"/>
        <v>9</v>
      </c>
      <c r="AK89" s="54">
        <f t="shared" si="35"/>
        <v>0.2857142857142857</v>
      </c>
      <c r="AL89" s="50">
        <f t="shared" si="36"/>
        <v>8.7142857142857135</v>
      </c>
      <c r="AM89" s="17">
        <v>34446</v>
      </c>
      <c r="AN89" s="18">
        <f t="shared" si="59"/>
        <v>79</v>
      </c>
      <c r="AO89" s="18">
        <f t="shared" si="61"/>
        <v>30</v>
      </c>
      <c r="AP89" s="18">
        <f t="shared" si="62"/>
        <v>27</v>
      </c>
      <c r="AQ89" s="18">
        <f t="shared" si="63"/>
        <v>-7</v>
      </c>
      <c r="AR89" s="18">
        <f t="shared" si="64"/>
        <v>54</v>
      </c>
      <c r="AS89" s="18">
        <f t="shared" si="65"/>
        <v>2</v>
      </c>
      <c r="AT89" s="13">
        <f t="shared" si="42"/>
        <v>19</v>
      </c>
      <c r="AU89" s="13">
        <f t="shared" si="43"/>
        <v>43</v>
      </c>
      <c r="AV89" s="54">
        <f t="shared" si="22"/>
        <v>24</v>
      </c>
      <c r="AW89" s="50">
        <f t="shared" si="44"/>
        <v>19</v>
      </c>
    </row>
    <row r="90" spans="1:49" ht="12.75" customHeight="1">
      <c r="A90" s="17">
        <v>34453</v>
      </c>
      <c r="B90" s="18">
        <f t="shared" si="60"/>
        <v>24</v>
      </c>
      <c r="C90" s="18">
        <f t="shared" si="60"/>
        <v>6</v>
      </c>
      <c r="D90" s="18">
        <f t="shared" si="60"/>
        <v>15</v>
      </c>
      <c r="E90" s="18">
        <f t="shared" si="23"/>
        <v>8</v>
      </c>
      <c r="F90" s="18">
        <f t="shared" si="24"/>
        <v>19</v>
      </c>
      <c r="G90" s="13">
        <f t="shared" si="25"/>
        <v>-4</v>
      </c>
      <c r="H90" s="13">
        <f t="shared" si="66"/>
        <v>3</v>
      </c>
      <c r="I90" s="13">
        <f t="shared" si="26"/>
        <v>34</v>
      </c>
      <c r="J90" s="86">
        <f t="shared" si="27"/>
        <v>11.571428571428571</v>
      </c>
      <c r="K90" s="50">
        <f t="shared" si="55"/>
        <v>22.428571428571431</v>
      </c>
      <c r="L90" s="90">
        <v>34453</v>
      </c>
      <c r="M90" s="18">
        <f t="shared" si="57"/>
        <v>48</v>
      </c>
      <c r="N90" s="18">
        <f t="shared" si="68"/>
        <v>21</v>
      </c>
      <c r="O90" s="18">
        <f t="shared" si="68"/>
        <v>48</v>
      </c>
      <c r="P90" s="18">
        <f t="shared" si="68"/>
        <v>10</v>
      </c>
      <c r="Q90" s="18">
        <f t="shared" si="28"/>
        <v>33</v>
      </c>
      <c r="R90" s="18">
        <f t="shared" si="29"/>
        <v>3</v>
      </c>
      <c r="S90" s="13">
        <f t="shared" si="69"/>
        <v>20</v>
      </c>
      <c r="T90" s="13">
        <f t="shared" si="31"/>
        <v>57</v>
      </c>
      <c r="U90" s="54">
        <f t="shared" si="32"/>
        <v>27.428571428571427</v>
      </c>
      <c r="V90" s="50">
        <f t="shared" si="67"/>
        <v>29.571428571428573</v>
      </c>
      <c r="AB90" s="17">
        <v>34453</v>
      </c>
      <c r="AC90" s="18">
        <f t="shared" si="58"/>
        <v>3</v>
      </c>
      <c r="AD90" s="18">
        <f t="shared" si="58"/>
        <v>3</v>
      </c>
      <c r="AE90" s="18">
        <f t="shared" si="58"/>
        <v>5</v>
      </c>
      <c r="AF90" s="18">
        <f t="shared" si="58"/>
        <v>7</v>
      </c>
      <c r="AG90" s="18">
        <f t="shared" si="58"/>
        <v>12</v>
      </c>
      <c r="AH90" s="18">
        <f t="shared" si="58"/>
        <v>6</v>
      </c>
      <c r="AI90" s="13">
        <f t="shared" si="58"/>
        <v>9</v>
      </c>
      <c r="AJ90" s="13">
        <f t="shared" si="34"/>
        <v>11</v>
      </c>
      <c r="AK90" s="54">
        <f t="shared" si="35"/>
        <v>7.5714285714285712</v>
      </c>
      <c r="AL90" s="50">
        <f t="shared" si="36"/>
        <v>3.4285714285714288</v>
      </c>
      <c r="AM90" s="17">
        <v>34453</v>
      </c>
      <c r="AN90" s="18">
        <f t="shared" si="59"/>
        <v>75</v>
      </c>
      <c r="AO90" s="18">
        <f t="shared" si="61"/>
        <v>30</v>
      </c>
      <c r="AP90" s="18">
        <f t="shared" si="62"/>
        <v>68</v>
      </c>
      <c r="AQ90" s="18">
        <f t="shared" si="63"/>
        <v>25</v>
      </c>
      <c r="AR90" s="18">
        <f t="shared" si="64"/>
        <v>64</v>
      </c>
      <c r="AS90" s="18">
        <f t="shared" si="65"/>
        <v>5</v>
      </c>
      <c r="AT90" s="13">
        <f t="shared" si="42"/>
        <v>32</v>
      </c>
      <c r="AU90" s="13">
        <f t="shared" si="43"/>
        <v>102</v>
      </c>
      <c r="AV90" s="54">
        <f t="shared" si="22"/>
        <v>46.571428571428569</v>
      </c>
      <c r="AW90" s="50">
        <f t="shared" si="44"/>
        <v>55.428571428571431</v>
      </c>
    </row>
    <row r="91" spans="1:49" ht="12.75" customHeight="1">
      <c r="A91" s="17">
        <v>34460</v>
      </c>
      <c r="B91" s="18">
        <f t="shared" si="60"/>
        <v>28</v>
      </c>
      <c r="C91" s="18">
        <f t="shared" si="60"/>
        <v>17</v>
      </c>
      <c r="D91" s="18">
        <f t="shared" si="60"/>
        <v>15</v>
      </c>
      <c r="E91" s="18">
        <f t="shared" si="23"/>
        <v>9</v>
      </c>
      <c r="F91" s="18">
        <f t="shared" si="24"/>
        <v>31</v>
      </c>
      <c r="G91" s="13">
        <f t="shared" si="25"/>
        <v>5</v>
      </c>
      <c r="H91" s="13">
        <f t="shared" si="66"/>
        <v>17</v>
      </c>
      <c r="I91" s="13">
        <f t="shared" si="26"/>
        <v>34</v>
      </c>
      <c r="J91" s="86">
        <f t="shared" si="27"/>
        <v>18.285714285714285</v>
      </c>
      <c r="K91" s="50">
        <f t="shared" si="55"/>
        <v>15.714285714285715</v>
      </c>
      <c r="L91" s="90">
        <v>34460</v>
      </c>
      <c r="M91" s="18">
        <f t="shared" si="57"/>
        <v>43</v>
      </c>
      <c r="N91" s="18">
        <f t="shared" si="68"/>
        <v>28</v>
      </c>
      <c r="O91" s="18">
        <f t="shared" si="68"/>
        <v>35</v>
      </c>
      <c r="P91" s="18">
        <f t="shared" si="68"/>
        <v>28</v>
      </c>
      <c r="Q91" s="18">
        <f t="shared" si="28"/>
        <v>34</v>
      </c>
      <c r="R91" s="18">
        <f t="shared" si="29"/>
        <v>23</v>
      </c>
      <c r="S91" s="13">
        <f t="shared" si="69"/>
        <v>34</v>
      </c>
      <c r="T91" s="13">
        <f t="shared" si="31"/>
        <v>60</v>
      </c>
      <c r="U91" s="54">
        <f t="shared" si="32"/>
        <v>34.571428571428569</v>
      </c>
      <c r="V91" s="50">
        <f t="shared" si="67"/>
        <v>25.428571428571431</v>
      </c>
      <c r="AB91" s="17">
        <v>34460</v>
      </c>
      <c r="AC91" s="18">
        <f t="shared" si="58"/>
        <v>11</v>
      </c>
      <c r="AD91" s="18">
        <f t="shared" si="58"/>
        <v>4</v>
      </c>
      <c r="AE91" s="18">
        <f t="shared" si="58"/>
        <v>3</v>
      </c>
      <c r="AF91" s="18">
        <f t="shared" si="58"/>
        <v>9</v>
      </c>
      <c r="AG91" s="18">
        <f t="shared" si="58"/>
        <v>13</v>
      </c>
      <c r="AH91" s="18">
        <f t="shared" si="58"/>
        <v>6</v>
      </c>
      <c r="AI91" s="13">
        <f t="shared" si="58"/>
        <v>7</v>
      </c>
      <c r="AJ91" s="13">
        <f t="shared" si="34"/>
        <v>14</v>
      </c>
      <c r="AK91" s="54">
        <f t="shared" si="35"/>
        <v>8</v>
      </c>
      <c r="AL91" s="50">
        <f t="shared" si="36"/>
        <v>6</v>
      </c>
      <c r="AM91" s="17">
        <v>34460</v>
      </c>
      <c r="AN91" s="18">
        <f t="shared" si="59"/>
        <v>82</v>
      </c>
      <c r="AO91" s="18">
        <f t="shared" si="61"/>
        <v>49</v>
      </c>
      <c r="AP91" s="18">
        <f t="shared" si="62"/>
        <v>53</v>
      </c>
      <c r="AQ91" s="18">
        <f t="shared" si="63"/>
        <v>46</v>
      </c>
      <c r="AR91" s="18">
        <f t="shared" si="64"/>
        <v>78</v>
      </c>
      <c r="AS91" s="18">
        <f t="shared" si="65"/>
        <v>34</v>
      </c>
      <c r="AT91" s="13">
        <f t="shared" si="42"/>
        <v>58</v>
      </c>
      <c r="AU91" s="13">
        <f t="shared" si="43"/>
        <v>108</v>
      </c>
      <c r="AV91" s="54">
        <f t="shared" si="22"/>
        <v>60.857142857142854</v>
      </c>
      <c r="AW91" s="50">
        <f t="shared" si="44"/>
        <v>47.142857142857146</v>
      </c>
    </row>
    <row r="92" spans="1:49" ht="12.75" customHeight="1">
      <c r="A92" s="17">
        <v>34467</v>
      </c>
      <c r="B92" s="18">
        <f t="shared" ref="B92:D107" si="70">B37-B36</f>
        <v>28</v>
      </c>
      <c r="C92" s="18">
        <f t="shared" si="70"/>
        <v>15</v>
      </c>
      <c r="D92" s="18">
        <f t="shared" si="70"/>
        <v>4</v>
      </c>
      <c r="E92" s="18">
        <f t="shared" si="23"/>
        <v>19</v>
      </c>
      <c r="F92" s="18">
        <f t="shared" si="24"/>
        <v>30</v>
      </c>
      <c r="G92" s="13">
        <f t="shared" si="25"/>
        <v>22</v>
      </c>
      <c r="H92" s="13">
        <f t="shared" ref="H92:I116" si="71">IF(H37&gt;0,H37-H36," ")</f>
        <v>1</v>
      </c>
      <c r="I92" s="13">
        <f t="shared" si="26"/>
        <v>31</v>
      </c>
      <c r="J92" s="86">
        <f t="shared" si="27"/>
        <v>17.428571428571427</v>
      </c>
      <c r="K92" s="50">
        <f t="shared" si="55"/>
        <v>13.571428571428573</v>
      </c>
      <c r="L92" s="90">
        <v>34467</v>
      </c>
      <c r="M92" s="18">
        <f t="shared" si="57"/>
        <v>54</v>
      </c>
      <c r="N92" s="18">
        <f t="shared" si="68"/>
        <v>8</v>
      </c>
      <c r="O92" s="18">
        <f t="shared" si="68"/>
        <v>49</v>
      </c>
      <c r="P92" s="18">
        <f t="shared" si="68"/>
        <v>40</v>
      </c>
      <c r="Q92" s="18">
        <f t="shared" si="28"/>
        <v>53</v>
      </c>
      <c r="R92" s="18">
        <f t="shared" si="29"/>
        <v>48</v>
      </c>
      <c r="S92" s="13">
        <f>IF(U37&gt;0,U37-U36," ")</f>
        <v>40</v>
      </c>
      <c r="T92" s="13">
        <f>IF(V37&gt;0,V37-V36," ")</f>
        <v>62</v>
      </c>
      <c r="U92" s="54">
        <f t="shared" si="32"/>
        <v>42.857142857142854</v>
      </c>
      <c r="V92" s="50">
        <f t="shared" si="67"/>
        <v>19.142857142857146</v>
      </c>
      <c r="AB92" s="17">
        <v>34467</v>
      </c>
      <c r="AC92" s="18">
        <f t="shared" si="58"/>
        <v>13</v>
      </c>
      <c r="AD92" s="18">
        <f t="shared" si="58"/>
        <v>7</v>
      </c>
      <c r="AE92" s="18">
        <f t="shared" si="58"/>
        <v>7</v>
      </c>
      <c r="AF92" s="18">
        <f t="shared" si="58"/>
        <v>11</v>
      </c>
      <c r="AG92" s="18">
        <f t="shared" si="58"/>
        <v>17</v>
      </c>
      <c r="AH92" s="18">
        <f t="shared" si="58"/>
        <v>2</v>
      </c>
      <c r="AI92" s="13">
        <f t="shared" si="58"/>
        <v>5</v>
      </c>
      <c r="AJ92" s="13">
        <f t="shared" si="34"/>
        <v>13</v>
      </c>
      <c r="AK92" s="54">
        <f t="shared" si="35"/>
        <v>8.8571428571428577</v>
      </c>
      <c r="AL92" s="50">
        <f t="shared" si="36"/>
        <v>4.1428571428571423</v>
      </c>
      <c r="AM92" s="17">
        <v>34467</v>
      </c>
      <c r="AN92" s="18">
        <f t="shared" si="59"/>
        <v>95</v>
      </c>
      <c r="AO92" s="18">
        <f t="shared" si="61"/>
        <v>30</v>
      </c>
      <c r="AP92" s="18">
        <f t="shared" si="62"/>
        <v>60</v>
      </c>
      <c r="AQ92" s="18">
        <f t="shared" si="63"/>
        <v>70</v>
      </c>
      <c r="AR92" s="18">
        <f t="shared" si="64"/>
        <v>100</v>
      </c>
      <c r="AS92" s="18">
        <f t="shared" si="65"/>
        <v>72</v>
      </c>
      <c r="AT92" s="13">
        <f t="shared" si="42"/>
        <v>46</v>
      </c>
      <c r="AU92" s="13">
        <f t="shared" si="43"/>
        <v>106</v>
      </c>
      <c r="AV92" s="54">
        <f t="shared" si="22"/>
        <v>69.142857142857139</v>
      </c>
      <c r="AW92" s="50">
        <f t="shared" si="44"/>
        <v>36.857142857142861</v>
      </c>
    </row>
    <row r="93" spans="1:49" ht="12.75" customHeight="1">
      <c r="A93" s="17">
        <v>34474</v>
      </c>
      <c r="B93" s="18">
        <f t="shared" si="70"/>
        <v>36</v>
      </c>
      <c r="C93" s="18">
        <f t="shared" si="70"/>
        <v>18</v>
      </c>
      <c r="D93" s="18">
        <f t="shared" si="70"/>
        <v>12</v>
      </c>
      <c r="E93" s="18">
        <f t="shared" si="23"/>
        <v>16</v>
      </c>
      <c r="F93" s="18">
        <f t="shared" si="24"/>
        <v>23</v>
      </c>
      <c r="G93" s="13">
        <f t="shared" si="25"/>
        <v>23</v>
      </c>
      <c r="H93" s="13">
        <f t="shared" si="71"/>
        <v>7</v>
      </c>
      <c r="I93" s="13">
        <f t="shared" si="26"/>
        <v>39</v>
      </c>
      <c r="J93" s="86">
        <f t="shared" si="27"/>
        <v>19.714285714285715</v>
      </c>
      <c r="K93" s="50">
        <f t="shared" si="55"/>
        <v>19.285714285714285</v>
      </c>
      <c r="L93" s="90">
        <v>34474</v>
      </c>
      <c r="M93" s="18">
        <f t="shared" si="57"/>
        <v>46</v>
      </c>
      <c r="N93" s="18">
        <f t="shared" si="68"/>
        <v>86</v>
      </c>
      <c r="O93" s="18">
        <f t="shared" si="68"/>
        <v>38</v>
      </c>
      <c r="P93" s="18">
        <f t="shared" si="68"/>
        <v>36</v>
      </c>
      <c r="Q93" s="18">
        <f t="shared" si="28"/>
        <v>56</v>
      </c>
      <c r="R93" s="18">
        <f t="shared" si="29"/>
        <v>45</v>
      </c>
      <c r="S93" s="13">
        <f>IF(U38&gt;0,U38-U37," ")</f>
        <v>42</v>
      </c>
      <c r="T93" s="13">
        <f>IF(V38&gt;0,V38-V37," ")</f>
        <v>64</v>
      </c>
      <c r="U93" s="54">
        <f t="shared" si="32"/>
        <v>52.428571428571431</v>
      </c>
      <c r="V93" s="50">
        <f t="shared" si="67"/>
        <v>11.571428571428569</v>
      </c>
      <c r="AB93" s="17">
        <v>34474</v>
      </c>
      <c r="AC93" s="18">
        <f t="shared" si="58"/>
        <v>7</v>
      </c>
      <c r="AD93" s="18">
        <f t="shared" si="58"/>
        <v>10</v>
      </c>
      <c r="AE93" s="18">
        <f t="shared" si="58"/>
        <v>9</v>
      </c>
      <c r="AF93" s="18">
        <f t="shared" si="58"/>
        <v>10</v>
      </c>
      <c r="AG93" s="18">
        <f t="shared" si="58"/>
        <v>13</v>
      </c>
      <c r="AH93" s="18">
        <f t="shared" si="58"/>
        <v>11</v>
      </c>
      <c r="AI93" s="13">
        <f t="shared" si="58"/>
        <v>6</v>
      </c>
      <c r="AJ93" s="13">
        <f t="shared" si="34"/>
        <v>15</v>
      </c>
      <c r="AK93" s="54">
        <f t="shared" si="35"/>
        <v>10.571428571428571</v>
      </c>
      <c r="AL93" s="50">
        <f t="shared" si="36"/>
        <v>4.4285714285714288</v>
      </c>
      <c r="AM93" s="17">
        <v>34474</v>
      </c>
      <c r="AN93" s="18">
        <f t="shared" si="59"/>
        <v>89</v>
      </c>
      <c r="AO93" s="18">
        <f t="shared" si="61"/>
        <v>114</v>
      </c>
      <c r="AP93" s="18">
        <f t="shared" si="62"/>
        <v>59</v>
      </c>
      <c r="AQ93" s="18">
        <f t="shared" si="63"/>
        <v>62</v>
      </c>
      <c r="AR93" s="18">
        <f t="shared" si="64"/>
        <v>92</v>
      </c>
      <c r="AS93" s="18">
        <f t="shared" si="65"/>
        <v>79</v>
      </c>
      <c r="AT93" s="13">
        <f>IF(AV38&gt;0,AV38-AV37," ")</f>
        <v>55</v>
      </c>
      <c r="AU93" s="13">
        <f t="shared" si="43"/>
        <v>118</v>
      </c>
      <c r="AV93" s="54">
        <f t="shared" si="22"/>
        <v>82.714285714285708</v>
      </c>
      <c r="AW93" s="50">
        <f t="shared" si="44"/>
        <v>35.285714285714292</v>
      </c>
    </row>
    <row r="94" spans="1:49" ht="12.75" customHeight="1">
      <c r="A94" s="17">
        <v>34481</v>
      </c>
      <c r="B94" s="18">
        <f t="shared" si="70"/>
        <v>19</v>
      </c>
      <c r="C94" s="18">
        <f t="shared" si="70"/>
        <v>33</v>
      </c>
      <c r="D94" s="18">
        <f t="shared" si="70"/>
        <v>13</v>
      </c>
      <c r="E94" s="18">
        <f t="shared" si="23"/>
        <v>18</v>
      </c>
      <c r="F94" s="18">
        <f t="shared" si="24"/>
        <v>24</v>
      </c>
      <c r="G94" s="13">
        <f t="shared" si="25"/>
        <v>11</v>
      </c>
      <c r="H94" s="13">
        <f t="shared" si="71"/>
        <v>10</v>
      </c>
      <c r="I94" s="13">
        <f t="shared" si="26"/>
        <v>20</v>
      </c>
      <c r="J94" s="86">
        <f t="shared" si="27"/>
        <v>18.428571428571427</v>
      </c>
      <c r="K94" s="50">
        <f t="shared" si="55"/>
        <v>1.571428571428573</v>
      </c>
      <c r="L94" s="90">
        <v>34481</v>
      </c>
      <c r="M94" s="18">
        <f t="shared" si="57"/>
        <v>67</v>
      </c>
      <c r="N94" s="18">
        <f t="shared" si="68"/>
        <v>53</v>
      </c>
      <c r="O94" s="18">
        <f t="shared" si="68"/>
        <v>59</v>
      </c>
      <c r="P94" s="18">
        <f t="shared" si="68"/>
        <v>47</v>
      </c>
      <c r="Q94" s="18">
        <f t="shared" si="28"/>
        <v>54</v>
      </c>
      <c r="R94" s="18">
        <f t="shared" si="29"/>
        <v>55</v>
      </c>
      <c r="S94" s="13">
        <f t="shared" ref="S94:T116" si="72">IF(U39&gt;0,U39-U38," ")</f>
        <v>40</v>
      </c>
      <c r="T94" s="13">
        <f t="shared" si="72"/>
        <v>66</v>
      </c>
      <c r="U94" s="54">
        <f t="shared" si="32"/>
        <v>53.428571428571431</v>
      </c>
      <c r="V94" s="50">
        <f t="shared" si="67"/>
        <v>12.571428571428569</v>
      </c>
      <c r="AB94" s="17">
        <v>34481</v>
      </c>
      <c r="AC94" s="18">
        <f t="shared" si="58"/>
        <v>15</v>
      </c>
      <c r="AD94" s="18">
        <f t="shared" si="58"/>
        <v>7</v>
      </c>
      <c r="AE94" s="18">
        <f t="shared" si="58"/>
        <v>11</v>
      </c>
      <c r="AF94" s="18">
        <f t="shared" si="58"/>
        <v>11</v>
      </c>
      <c r="AG94" s="18">
        <f t="shared" si="58"/>
        <v>14</v>
      </c>
      <c r="AH94" s="18">
        <f t="shared" si="58"/>
        <v>7</v>
      </c>
      <c r="AI94" s="13">
        <f t="shared" si="58"/>
        <v>6</v>
      </c>
      <c r="AJ94" s="13">
        <f t="shared" si="34"/>
        <v>13</v>
      </c>
      <c r="AK94" s="54">
        <f t="shared" si="35"/>
        <v>9.8571428571428577</v>
      </c>
      <c r="AL94" s="50">
        <f t="shared" si="36"/>
        <v>3.1428571428571423</v>
      </c>
      <c r="AM94" s="17">
        <v>34481</v>
      </c>
      <c r="AN94" s="18">
        <f t="shared" si="59"/>
        <v>101</v>
      </c>
      <c r="AO94" s="18">
        <f t="shared" si="61"/>
        <v>93</v>
      </c>
      <c r="AP94" s="18">
        <f t="shared" si="62"/>
        <v>83</v>
      </c>
      <c r="AQ94" s="18">
        <f t="shared" si="63"/>
        <v>76</v>
      </c>
      <c r="AR94" s="18">
        <f t="shared" si="64"/>
        <v>92</v>
      </c>
      <c r="AS94" s="18">
        <f t="shared" si="65"/>
        <v>73</v>
      </c>
      <c r="AT94" s="13">
        <f t="shared" ref="AT94:AU116" si="73">IF(AV39&gt;0,AV39-AV38," ")</f>
        <v>56</v>
      </c>
      <c r="AU94" s="13">
        <f t="shared" si="43"/>
        <v>99</v>
      </c>
      <c r="AV94" s="54">
        <f t="shared" si="22"/>
        <v>81.714285714285708</v>
      </c>
      <c r="AW94" s="50">
        <f t="shared" si="44"/>
        <v>17.285714285714292</v>
      </c>
    </row>
    <row r="95" spans="1:49" ht="12.75" customHeight="1">
      <c r="A95" s="17">
        <v>34488</v>
      </c>
      <c r="B95" s="18">
        <f t="shared" si="70"/>
        <v>40</v>
      </c>
      <c r="C95" s="18">
        <f t="shared" si="70"/>
        <v>40</v>
      </c>
      <c r="D95" s="18">
        <f t="shared" si="70"/>
        <v>17</v>
      </c>
      <c r="E95" s="18">
        <f t="shared" si="23"/>
        <v>22</v>
      </c>
      <c r="F95" s="18">
        <f t="shared" si="24"/>
        <v>27</v>
      </c>
      <c r="G95" s="13">
        <f t="shared" si="25"/>
        <v>16</v>
      </c>
      <c r="H95" s="13">
        <f t="shared" si="71"/>
        <v>14</v>
      </c>
      <c r="I95" s="13">
        <f t="shared" si="26"/>
        <v>29</v>
      </c>
      <c r="J95" s="86">
        <f t="shared" si="27"/>
        <v>23.571428571428573</v>
      </c>
      <c r="K95" s="50">
        <f t="shared" si="55"/>
        <v>5.428571428571427</v>
      </c>
      <c r="L95" s="90">
        <v>34488</v>
      </c>
      <c r="M95" s="18">
        <f t="shared" si="57"/>
        <v>68</v>
      </c>
      <c r="N95" s="18">
        <f t="shared" si="68"/>
        <v>53</v>
      </c>
      <c r="O95" s="18">
        <f t="shared" si="68"/>
        <v>62</v>
      </c>
      <c r="P95" s="18">
        <f t="shared" si="68"/>
        <v>62</v>
      </c>
      <c r="Q95" s="18">
        <f t="shared" si="28"/>
        <v>62</v>
      </c>
      <c r="R95" s="18">
        <f t="shared" si="29"/>
        <v>43</v>
      </c>
      <c r="S95" s="18">
        <f t="shared" si="72"/>
        <v>52</v>
      </c>
      <c r="T95" s="18">
        <f t="shared" si="72"/>
        <v>70</v>
      </c>
      <c r="U95" s="54">
        <f t="shared" si="32"/>
        <v>57.714285714285715</v>
      </c>
      <c r="V95" s="50">
        <f t="shared" si="67"/>
        <v>12.285714285714285</v>
      </c>
      <c r="AB95" s="17">
        <v>34488</v>
      </c>
      <c r="AC95" s="18">
        <f t="shared" si="58"/>
        <v>12</v>
      </c>
      <c r="AD95" s="18">
        <f t="shared" si="58"/>
        <v>14</v>
      </c>
      <c r="AE95" s="18">
        <f t="shared" si="58"/>
        <v>9</v>
      </c>
      <c r="AF95" s="18">
        <f t="shared" si="58"/>
        <v>9</v>
      </c>
      <c r="AG95" s="18">
        <f t="shared" si="58"/>
        <v>17</v>
      </c>
      <c r="AH95" s="18">
        <f t="shared" si="58"/>
        <v>12</v>
      </c>
      <c r="AI95" s="13">
        <f t="shared" si="58"/>
        <v>12</v>
      </c>
      <c r="AJ95" s="13">
        <f t="shared" si="34"/>
        <v>18</v>
      </c>
      <c r="AK95" s="54">
        <f t="shared" si="35"/>
        <v>13</v>
      </c>
      <c r="AL95" s="50">
        <f t="shared" si="36"/>
        <v>5</v>
      </c>
      <c r="AM95" s="17">
        <v>34488</v>
      </c>
      <c r="AN95" s="18">
        <f t="shared" si="59"/>
        <v>120</v>
      </c>
      <c r="AO95" s="18">
        <f t="shared" si="61"/>
        <v>107</v>
      </c>
      <c r="AP95" s="18">
        <f t="shared" si="62"/>
        <v>88</v>
      </c>
      <c r="AQ95" s="18">
        <f t="shared" si="63"/>
        <v>93</v>
      </c>
      <c r="AR95" s="18">
        <f t="shared" si="64"/>
        <v>106</v>
      </c>
      <c r="AS95" s="18">
        <f t="shared" si="65"/>
        <v>71</v>
      </c>
      <c r="AT95" s="18">
        <f t="shared" si="73"/>
        <v>78</v>
      </c>
      <c r="AU95" s="18">
        <f t="shared" si="43"/>
        <v>117</v>
      </c>
      <c r="AV95" s="54">
        <f t="shared" si="22"/>
        <v>94.285714285714292</v>
      </c>
      <c r="AW95" s="50">
        <f t="shared" si="44"/>
        <v>22.714285714285708</v>
      </c>
    </row>
    <row r="96" spans="1:49" ht="12.75" customHeight="1">
      <c r="A96" s="17">
        <v>34495</v>
      </c>
      <c r="B96" s="18">
        <f t="shared" si="70"/>
        <v>12</v>
      </c>
      <c r="C96" s="18">
        <f t="shared" si="70"/>
        <v>6</v>
      </c>
      <c r="D96" s="20">
        <f t="shared" si="70"/>
        <v>18</v>
      </c>
      <c r="E96" s="20">
        <f t="shared" si="23"/>
        <v>21</v>
      </c>
      <c r="F96" s="20">
        <f t="shared" si="24"/>
        <v>17</v>
      </c>
      <c r="G96" s="13">
        <f t="shared" si="25"/>
        <v>19</v>
      </c>
      <c r="H96" s="13">
        <f t="shared" si="71"/>
        <v>21</v>
      </c>
      <c r="I96" s="13">
        <f t="shared" si="26"/>
        <v>27</v>
      </c>
      <c r="J96" s="86">
        <f t="shared" si="27"/>
        <v>18.428571428571427</v>
      </c>
      <c r="K96" s="50">
        <f t="shared" si="55"/>
        <v>8.571428571428573</v>
      </c>
      <c r="L96" s="90">
        <v>34495</v>
      </c>
      <c r="M96" s="20">
        <f t="shared" si="57"/>
        <v>62</v>
      </c>
      <c r="N96" s="20">
        <f t="shared" si="68"/>
        <v>60</v>
      </c>
      <c r="O96" s="20">
        <f t="shared" si="68"/>
        <v>62</v>
      </c>
      <c r="P96" s="20">
        <f t="shared" si="68"/>
        <v>59</v>
      </c>
      <c r="Q96" s="20">
        <f t="shared" si="28"/>
        <v>54</v>
      </c>
      <c r="R96" s="18">
        <f t="shared" si="29"/>
        <v>58</v>
      </c>
      <c r="S96" s="18">
        <f t="shared" si="72"/>
        <v>53</v>
      </c>
      <c r="T96" s="18">
        <f t="shared" si="72"/>
        <v>64</v>
      </c>
      <c r="U96" s="54">
        <f t="shared" si="32"/>
        <v>58.571428571428569</v>
      </c>
      <c r="V96" s="50">
        <f t="shared" si="67"/>
        <v>5.4285714285714306</v>
      </c>
      <c r="AB96" s="17">
        <v>34495</v>
      </c>
      <c r="AC96" s="20">
        <f t="shared" si="58"/>
        <v>19</v>
      </c>
      <c r="AD96" s="20">
        <f t="shared" si="58"/>
        <v>14</v>
      </c>
      <c r="AE96" s="20">
        <f t="shared" si="58"/>
        <v>8</v>
      </c>
      <c r="AF96" s="20">
        <f t="shared" si="58"/>
        <v>11</v>
      </c>
      <c r="AG96" s="20">
        <f t="shared" si="58"/>
        <v>15</v>
      </c>
      <c r="AH96" s="18">
        <f t="shared" si="58"/>
        <v>14</v>
      </c>
      <c r="AI96" s="13">
        <f t="shared" si="58"/>
        <v>4</v>
      </c>
      <c r="AJ96" s="13">
        <f t="shared" si="34"/>
        <v>14</v>
      </c>
      <c r="AK96" s="54">
        <f t="shared" si="35"/>
        <v>11.428571428571429</v>
      </c>
      <c r="AL96" s="50">
        <f t="shared" si="36"/>
        <v>2.5714285714285712</v>
      </c>
      <c r="AM96" s="17">
        <v>34495</v>
      </c>
      <c r="AN96" s="20">
        <f t="shared" si="59"/>
        <v>93</v>
      </c>
      <c r="AO96" s="20">
        <f t="shared" si="61"/>
        <v>80</v>
      </c>
      <c r="AP96" s="20">
        <f t="shared" si="62"/>
        <v>88</v>
      </c>
      <c r="AQ96" s="20">
        <f t="shared" si="63"/>
        <v>91</v>
      </c>
      <c r="AR96" s="20">
        <f t="shared" si="64"/>
        <v>86</v>
      </c>
      <c r="AS96" s="18">
        <f t="shared" si="65"/>
        <v>91</v>
      </c>
      <c r="AT96" s="18">
        <f t="shared" si="73"/>
        <v>78</v>
      </c>
      <c r="AU96" s="18">
        <f t="shared" si="43"/>
        <v>105</v>
      </c>
      <c r="AV96" s="54">
        <f t="shared" si="22"/>
        <v>88.428571428571431</v>
      </c>
      <c r="AW96" s="50">
        <f t="shared" si="44"/>
        <v>16.571428571428569</v>
      </c>
    </row>
    <row r="97" spans="1:49" ht="12.75" customHeight="1">
      <c r="A97" s="17">
        <v>34502</v>
      </c>
      <c r="B97" s="18">
        <f t="shared" si="70"/>
        <v>29</v>
      </c>
      <c r="C97" s="18">
        <f t="shared" si="70"/>
        <v>28</v>
      </c>
      <c r="D97" s="20">
        <f t="shared" si="70"/>
        <v>19</v>
      </c>
      <c r="E97" s="20">
        <f t="shared" si="23"/>
        <v>19</v>
      </c>
      <c r="F97" s="20">
        <f t="shared" si="24"/>
        <v>26</v>
      </c>
      <c r="G97" s="13">
        <f t="shared" si="25"/>
        <v>17</v>
      </c>
      <c r="H97" s="13">
        <f t="shared" si="71"/>
        <v>11</v>
      </c>
      <c r="I97" s="13">
        <f t="shared" si="26"/>
        <v>30</v>
      </c>
      <c r="J97" s="86">
        <f t="shared" si="27"/>
        <v>21.428571428571427</v>
      </c>
      <c r="K97" s="50">
        <f t="shared" si="55"/>
        <v>8.571428571428573</v>
      </c>
      <c r="L97" s="90">
        <v>34502</v>
      </c>
      <c r="M97" s="20">
        <f t="shared" si="57"/>
        <v>58</v>
      </c>
      <c r="N97" s="20">
        <f t="shared" si="68"/>
        <v>57</v>
      </c>
      <c r="O97" s="20">
        <f t="shared" si="68"/>
        <v>66</v>
      </c>
      <c r="P97" s="20">
        <f t="shared" si="68"/>
        <v>63</v>
      </c>
      <c r="Q97" s="20">
        <f t="shared" si="28"/>
        <v>59</v>
      </c>
      <c r="R97" s="18">
        <f t="shared" si="29"/>
        <v>34</v>
      </c>
      <c r="S97" s="18">
        <f t="shared" si="72"/>
        <v>48</v>
      </c>
      <c r="T97" s="18">
        <f t="shared" si="72"/>
        <v>62</v>
      </c>
      <c r="U97" s="54">
        <f t="shared" si="32"/>
        <v>55.571428571428569</v>
      </c>
      <c r="V97" s="50">
        <f t="shared" si="67"/>
        <v>6.4285714285714306</v>
      </c>
      <c r="AB97" s="17">
        <v>34502</v>
      </c>
      <c r="AC97" s="20">
        <f t="shared" si="58"/>
        <v>0</v>
      </c>
      <c r="AD97" s="20">
        <f t="shared" si="58"/>
        <v>10</v>
      </c>
      <c r="AE97" s="20">
        <f t="shared" si="58"/>
        <v>2</v>
      </c>
      <c r="AF97" s="20">
        <f t="shared" si="58"/>
        <v>12</v>
      </c>
      <c r="AG97" s="20">
        <f t="shared" si="58"/>
        <v>19</v>
      </c>
      <c r="AH97" s="18">
        <f t="shared" si="58"/>
        <v>12</v>
      </c>
      <c r="AI97" s="13">
        <f t="shared" si="58"/>
        <v>5</v>
      </c>
      <c r="AJ97" s="13">
        <f t="shared" si="34"/>
        <v>14</v>
      </c>
      <c r="AK97" s="54">
        <f t="shared" si="35"/>
        <v>10.571428571428571</v>
      </c>
      <c r="AL97" s="50">
        <f t="shared" si="36"/>
        <v>3.4285714285714288</v>
      </c>
      <c r="AM97" s="17">
        <v>34502</v>
      </c>
      <c r="AN97" s="20">
        <f t="shared" si="59"/>
        <v>87</v>
      </c>
      <c r="AO97" s="20">
        <f t="shared" si="61"/>
        <v>95</v>
      </c>
      <c r="AP97" s="20">
        <f t="shared" si="62"/>
        <v>87</v>
      </c>
      <c r="AQ97" s="20">
        <f t="shared" si="63"/>
        <v>94</v>
      </c>
      <c r="AR97" s="20">
        <f t="shared" si="64"/>
        <v>104</v>
      </c>
      <c r="AS97" s="18">
        <f t="shared" si="65"/>
        <v>63</v>
      </c>
      <c r="AT97" s="18">
        <f t="shared" si="73"/>
        <v>64</v>
      </c>
      <c r="AU97" s="18">
        <f t="shared" si="43"/>
        <v>106</v>
      </c>
      <c r="AV97" s="54">
        <f t="shared" si="22"/>
        <v>87.571428571428569</v>
      </c>
      <c r="AW97" s="50">
        <f t="shared" si="44"/>
        <v>18.428571428571431</v>
      </c>
    </row>
    <row r="98" spans="1:49" ht="12.75" customHeight="1">
      <c r="A98" s="17">
        <v>34509</v>
      </c>
      <c r="B98" s="18">
        <f t="shared" si="70"/>
        <v>11</v>
      </c>
      <c r="C98" s="18">
        <f t="shared" si="70"/>
        <v>30</v>
      </c>
      <c r="D98" s="20">
        <f t="shared" si="70"/>
        <v>15</v>
      </c>
      <c r="E98" s="20">
        <f t="shared" ref="E98:E116" si="74">E43-E42</f>
        <v>22</v>
      </c>
      <c r="F98" s="20">
        <f t="shared" si="24"/>
        <v>16</v>
      </c>
      <c r="G98" s="13">
        <f t="shared" ref="G98:G116" si="75">G43-G42</f>
        <v>24</v>
      </c>
      <c r="H98" s="13">
        <f t="shared" si="71"/>
        <v>12</v>
      </c>
      <c r="I98" s="13">
        <f t="shared" si="71"/>
        <v>28</v>
      </c>
      <c r="J98" s="86">
        <f t="shared" si="27"/>
        <v>21</v>
      </c>
      <c r="K98" s="50">
        <f t="shared" si="55"/>
        <v>7</v>
      </c>
      <c r="L98" s="90">
        <v>34509</v>
      </c>
      <c r="M98" s="20">
        <f t="shared" si="57"/>
        <v>63</v>
      </c>
      <c r="N98" s="20">
        <f t="shared" si="68"/>
        <v>55</v>
      </c>
      <c r="O98" s="20">
        <f t="shared" si="68"/>
        <v>66</v>
      </c>
      <c r="P98" s="20">
        <f t="shared" si="68"/>
        <v>65</v>
      </c>
      <c r="Q98" s="20">
        <f t="shared" si="28"/>
        <v>55</v>
      </c>
      <c r="R98" s="18">
        <f t="shared" si="29"/>
        <v>50</v>
      </c>
      <c r="S98" s="18">
        <f t="shared" si="72"/>
        <v>52</v>
      </c>
      <c r="T98" s="18">
        <f t="shared" si="72"/>
        <v>68</v>
      </c>
      <c r="U98" s="54">
        <f t="shared" si="32"/>
        <v>58.714285714285715</v>
      </c>
      <c r="V98" s="50">
        <f t="shared" si="67"/>
        <v>9.2857142857142847</v>
      </c>
      <c r="AB98" s="17">
        <v>34509</v>
      </c>
      <c r="AC98" s="20">
        <f t="shared" si="58"/>
        <v>9</v>
      </c>
      <c r="AD98" s="20">
        <f t="shared" si="58"/>
        <v>10</v>
      </c>
      <c r="AE98" s="20">
        <f t="shared" si="58"/>
        <v>10</v>
      </c>
      <c r="AF98" s="20">
        <f t="shared" si="58"/>
        <v>10</v>
      </c>
      <c r="AG98" s="20">
        <f t="shared" si="58"/>
        <v>11</v>
      </c>
      <c r="AH98" s="18">
        <f t="shared" si="58"/>
        <v>11</v>
      </c>
      <c r="AI98" s="13">
        <f t="shared" si="58"/>
        <v>9</v>
      </c>
      <c r="AJ98" s="13">
        <f t="shared" si="34"/>
        <v>12</v>
      </c>
      <c r="AK98" s="54">
        <f t="shared" si="35"/>
        <v>10.428571428571429</v>
      </c>
      <c r="AL98" s="50">
        <f t="shared" si="36"/>
        <v>1.5714285714285712</v>
      </c>
      <c r="AM98" s="17">
        <v>34509</v>
      </c>
      <c r="AN98" s="20">
        <f t="shared" si="59"/>
        <v>83</v>
      </c>
      <c r="AO98" s="20">
        <f t="shared" si="61"/>
        <v>95</v>
      </c>
      <c r="AP98" s="20">
        <f t="shared" si="62"/>
        <v>91</v>
      </c>
      <c r="AQ98" s="20">
        <f t="shared" si="63"/>
        <v>97</v>
      </c>
      <c r="AR98" s="20">
        <f t="shared" si="64"/>
        <v>82</v>
      </c>
      <c r="AS98" s="18">
        <f t="shared" si="65"/>
        <v>85</v>
      </c>
      <c r="AT98" s="18">
        <f t="shared" si="73"/>
        <v>73</v>
      </c>
      <c r="AU98" s="18">
        <f t="shared" si="43"/>
        <v>108</v>
      </c>
      <c r="AV98" s="54">
        <f t="shared" si="22"/>
        <v>90.142857142857139</v>
      </c>
      <c r="AW98" s="50">
        <f t="shared" si="44"/>
        <v>17.857142857142861</v>
      </c>
    </row>
    <row r="99" spans="1:49" ht="12.75" customHeight="1">
      <c r="A99" s="17">
        <v>34516</v>
      </c>
      <c r="B99" s="18">
        <f t="shared" si="70"/>
        <v>15</v>
      </c>
      <c r="C99" s="18">
        <f t="shared" si="70"/>
        <v>11</v>
      </c>
      <c r="D99" s="20">
        <f t="shared" si="70"/>
        <v>11</v>
      </c>
      <c r="E99" s="20">
        <f t="shared" si="74"/>
        <v>9</v>
      </c>
      <c r="F99" s="20">
        <f t="shared" si="24"/>
        <v>14</v>
      </c>
      <c r="G99" s="13">
        <f t="shared" si="75"/>
        <v>25</v>
      </c>
      <c r="H99" s="13">
        <f t="shared" si="71"/>
        <v>11</v>
      </c>
      <c r="I99" s="13">
        <f t="shared" si="71"/>
        <v>32</v>
      </c>
      <c r="J99" s="86">
        <f t="shared" si="27"/>
        <v>16.142857142857142</v>
      </c>
      <c r="K99" s="50">
        <f t="shared" si="55"/>
        <v>15.857142857142858</v>
      </c>
      <c r="L99" s="90">
        <v>34516</v>
      </c>
      <c r="M99" s="20">
        <f t="shared" si="57"/>
        <v>84</v>
      </c>
      <c r="N99" s="20">
        <f t="shared" si="68"/>
        <v>59</v>
      </c>
      <c r="O99" s="20">
        <f t="shared" si="68"/>
        <v>72</v>
      </c>
      <c r="P99" s="20">
        <f t="shared" si="68"/>
        <v>56</v>
      </c>
      <c r="Q99" s="20">
        <f t="shared" si="28"/>
        <v>46</v>
      </c>
      <c r="R99" s="18">
        <f t="shared" si="29"/>
        <v>55</v>
      </c>
      <c r="S99" s="18">
        <f t="shared" si="72"/>
        <v>50</v>
      </c>
      <c r="T99" s="18">
        <f t="shared" si="72"/>
        <v>62</v>
      </c>
      <c r="U99" s="54">
        <f t="shared" si="32"/>
        <v>57.142857142857146</v>
      </c>
      <c r="V99" s="50">
        <f t="shared" si="67"/>
        <v>4.8571428571428541</v>
      </c>
      <c r="AB99" s="17">
        <v>34516</v>
      </c>
      <c r="AC99" s="20">
        <f t="shared" si="58"/>
        <v>5</v>
      </c>
      <c r="AD99" s="20">
        <f t="shared" si="58"/>
        <v>3</v>
      </c>
      <c r="AE99" s="20">
        <f t="shared" si="58"/>
        <v>10</v>
      </c>
      <c r="AF99" s="20">
        <f t="shared" si="58"/>
        <v>11</v>
      </c>
      <c r="AG99" s="20">
        <f t="shared" si="58"/>
        <v>12</v>
      </c>
      <c r="AH99" s="18">
        <f t="shared" si="58"/>
        <v>11</v>
      </c>
      <c r="AI99" s="13">
        <f t="shared" si="58"/>
        <v>8</v>
      </c>
      <c r="AJ99" s="13">
        <f t="shared" si="34"/>
        <v>11</v>
      </c>
      <c r="AK99" s="54">
        <f t="shared" si="35"/>
        <v>9.4285714285714288</v>
      </c>
      <c r="AL99" s="50">
        <f t="shared" si="36"/>
        <v>1.5714285714285712</v>
      </c>
      <c r="AM99" s="17">
        <v>34516</v>
      </c>
      <c r="AN99" s="20">
        <f t="shared" si="59"/>
        <v>104</v>
      </c>
      <c r="AO99" s="20">
        <f t="shared" si="61"/>
        <v>73</v>
      </c>
      <c r="AP99" s="20">
        <f t="shared" si="62"/>
        <v>93</v>
      </c>
      <c r="AQ99" s="20">
        <f t="shared" si="63"/>
        <v>76</v>
      </c>
      <c r="AR99" s="20">
        <f t="shared" si="64"/>
        <v>72</v>
      </c>
      <c r="AS99" s="18">
        <f t="shared" si="65"/>
        <v>91</v>
      </c>
      <c r="AT99" s="18">
        <f t="shared" si="73"/>
        <v>69</v>
      </c>
      <c r="AU99" s="18">
        <f t="shared" si="43"/>
        <v>105</v>
      </c>
      <c r="AV99" s="54">
        <f t="shared" si="22"/>
        <v>82.714285714285708</v>
      </c>
      <c r="AW99" s="50">
        <f t="shared" si="44"/>
        <v>22.285714285714292</v>
      </c>
    </row>
    <row r="100" spans="1:49" ht="12.75" customHeight="1">
      <c r="A100" s="17">
        <v>34523</v>
      </c>
      <c r="B100" s="18">
        <f t="shared" si="70"/>
        <v>38</v>
      </c>
      <c r="C100" s="18">
        <f t="shared" si="70"/>
        <v>31</v>
      </c>
      <c r="D100" s="20">
        <f t="shared" si="70"/>
        <v>15</v>
      </c>
      <c r="E100" s="20">
        <f t="shared" si="74"/>
        <v>21</v>
      </c>
      <c r="F100" s="20">
        <f t="shared" si="24"/>
        <v>14</v>
      </c>
      <c r="G100" s="13">
        <f t="shared" si="75"/>
        <v>12</v>
      </c>
      <c r="H100" s="13">
        <f t="shared" si="71"/>
        <v>26</v>
      </c>
      <c r="I100" s="13">
        <f t="shared" si="71"/>
        <v>30</v>
      </c>
      <c r="J100" s="86">
        <f t="shared" si="27"/>
        <v>21.285714285714285</v>
      </c>
      <c r="K100" s="50">
        <f t="shared" si="55"/>
        <v>8.7142857142857153</v>
      </c>
      <c r="L100" s="90">
        <v>34523</v>
      </c>
      <c r="M100" s="20">
        <f t="shared" si="57"/>
        <v>46</v>
      </c>
      <c r="N100" s="20">
        <f t="shared" si="68"/>
        <v>65</v>
      </c>
      <c r="O100" s="20">
        <f t="shared" si="68"/>
        <v>70</v>
      </c>
      <c r="P100" s="20">
        <f t="shared" si="68"/>
        <v>64</v>
      </c>
      <c r="Q100" s="20">
        <f t="shared" si="28"/>
        <v>50</v>
      </c>
      <c r="R100" s="18">
        <f t="shared" si="29"/>
        <v>46</v>
      </c>
      <c r="S100" s="18">
        <f t="shared" si="72"/>
        <v>63</v>
      </c>
      <c r="T100" s="18">
        <f t="shared" si="72"/>
        <v>71</v>
      </c>
      <c r="U100" s="54">
        <f t="shared" si="32"/>
        <v>61.285714285714285</v>
      </c>
      <c r="V100" s="50">
        <f t="shared" si="67"/>
        <v>9.7142857142857153</v>
      </c>
      <c r="AB100" s="17">
        <v>34523</v>
      </c>
      <c r="AC100" s="20">
        <f t="shared" si="58"/>
        <v>11</v>
      </c>
      <c r="AD100" s="20">
        <f t="shared" si="58"/>
        <v>19</v>
      </c>
      <c r="AE100" s="20">
        <f t="shared" si="58"/>
        <v>5</v>
      </c>
      <c r="AF100" s="20">
        <f t="shared" si="58"/>
        <v>11</v>
      </c>
      <c r="AG100" s="20">
        <f t="shared" si="58"/>
        <v>10</v>
      </c>
      <c r="AH100" s="18">
        <f t="shared" si="58"/>
        <v>11</v>
      </c>
      <c r="AI100" s="13">
        <f t="shared" si="58"/>
        <v>8</v>
      </c>
      <c r="AJ100" s="13">
        <f t="shared" si="34"/>
        <v>9</v>
      </c>
      <c r="AK100" s="54">
        <f t="shared" si="35"/>
        <v>10.428571428571429</v>
      </c>
      <c r="AL100" s="50">
        <f t="shared" si="36"/>
        <v>-1.4285714285714288</v>
      </c>
      <c r="AM100" s="17">
        <v>34523</v>
      </c>
      <c r="AN100" s="20">
        <f t="shared" si="59"/>
        <v>95</v>
      </c>
      <c r="AO100" s="20">
        <f t="shared" si="61"/>
        <v>115</v>
      </c>
      <c r="AP100" s="20">
        <f t="shared" si="62"/>
        <v>90</v>
      </c>
      <c r="AQ100" s="20">
        <f t="shared" si="63"/>
        <v>96</v>
      </c>
      <c r="AR100" s="20">
        <f t="shared" si="64"/>
        <v>74</v>
      </c>
      <c r="AS100" s="18">
        <f t="shared" si="65"/>
        <v>69</v>
      </c>
      <c r="AT100" s="18">
        <f t="shared" si="73"/>
        <v>97</v>
      </c>
      <c r="AU100" s="18">
        <f t="shared" si="43"/>
        <v>110</v>
      </c>
      <c r="AV100" s="54">
        <f t="shared" si="22"/>
        <v>93</v>
      </c>
      <c r="AW100" s="50">
        <f t="shared" si="44"/>
        <v>17</v>
      </c>
    </row>
    <row r="101" spans="1:49" ht="12.75" customHeight="1">
      <c r="A101" s="17">
        <v>34530</v>
      </c>
      <c r="B101" s="18">
        <f t="shared" si="70"/>
        <v>27</v>
      </c>
      <c r="C101" s="18">
        <f t="shared" si="70"/>
        <v>14</v>
      </c>
      <c r="D101" s="20">
        <f t="shared" si="70"/>
        <v>20</v>
      </c>
      <c r="E101" s="20">
        <f t="shared" si="74"/>
        <v>16</v>
      </c>
      <c r="F101" s="20">
        <f t="shared" si="24"/>
        <v>27</v>
      </c>
      <c r="G101" s="13">
        <f t="shared" si="75"/>
        <v>9</v>
      </c>
      <c r="H101" s="13">
        <f t="shared" si="71"/>
        <v>9</v>
      </c>
      <c r="I101" s="13">
        <f t="shared" si="71"/>
        <v>22</v>
      </c>
      <c r="J101" s="86">
        <f t="shared" si="27"/>
        <v>16.714285714285715</v>
      </c>
      <c r="K101" s="50">
        <f t="shared" si="55"/>
        <v>5.2857142857142847</v>
      </c>
      <c r="L101" s="90">
        <v>34530</v>
      </c>
      <c r="M101" s="20">
        <f t="shared" si="57"/>
        <v>66</v>
      </c>
      <c r="N101" s="20">
        <f t="shared" si="68"/>
        <v>48</v>
      </c>
      <c r="O101" s="20">
        <f t="shared" si="68"/>
        <v>67</v>
      </c>
      <c r="P101" s="20">
        <f t="shared" si="68"/>
        <v>65</v>
      </c>
      <c r="Q101" s="20">
        <f t="shared" si="28"/>
        <v>55</v>
      </c>
      <c r="R101" s="18">
        <f t="shared" si="29"/>
        <v>36</v>
      </c>
      <c r="S101" s="18">
        <f t="shared" si="72"/>
        <v>52</v>
      </c>
      <c r="T101" s="18">
        <f t="shared" si="72"/>
        <v>62</v>
      </c>
      <c r="U101" s="54">
        <f t="shared" si="32"/>
        <v>55</v>
      </c>
      <c r="V101" s="50">
        <f t="shared" si="67"/>
        <v>7</v>
      </c>
      <c r="AB101" s="17">
        <v>34530</v>
      </c>
      <c r="AC101" s="20">
        <f t="shared" si="58"/>
        <v>8</v>
      </c>
      <c r="AD101" s="20">
        <f t="shared" si="58"/>
        <v>9</v>
      </c>
      <c r="AE101" s="20">
        <f t="shared" si="58"/>
        <v>7</v>
      </c>
      <c r="AF101" s="20">
        <f t="shared" si="58"/>
        <v>6</v>
      </c>
      <c r="AG101" s="20">
        <f t="shared" si="58"/>
        <v>11</v>
      </c>
      <c r="AH101" s="18">
        <f t="shared" si="58"/>
        <v>14</v>
      </c>
      <c r="AI101" s="13">
        <f t="shared" si="58"/>
        <v>9</v>
      </c>
      <c r="AJ101" s="13">
        <f t="shared" si="34"/>
        <v>26</v>
      </c>
      <c r="AK101" s="54">
        <f t="shared" si="35"/>
        <v>11.714285714285714</v>
      </c>
      <c r="AL101" s="50">
        <f t="shared" si="36"/>
        <v>14.285714285714286</v>
      </c>
      <c r="AM101" s="17">
        <v>34530</v>
      </c>
      <c r="AN101" s="20">
        <f t="shared" si="59"/>
        <v>101</v>
      </c>
      <c r="AO101" s="20">
        <f t="shared" si="61"/>
        <v>71</v>
      </c>
      <c r="AP101" s="20">
        <f t="shared" si="62"/>
        <v>94</v>
      </c>
      <c r="AQ101" s="20">
        <f t="shared" si="63"/>
        <v>87</v>
      </c>
      <c r="AR101" s="20">
        <f t="shared" si="64"/>
        <v>93</v>
      </c>
      <c r="AS101" s="18">
        <f t="shared" si="65"/>
        <v>59</v>
      </c>
      <c r="AT101" s="18">
        <f t="shared" si="73"/>
        <v>70</v>
      </c>
      <c r="AU101" s="18">
        <f t="shared" si="43"/>
        <v>110</v>
      </c>
      <c r="AV101" s="54">
        <f t="shared" si="22"/>
        <v>83.428571428571431</v>
      </c>
      <c r="AW101" s="50">
        <f t="shared" si="44"/>
        <v>26.571428571428569</v>
      </c>
    </row>
    <row r="102" spans="1:49" ht="12.75" customHeight="1">
      <c r="A102" s="17">
        <v>34537</v>
      </c>
      <c r="B102" s="18">
        <f t="shared" si="70"/>
        <v>13</v>
      </c>
      <c r="C102" s="18">
        <f t="shared" si="70"/>
        <v>8</v>
      </c>
      <c r="D102" s="20">
        <f t="shared" si="70"/>
        <v>16</v>
      </c>
      <c r="E102" s="20">
        <f t="shared" si="74"/>
        <v>0</v>
      </c>
      <c r="F102" s="20">
        <f t="shared" si="24"/>
        <v>22</v>
      </c>
      <c r="G102" s="13">
        <f t="shared" si="75"/>
        <v>14</v>
      </c>
      <c r="H102" s="13">
        <f t="shared" si="71"/>
        <v>1</v>
      </c>
      <c r="I102" s="13">
        <f t="shared" si="71"/>
        <v>13</v>
      </c>
      <c r="J102" s="86">
        <f t="shared" si="27"/>
        <v>10.571428571428571</v>
      </c>
      <c r="K102" s="50">
        <f t="shared" si="55"/>
        <v>2.4285714285714288</v>
      </c>
      <c r="L102" s="90">
        <v>34537</v>
      </c>
      <c r="M102" s="20">
        <f t="shared" si="57"/>
        <v>56</v>
      </c>
      <c r="N102" s="20">
        <f t="shared" si="68"/>
        <v>43</v>
      </c>
      <c r="O102" s="20">
        <f t="shared" si="68"/>
        <v>68</v>
      </c>
      <c r="P102" s="20">
        <f t="shared" si="68"/>
        <v>48</v>
      </c>
      <c r="Q102" s="20">
        <f t="shared" si="28"/>
        <v>54</v>
      </c>
      <c r="R102" s="18">
        <f t="shared" si="29"/>
        <v>56</v>
      </c>
      <c r="S102" s="18">
        <f t="shared" si="72"/>
        <v>48</v>
      </c>
      <c r="T102" s="18">
        <f t="shared" si="72"/>
        <v>60</v>
      </c>
      <c r="U102" s="54">
        <f t="shared" si="32"/>
        <v>53.857142857142854</v>
      </c>
      <c r="V102" s="50">
        <f t="shared" si="67"/>
        <v>6.1428571428571459</v>
      </c>
      <c r="AB102" s="17">
        <v>34537</v>
      </c>
      <c r="AC102" s="20">
        <f t="shared" si="58"/>
        <v>9</v>
      </c>
      <c r="AD102" s="20">
        <f t="shared" si="58"/>
        <v>6</v>
      </c>
      <c r="AE102" s="20">
        <f t="shared" si="58"/>
        <v>6</v>
      </c>
      <c r="AF102" s="20">
        <f t="shared" si="58"/>
        <v>10</v>
      </c>
      <c r="AG102" s="20">
        <f t="shared" si="58"/>
        <v>3</v>
      </c>
      <c r="AH102" s="18">
        <f t="shared" si="58"/>
        <v>8</v>
      </c>
      <c r="AI102" s="13">
        <f t="shared" si="58"/>
        <v>5</v>
      </c>
      <c r="AJ102" s="13">
        <f t="shared" si="34"/>
        <v>11</v>
      </c>
      <c r="AK102" s="54">
        <f t="shared" si="35"/>
        <v>7</v>
      </c>
      <c r="AL102" s="50">
        <f t="shared" si="36"/>
        <v>4</v>
      </c>
      <c r="AM102" s="17">
        <v>34537</v>
      </c>
      <c r="AN102" s="20">
        <f t="shared" si="59"/>
        <v>78</v>
      </c>
      <c r="AO102" s="20">
        <f t="shared" si="61"/>
        <v>57</v>
      </c>
      <c r="AP102" s="20">
        <f t="shared" si="62"/>
        <v>90</v>
      </c>
      <c r="AQ102" s="20">
        <f t="shared" si="63"/>
        <v>58</v>
      </c>
      <c r="AR102" s="20">
        <f t="shared" si="64"/>
        <v>79</v>
      </c>
      <c r="AS102" s="18">
        <f t="shared" si="65"/>
        <v>78</v>
      </c>
      <c r="AT102" s="18">
        <f t="shared" si="73"/>
        <v>54</v>
      </c>
      <c r="AU102" s="18">
        <f t="shared" si="43"/>
        <v>84</v>
      </c>
      <c r="AV102" s="54">
        <f t="shared" si="22"/>
        <v>71.428571428571431</v>
      </c>
      <c r="AW102" s="50">
        <f t="shared" si="44"/>
        <v>12.571428571428569</v>
      </c>
    </row>
    <row r="103" spans="1:49" ht="12.75" customHeight="1">
      <c r="A103" s="17">
        <v>34544</v>
      </c>
      <c r="B103" s="18">
        <f t="shared" si="70"/>
        <v>27</v>
      </c>
      <c r="C103" s="18">
        <f t="shared" si="70"/>
        <v>5</v>
      </c>
      <c r="D103" s="20">
        <f t="shared" si="70"/>
        <v>15</v>
      </c>
      <c r="E103" s="20">
        <f t="shared" si="74"/>
        <v>0</v>
      </c>
      <c r="F103" s="20">
        <f t="shared" si="24"/>
        <v>11</v>
      </c>
      <c r="G103" s="13">
        <f t="shared" si="75"/>
        <v>1</v>
      </c>
      <c r="H103" s="13">
        <f t="shared" si="71"/>
        <v>16</v>
      </c>
      <c r="I103" s="13">
        <f t="shared" si="71"/>
        <v>19</v>
      </c>
      <c r="J103" s="86">
        <f t="shared" si="27"/>
        <v>9.5714285714285712</v>
      </c>
      <c r="K103" s="50">
        <f t="shared" si="55"/>
        <v>9.4285714285714288</v>
      </c>
      <c r="L103" s="90">
        <v>34544</v>
      </c>
      <c r="M103" s="20">
        <f t="shared" si="57"/>
        <v>52</v>
      </c>
      <c r="N103" s="20">
        <f t="shared" si="68"/>
        <v>48</v>
      </c>
      <c r="O103" s="20">
        <f t="shared" si="68"/>
        <v>67</v>
      </c>
      <c r="P103" s="20">
        <f t="shared" si="68"/>
        <v>56</v>
      </c>
      <c r="Q103" s="20">
        <f t="shared" si="28"/>
        <v>48</v>
      </c>
      <c r="R103" s="18">
        <f t="shared" si="29"/>
        <v>30</v>
      </c>
      <c r="S103" s="18">
        <f t="shared" si="72"/>
        <v>49</v>
      </c>
      <c r="T103" s="18">
        <f t="shared" si="72"/>
        <v>48</v>
      </c>
      <c r="U103" s="54">
        <f t="shared" si="32"/>
        <v>49.428571428571431</v>
      </c>
      <c r="V103" s="50">
        <f t="shared" si="67"/>
        <v>-1.4285714285714306</v>
      </c>
      <c r="AB103" s="17">
        <v>34544</v>
      </c>
      <c r="AC103" s="20">
        <f t="shared" si="58"/>
        <v>5</v>
      </c>
      <c r="AD103" s="20">
        <f t="shared" si="58"/>
        <v>4</v>
      </c>
      <c r="AE103" s="20">
        <f t="shared" si="58"/>
        <v>-1</v>
      </c>
      <c r="AF103" s="20">
        <f t="shared" si="58"/>
        <v>4</v>
      </c>
      <c r="AG103" s="20">
        <f t="shared" si="58"/>
        <v>7</v>
      </c>
      <c r="AH103" s="18">
        <f t="shared" si="58"/>
        <v>10</v>
      </c>
      <c r="AI103" s="13">
        <f t="shared" si="58"/>
        <v>-2</v>
      </c>
      <c r="AJ103" s="13">
        <f t="shared" si="34"/>
        <v>10</v>
      </c>
      <c r="AK103" s="54">
        <f t="shared" si="35"/>
        <v>4.5714285714285712</v>
      </c>
      <c r="AL103" s="50">
        <f t="shared" si="36"/>
        <v>5.4285714285714288</v>
      </c>
      <c r="AM103" s="17">
        <v>34544</v>
      </c>
      <c r="AN103" s="20">
        <f t="shared" si="59"/>
        <v>84</v>
      </c>
      <c r="AO103" s="20">
        <f t="shared" si="61"/>
        <v>57</v>
      </c>
      <c r="AP103" s="20">
        <f t="shared" si="62"/>
        <v>81</v>
      </c>
      <c r="AQ103" s="20">
        <f t="shared" si="63"/>
        <v>60</v>
      </c>
      <c r="AR103" s="20">
        <f t="shared" si="64"/>
        <v>66</v>
      </c>
      <c r="AS103" s="18">
        <f t="shared" si="65"/>
        <v>41</v>
      </c>
      <c r="AT103" s="18">
        <f t="shared" si="73"/>
        <v>63</v>
      </c>
      <c r="AU103" s="18">
        <f t="shared" si="43"/>
        <v>77</v>
      </c>
      <c r="AV103" s="54">
        <f t="shared" si="22"/>
        <v>63.571428571428569</v>
      </c>
      <c r="AW103" s="50">
        <f t="shared" si="44"/>
        <v>13.428571428571431</v>
      </c>
    </row>
    <row r="104" spans="1:49" ht="12.75" customHeight="1">
      <c r="A104" s="17">
        <v>34551</v>
      </c>
      <c r="B104" s="18">
        <f t="shared" si="70"/>
        <v>32</v>
      </c>
      <c r="C104" s="18">
        <f t="shared" si="70"/>
        <v>1</v>
      </c>
      <c r="D104" s="20">
        <f t="shared" si="70"/>
        <v>19</v>
      </c>
      <c r="E104" s="20">
        <f t="shared" si="74"/>
        <v>-2</v>
      </c>
      <c r="F104" s="20">
        <f t="shared" si="24"/>
        <v>21</v>
      </c>
      <c r="G104" s="13">
        <f t="shared" si="75"/>
        <v>-11</v>
      </c>
      <c r="H104" s="13">
        <f t="shared" si="71"/>
        <v>17</v>
      </c>
      <c r="I104" s="13">
        <f t="shared" si="71"/>
        <v>16</v>
      </c>
      <c r="J104" s="86">
        <f t="shared" si="27"/>
        <v>8.7142857142857135</v>
      </c>
      <c r="K104" s="50">
        <f t="shared" si="55"/>
        <v>7.2857142857142865</v>
      </c>
      <c r="L104" s="90">
        <v>34551</v>
      </c>
      <c r="M104" s="20">
        <f t="shared" si="57"/>
        <v>60</v>
      </c>
      <c r="N104" s="20">
        <f t="shared" si="68"/>
        <v>36</v>
      </c>
      <c r="O104" s="20">
        <f t="shared" si="68"/>
        <v>67</v>
      </c>
      <c r="P104" s="20">
        <f t="shared" si="68"/>
        <v>50</v>
      </c>
      <c r="Q104" s="20">
        <f t="shared" si="28"/>
        <v>43</v>
      </c>
      <c r="R104" s="18">
        <f t="shared" si="29"/>
        <v>30</v>
      </c>
      <c r="S104" s="18">
        <f t="shared" si="72"/>
        <v>49</v>
      </c>
      <c r="T104" s="18">
        <f t="shared" si="72"/>
        <v>55</v>
      </c>
      <c r="U104" s="54">
        <f t="shared" si="32"/>
        <v>47.142857142857146</v>
      </c>
      <c r="V104" s="50">
        <f t="shared" si="67"/>
        <v>7.8571428571428541</v>
      </c>
      <c r="AB104" s="17">
        <v>34551</v>
      </c>
      <c r="AC104" s="20">
        <f t="shared" si="58"/>
        <v>5</v>
      </c>
      <c r="AD104" s="20">
        <f t="shared" si="58"/>
        <v>1</v>
      </c>
      <c r="AE104" s="20">
        <f t="shared" si="58"/>
        <v>-2</v>
      </c>
      <c r="AF104" s="20">
        <f t="shared" si="58"/>
        <v>7</v>
      </c>
      <c r="AG104" s="20">
        <f t="shared" si="58"/>
        <v>6</v>
      </c>
      <c r="AH104" s="18">
        <f t="shared" si="58"/>
        <v>7</v>
      </c>
      <c r="AI104" s="13">
        <f t="shared" si="58"/>
        <v>-1</v>
      </c>
      <c r="AJ104" s="13">
        <f t="shared" si="34"/>
        <v>9</v>
      </c>
      <c r="AK104" s="54">
        <f t="shared" si="35"/>
        <v>3.8571428571428572</v>
      </c>
      <c r="AL104" s="50">
        <f t="shared" si="36"/>
        <v>5.1428571428571423</v>
      </c>
      <c r="AM104" s="17">
        <v>34551</v>
      </c>
      <c r="AN104" s="20">
        <f t="shared" si="59"/>
        <v>97</v>
      </c>
      <c r="AO104" s="20">
        <f t="shared" si="61"/>
        <v>38</v>
      </c>
      <c r="AP104" s="20">
        <f t="shared" si="62"/>
        <v>84</v>
      </c>
      <c r="AQ104" s="20">
        <f t="shared" si="63"/>
        <v>55</v>
      </c>
      <c r="AR104" s="20">
        <f t="shared" si="64"/>
        <v>70</v>
      </c>
      <c r="AS104" s="18">
        <f t="shared" si="65"/>
        <v>26</v>
      </c>
      <c r="AT104" s="18">
        <f t="shared" si="73"/>
        <v>65</v>
      </c>
      <c r="AU104" s="18">
        <f t="shared" si="43"/>
        <v>80</v>
      </c>
      <c r="AV104" s="54">
        <f t="shared" si="22"/>
        <v>59.714285714285715</v>
      </c>
      <c r="AW104" s="50">
        <f t="shared" si="44"/>
        <v>20.285714285714285</v>
      </c>
    </row>
    <row r="105" spans="1:49" ht="12.75" customHeight="1">
      <c r="A105" s="17">
        <v>34558</v>
      </c>
      <c r="B105" s="18">
        <f t="shared" si="70"/>
        <v>23</v>
      </c>
      <c r="C105" s="18">
        <f t="shared" si="70"/>
        <v>5</v>
      </c>
      <c r="D105" s="20">
        <f t="shared" si="70"/>
        <v>20</v>
      </c>
      <c r="E105" s="20">
        <f t="shared" si="74"/>
        <v>14</v>
      </c>
      <c r="F105" s="20">
        <f t="shared" si="24"/>
        <v>19</v>
      </c>
      <c r="G105" s="13">
        <f t="shared" si="75"/>
        <v>-1</v>
      </c>
      <c r="H105" s="13">
        <f t="shared" si="71"/>
        <v>12</v>
      </c>
      <c r="I105" s="13">
        <f t="shared" si="71"/>
        <v>0</v>
      </c>
      <c r="J105" s="86">
        <f t="shared" si="27"/>
        <v>9.8571428571428577</v>
      </c>
      <c r="K105" s="50">
        <f t="shared" si="55"/>
        <v>-9.8571428571428577</v>
      </c>
      <c r="L105" s="90">
        <v>34558</v>
      </c>
      <c r="M105" s="20">
        <f t="shared" si="57"/>
        <v>44</v>
      </c>
      <c r="N105" s="20">
        <f t="shared" si="68"/>
        <v>48</v>
      </c>
      <c r="O105" s="20">
        <f t="shared" si="68"/>
        <v>55</v>
      </c>
      <c r="P105" s="20">
        <f t="shared" si="68"/>
        <v>62</v>
      </c>
      <c r="Q105" s="20">
        <f t="shared" si="28"/>
        <v>49</v>
      </c>
      <c r="R105" s="18">
        <f t="shared" si="29"/>
        <v>38</v>
      </c>
      <c r="S105" s="18">
        <f t="shared" si="72"/>
        <v>40</v>
      </c>
      <c r="T105" s="18">
        <f t="shared" si="72"/>
        <v>35</v>
      </c>
      <c r="U105" s="54">
        <f t="shared" si="32"/>
        <v>46.714285714285715</v>
      </c>
      <c r="V105" s="50">
        <f t="shared" si="67"/>
        <v>-11.714285714285715</v>
      </c>
      <c r="AB105" s="17">
        <v>34558</v>
      </c>
      <c r="AC105" s="20">
        <f t="shared" si="58"/>
        <v>6</v>
      </c>
      <c r="AD105" s="20">
        <f t="shared" si="58"/>
        <v>3</v>
      </c>
      <c r="AE105" s="20">
        <f t="shared" si="58"/>
        <v>5</v>
      </c>
      <c r="AF105" s="20">
        <f t="shared" si="58"/>
        <v>2</v>
      </c>
      <c r="AG105" s="20">
        <f>AG50-AG49</f>
        <v>7</v>
      </c>
      <c r="AH105" s="18">
        <f>AH50-AH49</f>
        <v>8</v>
      </c>
      <c r="AI105" s="13">
        <f>AI50-AI49</f>
        <v>0</v>
      </c>
      <c r="AJ105" s="13">
        <f t="shared" si="34"/>
        <v>15</v>
      </c>
      <c r="AK105" s="54">
        <f t="shared" si="35"/>
        <v>5.7142857142857144</v>
      </c>
      <c r="AL105" s="50">
        <f t="shared" si="36"/>
        <v>9.2857142857142847</v>
      </c>
      <c r="AM105" s="17">
        <v>34558</v>
      </c>
      <c r="AN105" s="20">
        <f t="shared" si="59"/>
        <v>73</v>
      </c>
      <c r="AO105" s="20">
        <f t="shared" si="61"/>
        <v>56</v>
      </c>
      <c r="AP105" s="20">
        <f t="shared" si="62"/>
        <v>80</v>
      </c>
      <c r="AQ105" s="20">
        <f t="shared" si="63"/>
        <v>78</v>
      </c>
      <c r="AR105" s="20">
        <f t="shared" si="64"/>
        <v>75</v>
      </c>
      <c r="AS105" s="18">
        <f t="shared" si="65"/>
        <v>45</v>
      </c>
      <c r="AT105" s="18">
        <f t="shared" si="73"/>
        <v>52</v>
      </c>
      <c r="AU105" s="99">
        <f t="shared" si="73"/>
        <v>50</v>
      </c>
      <c r="AV105" s="54">
        <f t="shared" si="22"/>
        <v>62.285714285714285</v>
      </c>
      <c r="AW105" s="50">
        <f t="shared" si="44"/>
        <v>-12.285714285714285</v>
      </c>
    </row>
    <row r="106" spans="1:49" ht="12.75" customHeight="1">
      <c r="A106" s="17">
        <v>34565</v>
      </c>
      <c r="B106" s="18">
        <f t="shared" si="70"/>
        <v>23</v>
      </c>
      <c r="C106" s="18">
        <f t="shared" si="70"/>
        <v>-4</v>
      </c>
      <c r="D106" s="20">
        <f t="shared" si="70"/>
        <v>30</v>
      </c>
      <c r="E106" s="20">
        <f t="shared" si="74"/>
        <v>11</v>
      </c>
      <c r="F106" s="20">
        <f t="shared" si="24"/>
        <v>29</v>
      </c>
      <c r="G106" s="13">
        <f t="shared" si="75"/>
        <v>1</v>
      </c>
      <c r="H106" s="13">
        <f t="shared" si="71"/>
        <v>4</v>
      </c>
      <c r="I106" s="13">
        <f t="shared" si="71"/>
        <v>23</v>
      </c>
      <c r="J106" s="86">
        <f t="shared" si="27"/>
        <v>13.428571428571429</v>
      </c>
      <c r="K106" s="50">
        <f t="shared" si="55"/>
        <v>9.5714285714285712</v>
      </c>
      <c r="L106" s="90">
        <v>34565</v>
      </c>
      <c r="M106" s="20">
        <f t="shared" si="57"/>
        <v>70</v>
      </c>
      <c r="N106" s="20">
        <f t="shared" si="68"/>
        <v>38</v>
      </c>
      <c r="O106" s="20">
        <f t="shared" si="68"/>
        <v>67</v>
      </c>
      <c r="P106" s="20">
        <f t="shared" si="68"/>
        <v>52</v>
      </c>
      <c r="Q106" s="20">
        <f t="shared" si="28"/>
        <v>40</v>
      </c>
      <c r="R106" s="18">
        <f t="shared" si="29"/>
        <v>43</v>
      </c>
      <c r="S106" s="18">
        <f t="shared" si="72"/>
        <v>52</v>
      </c>
      <c r="T106" s="18">
        <f t="shared" si="72"/>
        <v>57</v>
      </c>
      <c r="U106" s="54">
        <f t="shared" si="32"/>
        <v>49.857142857142854</v>
      </c>
      <c r="V106" s="50">
        <f t="shared" si="67"/>
        <v>7.1428571428571459</v>
      </c>
      <c r="AB106" s="17">
        <v>34565</v>
      </c>
      <c r="AC106" s="20">
        <f t="shared" si="58"/>
        <v>6</v>
      </c>
      <c r="AD106" s="20">
        <f t="shared" ref="AD106:AI106" si="76">AD51-AD50</f>
        <v>3</v>
      </c>
      <c r="AE106" s="20">
        <f t="shared" si="76"/>
        <v>-4</v>
      </c>
      <c r="AF106" s="20">
        <f t="shared" si="76"/>
        <v>7</v>
      </c>
      <c r="AG106" s="20">
        <f t="shared" si="76"/>
        <v>7</v>
      </c>
      <c r="AH106" s="18">
        <f t="shared" si="76"/>
        <v>7</v>
      </c>
      <c r="AI106" s="13">
        <f t="shared" si="76"/>
        <v>-1</v>
      </c>
      <c r="AJ106" s="18">
        <f>IF(AJ51&gt;0,AJ51-AJ50," ")</f>
        <v>6</v>
      </c>
      <c r="AK106" s="54">
        <f t="shared" si="35"/>
        <v>3.5714285714285716</v>
      </c>
      <c r="AL106" s="50">
        <f t="shared" si="36"/>
        <v>2.4285714285714284</v>
      </c>
      <c r="AM106" s="17">
        <v>34565</v>
      </c>
      <c r="AN106" s="20">
        <f t="shared" si="59"/>
        <v>99</v>
      </c>
      <c r="AO106" s="20">
        <f t="shared" si="61"/>
        <v>37</v>
      </c>
      <c r="AP106" s="20">
        <f t="shared" si="62"/>
        <v>93</v>
      </c>
      <c r="AQ106" s="20">
        <f t="shared" si="63"/>
        <v>70</v>
      </c>
      <c r="AR106" s="20">
        <f t="shared" si="64"/>
        <v>76</v>
      </c>
      <c r="AS106" s="18">
        <f t="shared" si="65"/>
        <v>51</v>
      </c>
      <c r="AT106" s="18">
        <f t="shared" si="73"/>
        <v>55</v>
      </c>
      <c r="AU106" s="18">
        <f t="shared" si="73"/>
        <v>86</v>
      </c>
      <c r="AV106" s="54">
        <f t="shared" si="22"/>
        <v>66.857142857142861</v>
      </c>
      <c r="AW106" s="50">
        <f t="shared" si="44"/>
        <v>19.142857142857139</v>
      </c>
    </row>
    <row r="107" spans="1:49" ht="12.75" customHeight="1">
      <c r="A107" s="17">
        <v>34572</v>
      </c>
      <c r="B107" s="18">
        <f t="shared" si="70"/>
        <v>22</v>
      </c>
      <c r="C107" s="18">
        <f t="shared" si="70"/>
        <v>6</v>
      </c>
      <c r="D107" s="20">
        <f t="shared" si="70"/>
        <v>19</v>
      </c>
      <c r="E107" s="20">
        <f t="shared" si="74"/>
        <v>5</v>
      </c>
      <c r="F107" s="20">
        <f t="shared" si="24"/>
        <v>14</v>
      </c>
      <c r="G107" s="13">
        <f t="shared" si="75"/>
        <v>4</v>
      </c>
      <c r="H107" s="13">
        <f t="shared" si="71"/>
        <v>12</v>
      </c>
      <c r="I107" s="13">
        <f t="shared" si="71"/>
        <v>12</v>
      </c>
      <c r="J107" s="86">
        <f t="shared" si="27"/>
        <v>10.285714285714286</v>
      </c>
      <c r="K107" s="50">
        <f t="shared" si="55"/>
        <v>1.7142857142857135</v>
      </c>
      <c r="L107" s="90">
        <v>34572</v>
      </c>
      <c r="M107" s="20">
        <f t="shared" si="57"/>
        <v>55</v>
      </c>
      <c r="N107" s="20">
        <f t="shared" si="68"/>
        <v>49</v>
      </c>
      <c r="O107" s="20">
        <f t="shared" si="68"/>
        <v>53</v>
      </c>
      <c r="P107" s="20">
        <f t="shared" si="68"/>
        <v>55</v>
      </c>
      <c r="Q107" s="20">
        <f t="shared" si="28"/>
        <v>47</v>
      </c>
      <c r="R107" s="18">
        <f t="shared" si="29"/>
        <v>41</v>
      </c>
      <c r="S107" s="18">
        <f t="shared" si="72"/>
        <v>45</v>
      </c>
      <c r="T107" s="18">
        <f t="shared" si="72"/>
        <v>55</v>
      </c>
      <c r="U107" s="54">
        <f t="shared" si="32"/>
        <v>49.285714285714285</v>
      </c>
      <c r="V107" s="50">
        <f t="shared" si="67"/>
        <v>5.7142857142857153</v>
      </c>
      <c r="AB107" s="17">
        <v>34572</v>
      </c>
      <c r="AC107" s="20">
        <f t="shared" si="58"/>
        <v>8</v>
      </c>
      <c r="AD107" s="20">
        <f t="shared" ref="AD107:AI107" si="77">AD52-AD51</f>
        <v>4</v>
      </c>
      <c r="AE107" s="20">
        <f t="shared" si="77"/>
        <v>-1</v>
      </c>
      <c r="AF107" s="20">
        <f t="shared" si="77"/>
        <v>5</v>
      </c>
      <c r="AG107" s="20">
        <f t="shared" si="77"/>
        <v>10</v>
      </c>
      <c r="AH107" s="18">
        <f t="shared" si="77"/>
        <v>5</v>
      </c>
      <c r="AI107" s="13">
        <f t="shared" si="77"/>
        <v>-5</v>
      </c>
      <c r="AJ107" s="13">
        <f t="shared" ref="AJ107:AJ116" si="78">IF(AJ52&gt;0,AJ52-AJ51," ")</f>
        <v>9</v>
      </c>
      <c r="AK107" s="54">
        <f t="shared" si="35"/>
        <v>3.8571428571428572</v>
      </c>
      <c r="AL107" s="50">
        <f t="shared" si="36"/>
        <v>5.1428571428571423</v>
      </c>
      <c r="AM107" s="17">
        <v>34572</v>
      </c>
      <c r="AN107" s="20">
        <f t="shared" si="59"/>
        <v>85</v>
      </c>
      <c r="AO107" s="20">
        <f t="shared" si="61"/>
        <v>59</v>
      </c>
      <c r="AP107" s="20">
        <f t="shared" si="62"/>
        <v>71</v>
      </c>
      <c r="AQ107" s="20">
        <f t="shared" si="63"/>
        <v>65</v>
      </c>
      <c r="AR107" s="20">
        <f t="shared" si="64"/>
        <v>71</v>
      </c>
      <c r="AS107" s="18">
        <f t="shared" si="65"/>
        <v>50</v>
      </c>
      <c r="AT107" s="18">
        <f t="shared" si="73"/>
        <v>52</v>
      </c>
      <c r="AU107" s="18">
        <f t="shared" si="73"/>
        <v>76</v>
      </c>
      <c r="AV107" s="54">
        <f t="shared" si="22"/>
        <v>63.428571428571431</v>
      </c>
      <c r="AW107" s="50">
        <f t="shared" si="44"/>
        <v>12.571428571428569</v>
      </c>
    </row>
    <row r="108" spans="1:49" ht="12.75" customHeight="1">
      <c r="A108" s="17">
        <v>34579</v>
      </c>
      <c r="B108" s="18">
        <f t="shared" ref="B108:D116" si="79">B53-B52</f>
        <v>25</v>
      </c>
      <c r="C108" s="18">
        <f t="shared" si="79"/>
        <v>1</v>
      </c>
      <c r="D108" s="20">
        <f t="shared" si="79"/>
        <v>30</v>
      </c>
      <c r="E108" s="20">
        <f t="shared" si="74"/>
        <v>23</v>
      </c>
      <c r="F108" s="20">
        <f t="shared" si="24"/>
        <v>10</v>
      </c>
      <c r="G108" s="13">
        <f t="shared" si="75"/>
        <v>20</v>
      </c>
      <c r="H108" s="13">
        <f t="shared" si="71"/>
        <v>3</v>
      </c>
      <c r="I108" s="13">
        <f t="shared" si="71"/>
        <v>21</v>
      </c>
      <c r="J108" s="86">
        <f t="shared" si="27"/>
        <v>15.428571428571429</v>
      </c>
      <c r="K108" s="50">
        <f t="shared" si="55"/>
        <v>5.5714285714285712</v>
      </c>
      <c r="L108" s="90">
        <v>34579</v>
      </c>
      <c r="M108" s="20">
        <f t="shared" ref="M108:O116" si="80">O53-O52</f>
        <v>50</v>
      </c>
      <c r="N108" s="20">
        <f t="shared" si="80"/>
        <v>49</v>
      </c>
      <c r="O108" s="20">
        <f t="shared" si="80"/>
        <v>65</v>
      </c>
      <c r="P108" s="20">
        <f t="shared" ref="P108:P116" si="81">R53-R52</f>
        <v>55</v>
      </c>
      <c r="Q108" s="20">
        <f t="shared" si="28"/>
        <v>40</v>
      </c>
      <c r="R108" s="18">
        <f t="shared" si="29"/>
        <v>51</v>
      </c>
      <c r="S108" s="18">
        <f t="shared" si="72"/>
        <v>40</v>
      </c>
      <c r="T108" s="18">
        <f t="shared" si="72"/>
        <v>49</v>
      </c>
      <c r="U108" s="54">
        <f t="shared" si="32"/>
        <v>49.857142857142854</v>
      </c>
      <c r="V108" s="50">
        <f t="shared" si="67"/>
        <v>-0.8571428571428541</v>
      </c>
      <c r="AB108" s="17">
        <v>34579</v>
      </c>
      <c r="AC108" s="20">
        <f t="shared" si="58"/>
        <v>8</v>
      </c>
      <c r="AD108" s="20">
        <f t="shared" ref="AD108:AI108" si="82">AD53-AD52</f>
        <v>1</v>
      </c>
      <c r="AE108" s="20">
        <f t="shared" si="82"/>
        <v>-1</v>
      </c>
      <c r="AF108" s="20">
        <f t="shared" si="82"/>
        <v>6</v>
      </c>
      <c r="AG108" s="20">
        <f t="shared" si="82"/>
        <v>7</v>
      </c>
      <c r="AH108" s="18">
        <f t="shared" si="82"/>
        <v>-2</v>
      </c>
      <c r="AI108" s="13">
        <f t="shared" si="82"/>
        <v>-1</v>
      </c>
      <c r="AJ108" s="13">
        <f t="shared" si="78"/>
        <v>7</v>
      </c>
      <c r="AK108" s="54">
        <f t="shared" si="35"/>
        <v>2.4285714285714284</v>
      </c>
      <c r="AL108" s="50">
        <f t="shared" si="36"/>
        <v>4.5714285714285712</v>
      </c>
      <c r="AM108" s="17">
        <v>34579</v>
      </c>
      <c r="AN108" s="20">
        <f t="shared" si="59"/>
        <v>83</v>
      </c>
      <c r="AO108" s="20">
        <f t="shared" si="61"/>
        <v>51</v>
      </c>
      <c r="AP108" s="20">
        <f t="shared" si="62"/>
        <v>94</v>
      </c>
      <c r="AQ108" s="20">
        <f t="shared" si="63"/>
        <v>84</v>
      </c>
      <c r="AR108" s="20">
        <f t="shared" si="64"/>
        <v>57</v>
      </c>
      <c r="AS108" s="18">
        <f t="shared" si="65"/>
        <v>69</v>
      </c>
      <c r="AT108" s="18">
        <f t="shared" si="73"/>
        <v>42</v>
      </c>
      <c r="AU108" s="18">
        <f t="shared" si="73"/>
        <v>77</v>
      </c>
      <c r="AV108" s="54">
        <f t="shared" si="22"/>
        <v>67.714285714285708</v>
      </c>
      <c r="AW108" s="50">
        <f t="shared" si="44"/>
        <v>9.2857142857142918</v>
      </c>
    </row>
    <row r="109" spans="1:49" ht="12.75" customHeight="1">
      <c r="A109" s="17">
        <v>34586</v>
      </c>
      <c r="B109" s="18">
        <f t="shared" si="79"/>
        <v>12</v>
      </c>
      <c r="C109" s="18">
        <f t="shared" si="79"/>
        <v>20</v>
      </c>
      <c r="D109" s="20">
        <f t="shared" si="79"/>
        <v>24</v>
      </c>
      <c r="E109" s="20">
        <f t="shared" si="74"/>
        <v>31</v>
      </c>
      <c r="F109" s="20">
        <f t="shared" si="24"/>
        <v>-2</v>
      </c>
      <c r="G109" s="13">
        <f t="shared" si="75"/>
        <v>15</v>
      </c>
      <c r="H109" s="13">
        <f t="shared" si="71"/>
        <v>17</v>
      </c>
      <c r="I109" s="13">
        <f t="shared" si="71"/>
        <v>25</v>
      </c>
      <c r="J109" s="86">
        <f t="shared" si="27"/>
        <v>18.571428571428573</v>
      </c>
      <c r="K109" s="50">
        <f t="shared" si="55"/>
        <v>6.428571428571427</v>
      </c>
      <c r="L109" s="90">
        <v>34586</v>
      </c>
      <c r="M109" s="20">
        <f t="shared" si="80"/>
        <v>49</v>
      </c>
      <c r="N109" s="20">
        <f t="shared" si="80"/>
        <v>53</v>
      </c>
      <c r="O109" s="20">
        <f t="shared" si="80"/>
        <v>67</v>
      </c>
      <c r="P109" s="20">
        <f t="shared" si="81"/>
        <v>59</v>
      </c>
      <c r="Q109" s="20">
        <f t="shared" si="28"/>
        <v>36</v>
      </c>
      <c r="R109" s="18">
        <f t="shared" si="29"/>
        <v>45</v>
      </c>
      <c r="S109" s="18">
        <f t="shared" si="72"/>
        <v>50</v>
      </c>
      <c r="T109" s="18">
        <f t="shared" si="72"/>
        <v>60</v>
      </c>
      <c r="U109" s="54">
        <f t="shared" si="32"/>
        <v>52.857142857142854</v>
      </c>
      <c r="V109" s="50">
        <f t="shared" si="67"/>
        <v>7.1428571428571459</v>
      </c>
      <c r="AB109" s="17">
        <v>34586</v>
      </c>
      <c r="AC109" s="20">
        <f t="shared" si="58"/>
        <v>15</v>
      </c>
      <c r="AD109" s="20">
        <f t="shared" ref="AD109:AI109" si="83">AD54-AD53</f>
        <v>3</v>
      </c>
      <c r="AE109" s="20">
        <f t="shared" si="83"/>
        <v>7</v>
      </c>
      <c r="AF109" s="20">
        <f t="shared" si="83"/>
        <v>6</v>
      </c>
      <c r="AG109" s="20">
        <f t="shared" si="83"/>
        <v>1</v>
      </c>
      <c r="AH109" s="18">
        <f t="shared" si="83"/>
        <v>6</v>
      </c>
      <c r="AI109" s="13">
        <f t="shared" si="83"/>
        <v>5</v>
      </c>
      <c r="AJ109" s="13">
        <f t="shared" si="78"/>
        <v>10</v>
      </c>
      <c r="AK109" s="54">
        <f t="shared" si="35"/>
        <v>5.4285714285714288</v>
      </c>
      <c r="AL109" s="50">
        <f t="shared" si="36"/>
        <v>4.5714285714285712</v>
      </c>
      <c r="AM109" s="17">
        <v>34586</v>
      </c>
      <c r="AN109" s="20">
        <f t="shared" si="59"/>
        <v>76</v>
      </c>
      <c r="AO109" s="20">
        <f t="shared" si="61"/>
        <v>76</v>
      </c>
      <c r="AP109" s="20">
        <f t="shared" si="62"/>
        <v>98</v>
      </c>
      <c r="AQ109" s="20">
        <f t="shared" si="63"/>
        <v>96</v>
      </c>
      <c r="AR109" s="20">
        <f t="shared" si="64"/>
        <v>35</v>
      </c>
      <c r="AS109" s="18">
        <f t="shared" si="65"/>
        <v>66</v>
      </c>
      <c r="AT109" s="18">
        <f t="shared" si="73"/>
        <v>72</v>
      </c>
      <c r="AU109" s="18">
        <f t="shared" si="73"/>
        <v>95</v>
      </c>
      <c r="AV109" s="54">
        <f t="shared" si="22"/>
        <v>76.857142857142861</v>
      </c>
      <c r="AW109" s="50">
        <f t="shared" si="44"/>
        <v>18.142857142857139</v>
      </c>
    </row>
    <row r="110" spans="1:49" ht="12.75" customHeight="1">
      <c r="A110" s="17">
        <v>34593</v>
      </c>
      <c r="B110" s="18">
        <f t="shared" si="79"/>
        <v>15</v>
      </c>
      <c r="C110" s="18">
        <f t="shared" si="79"/>
        <v>18</v>
      </c>
      <c r="D110" s="20">
        <f t="shared" si="79"/>
        <v>29</v>
      </c>
      <c r="E110" s="20">
        <f t="shared" si="74"/>
        <v>29</v>
      </c>
      <c r="F110" s="20">
        <f t="shared" si="24"/>
        <v>18</v>
      </c>
      <c r="G110" s="13">
        <f t="shared" si="75"/>
        <v>18</v>
      </c>
      <c r="H110" s="13">
        <f t="shared" si="71"/>
        <v>17</v>
      </c>
      <c r="I110" s="13">
        <f t="shared" si="71"/>
        <v>28</v>
      </c>
      <c r="J110" s="86">
        <f t="shared" si="27"/>
        <v>22.428571428571427</v>
      </c>
      <c r="K110" s="50">
        <f t="shared" si="55"/>
        <v>5.571428571428573</v>
      </c>
      <c r="L110" s="90">
        <v>34593</v>
      </c>
      <c r="M110" s="20">
        <f t="shared" si="80"/>
        <v>41</v>
      </c>
      <c r="N110" s="20">
        <f t="shared" si="80"/>
        <v>46</v>
      </c>
      <c r="O110" s="20">
        <f t="shared" si="80"/>
        <v>52</v>
      </c>
      <c r="P110" s="20">
        <f t="shared" si="81"/>
        <v>57</v>
      </c>
      <c r="Q110" s="20">
        <f t="shared" si="28"/>
        <v>42</v>
      </c>
      <c r="R110" s="18">
        <f t="shared" si="29"/>
        <v>55</v>
      </c>
      <c r="S110" s="18">
        <f t="shared" si="72"/>
        <v>48</v>
      </c>
      <c r="T110" s="18">
        <f t="shared" si="72"/>
        <v>52</v>
      </c>
      <c r="U110" s="54">
        <f t="shared" si="32"/>
        <v>50.285714285714285</v>
      </c>
      <c r="V110" s="50">
        <f t="shared" si="67"/>
        <v>1.7142857142857153</v>
      </c>
      <c r="AB110" s="17">
        <v>34593</v>
      </c>
      <c r="AC110" s="20">
        <f t="shared" si="58"/>
        <v>11</v>
      </c>
      <c r="AD110" s="20">
        <f t="shared" ref="AD110:AI110" si="84">AD55-AD54</f>
        <v>7</v>
      </c>
      <c r="AE110" s="20">
        <f t="shared" si="84"/>
        <v>3</v>
      </c>
      <c r="AF110" s="20">
        <f t="shared" si="84"/>
        <v>2</v>
      </c>
      <c r="AG110" s="20">
        <f t="shared" si="84"/>
        <v>10</v>
      </c>
      <c r="AH110" s="18">
        <f t="shared" si="84"/>
        <v>8</v>
      </c>
      <c r="AI110" s="13">
        <f t="shared" si="84"/>
        <v>2</v>
      </c>
      <c r="AJ110" s="13">
        <f t="shared" si="78"/>
        <v>10</v>
      </c>
      <c r="AK110" s="54">
        <f t="shared" si="35"/>
        <v>6</v>
      </c>
      <c r="AL110" s="50">
        <f t="shared" si="36"/>
        <v>4</v>
      </c>
      <c r="AM110" s="17">
        <v>34593</v>
      </c>
      <c r="AN110" s="20">
        <f t="shared" si="59"/>
        <v>67</v>
      </c>
      <c r="AO110" s="20">
        <f t="shared" si="61"/>
        <v>71</v>
      </c>
      <c r="AP110" s="20">
        <f t="shared" si="62"/>
        <v>84</v>
      </c>
      <c r="AQ110" s="20">
        <f t="shared" si="63"/>
        <v>88</v>
      </c>
      <c r="AR110" s="20">
        <f t="shared" si="64"/>
        <v>70</v>
      </c>
      <c r="AS110" s="18">
        <f t="shared" si="65"/>
        <v>81</v>
      </c>
      <c r="AT110" s="18">
        <f t="shared" si="73"/>
        <v>67</v>
      </c>
      <c r="AU110" s="18">
        <f t="shared" si="73"/>
        <v>90</v>
      </c>
      <c r="AV110" s="54">
        <f t="shared" si="22"/>
        <v>78.714285714285708</v>
      </c>
      <c r="AW110" s="50">
        <f t="shared" si="44"/>
        <v>11.285714285714292</v>
      </c>
    </row>
    <row r="111" spans="1:49" ht="12.75" customHeight="1">
      <c r="A111" s="17">
        <v>34600</v>
      </c>
      <c r="B111" s="18">
        <f t="shared" si="79"/>
        <v>13</v>
      </c>
      <c r="C111" s="18">
        <f t="shared" si="79"/>
        <v>19</v>
      </c>
      <c r="D111" s="20">
        <f t="shared" si="79"/>
        <v>26</v>
      </c>
      <c r="E111" s="20">
        <f t="shared" si="74"/>
        <v>15</v>
      </c>
      <c r="F111" s="20">
        <f t="shared" si="24"/>
        <v>10</v>
      </c>
      <c r="G111" s="13">
        <f t="shared" si="75"/>
        <v>24</v>
      </c>
      <c r="H111" s="13">
        <f t="shared" si="71"/>
        <v>18</v>
      </c>
      <c r="I111" s="13">
        <f t="shared" si="71"/>
        <v>25</v>
      </c>
      <c r="J111" s="86">
        <f t="shared" si="27"/>
        <v>19.571428571428573</v>
      </c>
      <c r="K111" s="50">
        <f t="shared" si="55"/>
        <v>5.428571428571427</v>
      </c>
      <c r="L111" s="90">
        <v>34600</v>
      </c>
      <c r="M111" s="20">
        <f t="shared" si="80"/>
        <v>43</v>
      </c>
      <c r="N111" s="20">
        <f t="shared" si="80"/>
        <v>46</v>
      </c>
      <c r="O111" s="20">
        <f t="shared" si="80"/>
        <v>57</v>
      </c>
      <c r="P111" s="20">
        <f t="shared" si="81"/>
        <v>51</v>
      </c>
      <c r="Q111" s="20">
        <f t="shared" si="28"/>
        <v>31</v>
      </c>
      <c r="R111" s="18">
        <f t="shared" si="29"/>
        <v>46</v>
      </c>
      <c r="S111" s="18">
        <f t="shared" si="72"/>
        <v>57</v>
      </c>
      <c r="T111" s="18">
        <f t="shared" si="72"/>
        <v>58</v>
      </c>
      <c r="U111" s="54">
        <f t="shared" si="32"/>
        <v>49.428571428571431</v>
      </c>
      <c r="V111" s="50">
        <f t="shared" si="67"/>
        <v>8.5714285714285694</v>
      </c>
      <c r="AB111" s="17">
        <v>34600</v>
      </c>
      <c r="AC111" s="20">
        <f t="shared" si="58"/>
        <v>-2</v>
      </c>
      <c r="AD111" s="20">
        <f t="shared" ref="AD111:AI111" si="85">AD56-AD55</f>
        <v>4</v>
      </c>
      <c r="AE111" s="20">
        <f t="shared" si="85"/>
        <v>6</v>
      </c>
      <c r="AF111" s="20">
        <f t="shared" si="85"/>
        <v>7</v>
      </c>
      <c r="AG111" s="20">
        <f t="shared" si="85"/>
        <v>11</v>
      </c>
      <c r="AH111" s="18">
        <f t="shared" si="85"/>
        <v>8</v>
      </c>
      <c r="AI111" s="13">
        <f t="shared" si="85"/>
        <v>2</v>
      </c>
      <c r="AJ111" s="13">
        <f t="shared" si="78"/>
        <v>8</v>
      </c>
      <c r="AK111" s="54">
        <f t="shared" si="35"/>
        <v>6.5714285714285712</v>
      </c>
      <c r="AL111" s="50">
        <f t="shared" si="36"/>
        <v>1.4285714285714288</v>
      </c>
      <c r="AM111" s="17">
        <v>34600</v>
      </c>
      <c r="AN111" s="20">
        <f t="shared" si="59"/>
        <v>54</v>
      </c>
      <c r="AO111" s="20">
        <f t="shared" si="61"/>
        <v>69</v>
      </c>
      <c r="AP111" s="20">
        <f t="shared" si="62"/>
        <v>89</v>
      </c>
      <c r="AQ111" s="20">
        <f t="shared" si="63"/>
        <v>73</v>
      </c>
      <c r="AR111" s="20">
        <f t="shared" si="64"/>
        <v>52</v>
      </c>
      <c r="AS111" s="18">
        <f t="shared" si="65"/>
        <v>78</v>
      </c>
      <c r="AT111" s="18">
        <f t="shared" si="73"/>
        <v>77</v>
      </c>
      <c r="AU111" s="18">
        <f t="shared" si="73"/>
        <v>91</v>
      </c>
      <c r="AV111" s="54">
        <f t="shared" si="22"/>
        <v>75.571428571428569</v>
      </c>
      <c r="AW111" s="50">
        <f t="shared" si="44"/>
        <v>15.428571428571431</v>
      </c>
    </row>
    <row r="112" spans="1:49" ht="12.75" customHeight="1">
      <c r="A112" s="17">
        <v>34607</v>
      </c>
      <c r="B112" s="18">
        <f t="shared" si="79"/>
        <v>9</v>
      </c>
      <c r="C112" s="18">
        <f t="shared" si="79"/>
        <v>26</v>
      </c>
      <c r="D112" s="20">
        <f t="shared" si="79"/>
        <v>30</v>
      </c>
      <c r="E112" s="20">
        <f t="shared" si="74"/>
        <v>29</v>
      </c>
      <c r="F112" s="20">
        <f t="shared" si="24"/>
        <v>7</v>
      </c>
      <c r="G112" s="13">
        <f t="shared" si="75"/>
        <v>19</v>
      </c>
      <c r="H112" s="13">
        <f t="shared" si="71"/>
        <v>25</v>
      </c>
      <c r="I112" s="13">
        <f t="shared" si="71"/>
        <v>13</v>
      </c>
      <c r="J112" s="86">
        <f t="shared" si="27"/>
        <v>21.285714285714285</v>
      </c>
      <c r="K112" s="50">
        <f t="shared" si="55"/>
        <v>-8.2857142857142847</v>
      </c>
      <c r="L112" s="90">
        <v>34607</v>
      </c>
      <c r="M112" s="20">
        <f t="shared" si="80"/>
        <v>42</v>
      </c>
      <c r="N112" s="20">
        <f t="shared" si="80"/>
        <v>36</v>
      </c>
      <c r="O112" s="20">
        <f t="shared" si="80"/>
        <v>54</v>
      </c>
      <c r="P112" s="20">
        <f t="shared" si="81"/>
        <v>52</v>
      </c>
      <c r="Q112" s="20">
        <f t="shared" si="28"/>
        <v>30</v>
      </c>
      <c r="R112" s="18">
        <f t="shared" si="29"/>
        <v>53</v>
      </c>
      <c r="S112" s="18">
        <f t="shared" si="72"/>
        <v>50</v>
      </c>
      <c r="T112" s="18">
        <f t="shared" si="72"/>
        <v>47</v>
      </c>
      <c r="U112" s="54">
        <f t="shared" si="32"/>
        <v>46</v>
      </c>
      <c r="V112" s="50">
        <f t="shared" si="67"/>
        <v>1</v>
      </c>
      <c r="AB112" s="17">
        <v>34607</v>
      </c>
      <c r="AC112" s="20">
        <f t="shared" si="58"/>
        <v>-3</v>
      </c>
      <c r="AD112" s="20">
        <f t="shared" ref="AD112:AI112" si="86">AD57-AD56</f>
        <v>5</v>
      </c>
      <c r="AE112" s="20">
        <f t="shared" si="86"/>
        <v>0</v>
      </c>
      <c r="AF112" s="20">
        <f t="shared" si="86"/>
        <v>6</v>
      </c>
      <c r="AG112" s="20">
        <f t="shared" si="86"/>
        <v>4</v>
      </c>
      <c r="AH112" s="18">
        <f t="shared" si="86"/>
        <v>7</v>
      </c>
      <c r="AI112" s="13">
        <f t="shared" si="86"/>
        <v>3</v>
      </c>
      <c r="AJ112" s="13">
        <f t="shared" si="78"/>
        <v>6</v>
      </c>
      <c r="AK112" s="54">
        <f t="shared" si="35"/>
        <v>4.4285714285714288</v>
      </c>
      <c r="AL112" s="50">
        <f t="shared" si="36"/>
        <v>1.5714285714285712</v>
      </c>
      <c r="AM112" s="17">
        <v>34607</v>
      </c>
      <c r="AN112" s="20">
        <f t="shared" si="59"/>
        <v>48</v>
      </c>
      <c r="AO112" s="20">
        <f t="shared" si="61"/>
        <v>67</v>
      </c>
      <c r="AP112" s="20">
        <f t="shared" si="62"/>
        <v>84</v>
      </c>
      <c r="AQ112" s="20">
        <f t="shared" si="63"/>
        <v>87</v>
      </c>
      <c r="AR112" s="20">
        <f t="shared" si="64"/>
        <v>41</v>
      </c>
      <c r="AS112" s="18">
        <f t="shared" si="65"/>
        <v>79</v>
      </c>
      <c r="AT112" s="18">
        <f t="shared" si="73"/>
        <v>78</v>
      </c>
      <c r="AU112" s="18">
        <f t="shared" si="73"/>
        <v>66</v>
      </c>
      <c r="AV112" s="54">
        <f t="shared" si="22"/>
        <v>71.714285714285708</v>
      </c>
      <c r="AW112" s="50">
        <f t="shared" si="44"/>
        <v>-5.7142857142857082</v>
      </c>
    </row>
    <row r="113" spans="1:49" ht="12.75" customHeight="1">
      <c r="A113" s="17">
        <v>34614</v>
      </c>
      <c r="B113" s="18">
        <f t="shared" si="79"/>
        <v>14</v>
      </c>
      <c r="C113" s="18">
        <f t="shared" si="79"/>
        <v>2</v>
      </c>
      <c r="D113" s="20">
        <f t="shared" si="79"/>
        <v>35</v>
      </c>
      <c r="E113" s="20">
        <f t="shared" si="74"/>
        <v>27</v>
      </c>
      <c r="F113" s="20">
        <f t="shared" si="24"/>
        <v>2</v>
      </c>
      <c r="G113" s="13">
        <f t="shared" si="75"/>
        <v>16</v>
      </c>
      <c r="H113" s="13">
        <f t="shared" si="71"/>
        <v>12</v>
      </c>
      <c r="I113" s="13">
        <f t="shared" si="71"/>
        <v>19</v>
      </c>
      <c r="J113" s="86">
        <f t="shared" si="27"/>
        <v>16.142857142857142</v>
      </c>
      <c r="K113" s="50">
        <f t="shared" si="55"/>
        <v>2.8571428571428577</v>
      </c>
      <c r="L113" s="90">
        <v>34614</v>
      </c>
      <c r="M113" s="20">
        <f t="shared" si="80"/>
        <v>24</v>
      </c>
      <c r="N113" s="20">
        <f t="shared" si="80"/>
        <v>41</v>
      </c>
      <c r="O113" s="20">
        <f t="shared" si="80"/>
        <v>56</v>
      </c>
      <c r="P113" s="20">
        <f t="shared" si="81"/>
        <v>55</v>
      </c>
      <c r="Q113" s="20">
        <f t="shared" si="28"/>
        <v>27</v>
      </c>
      <c r="R113" s="18">
        <f t="shared" si="29"/>
        <v>44</v>
      </c>
      <c r="S113" s="18">
        <f t="shared" si="72"/>
        <v>47</v>
      </c>
      <c r="T113" s="18">
        <f t="shared" si="72"/>
        <v>46</v>
      </c>
      <c r="U113" s="54">
        <f t="shared" si="32"/>
        <v>45.142857142857146</v>
      </c>
      <c r="V113" s="50">
        <f t="shared" si="67"/>
        <v>0.8571428571428541</v>
      </c>
      <c r="AB113" s="17">
        <v>34614</v>
      </c>
      <c r="AC113" s="20">
        <f t="shared" si="58"/>
        <v>7</v>
      </c>
      <c r="AD113" s="20">
        <f t="shared" ref="AD113:AI113" si="87">AD58-AD57</f>
        <v>5</v>
      </c>
      <c r="AE113" s="20">
        <f t="shared" si="87"/>
        <v>3</v>
      </c>
      <c r="AF113" s="20">
        <f t="shared" si="87"/>
        <v>5</v>
      </c>
      <c r="AG113" s="20">
        <f t="shared" si="87"/>
        <v>12</v>
      </c>
      <c r="AH113" s="18">
        <f t="shared" si="87"/>
        <v>2</v>
      </c>
      <c r="AI113" s="13">
        <f t="shared" si="87"/>
        <v>3</v>
      </c>
      <c r="AJ113" s="13">
        <f t="shared" si="78"/>
        <v>0</v>
      </c>
      <c r="AK113" s="54">
        <f t="shared" si="35"/>
        <v>4.2857142857142856</v>
      </c>
      <c r="AL113" s="50">
        <f t="shared" si="36"/>
        <v>-4.2857142857142856</v>
      </c>
      <c r="AM113" s="17">
        <v>34614</v>
      </c>
      <c r="AN113" s="20">
        <f t="shared" si="59"/>
        <v>45</v>
      </c>
      <c r="AO113" s="20">
        <f t="shared" si="61"/>
        <v>48</v>
      </c>
      <c r="AP113" s="20">
        <f t="shared" si="62"/>
        <v>94</v>
      </c>
      <c r="AQ113" s="20">
        <f t="shared" si="63"/>
        <v>87</v>
      </c>
      <c r="AR113" s="20">
        <f t="shared" si="64"/>
        <v>41</v>
      </c>
      <c r="AS113" s="18">
        <f t="shared" si="65"/>
        <v>62</v>
      </c>
      <c r="AT113" s="18">
        <f t="shared" si="73"/>
        <v>62</v>
      </c>
      <c r="AU113" s="18">
        <f t="shared" si="73"/>
        <v>65</v>
      </c>
      <c r="AV113" s="54">
        <f t="shared" si="22"/>
        <v>65.571428571428569</v>
      </c>
      <c r="AW113" s="50">
        <f t="shared" si="44"/>
        <v>-0.5714285714285694</v>
      </c>
    </row>
    <row r="114" spans="1:49" ht="12.75" customHeight="1">
      <c r="A114" s="17">
        <v>34621</v>
      </c>
      <c r="B114" s="18">
        <f t="shared" si="79"/>
        <v>3</v>
      </c>
      <c r="C114" s="18">
        <f t="shared" si="79"/>
        <v>18</v>
      </c>
      <c r="D114" s="20">
        <f t="shared" si="79"/>
        <v>7</v>
      </c>
      <c r="E114" s="20">
        <f t="shared" si="74"/>
        <v>21</v>
      </c>
      <c r="F114" s="20">
        <f t="shared" si="24"/>
        <v>6</v>
      </c>
      <c r="G114" s="13">
        <f t="shared" si="75"/>
        <v>11</v>
      </c>
      <c r="H114" s="13">
        <f t="shared" si="71"/>
        <v>6</v>
      </c>
      <c r="I114" s="13">
        <f t="shared" si="71"/>
        <v>15</v>
      </c>
      <c r="J114" s="86">
        <f t="shared" si="27"/>
        <v>12</v>
      </c>
      <c r="K114" s="50">
        <f t="shared" si="55"/>
        <v>3</v>
      </c>
      <c r="L114" s="90">
        <v>34621</v>
      </c>
      <c r="M114" s="20">
        <f t="shared" si="80"/>
        <v>19</v>
      </c>
      <c r="N114" s="20">
        <f t="shared" si="80"/>
        <v>45</v>
      </c>
      <c r="O114" s="20">
        <f t="shared" si="80"/>
        <v>28</v>
      </c>
      <c r="P114" s="20">
        <f t="shared" si="81"/>
        <v>50</v>
      </c>
      <c r="Q114" s="20">
        <f t="shared" si="28"/>
        <v>29</v>
      </c>
      <c r="R114" s="18">
        <f t="shared" si="29"/>
        <v>31</v>
      </c>
      <c r="S114" s="18">
        <f t="shared" si="72"/>
        <v>20</v>
      </c>
      <c r="T114" s="18">
        <f t="shared" si="72"/>
        <v>36</v>
      </c>
      <c r="U114" s="54">
        <f t="shared" si="32"/>
        <v>34.142857142857146</v>
      </c>
      <c r="V114" s="50">
        <f t="shared" si="67"/>
        <v>1.8571428571428541</v>
      </c>
      <c r="AB114" s="17">
        <v>34621</v>
      </c>
      <c r="AC114" s="20">
        <f t="shared" si="58"/>
        <v>2</v>
      </c>
      <c r="AD114" s="20">
        <f t="shared" ref="AD114:AI114" si="88">AD59-AD58</f>
        <v>7</v>
      </c>
      <c r="AE114" s="20">
        <f t="shared" si="88"/>
        <v>3</v>
      </c>
      <c r="AF114" s="20">
        <f t="shared" si="88"/>
        <v>6</v>
      </c>
      <c r="AG114" s="20">
        <f t="shared" si="88"/>
        <v>6</v>
      </c>
      <c r="AH114" s="18">
        <f t="shared" si="88"/>
        <v>7</v>
      </c>
      <c r="AI114" s="13">
        <f t="shared" si="88"/>
        <v>3</v>
      </c>
      <c r="AJ114" s="13">
        <f t="shared" si="78"/>
        <v>12</v>
      </c>
      <c r="AK114" s="54">
        <f t="shared" si="35"/>
        <v>6.2857142857142856</v>
      </c>
      <c r="AL114" s="50">
        <f t="shared" si="36"/>
        <v>5.7142857142857144</v>
      </c>
      <c r="AM114" s="17">
        <v>34621</v>
      </c>
      <c r="AN114" s="20">
        <f t="shared" si="59"/>
        <v>24</v>
      </c>
      <c r="AO114" s="20">
        <f t="shared" si="61"/>
        <v>70</v>
      </c>
      <c r="AP114" s="20">
        <f t="shared" si="62"/>
        <v>38</v>
      </c>
      <c r="AQ114" s="20">
        <f t="shared" si="63"/>
        <v>77</v>
      </c>
      <c r="AR114" s="20">
        <f t="shared" si="64"/>
        <v>41</v>
      </c>
      <c r="AS114" s="18">
        <f t="shared" si="65"/>
        <v>49</v>
      </c>
      <c r="AT114" s="18">
        <f t="shared" si="73"/>
        <v>29</v>
      </c>
      <c r="AU114" s="18">
        <f t="shared" si="73"/>
        <v>63</v>
      </c>
      <c r="AV114" s="54">
        <f t="shared" si="22"/>
        <v>52.428571428571431</v>
      </c>
      <c r="AW114" s="50">
        <f t="shared" si="44"/>
        <v>10.571428571428569</v>
      </c>
    </row>
    <row r="115" spans="1:49" ht="12.75" customHeight="1">
      <c r="A115" s="17">
        <v>34628</v>
      </c>
      <c r="B115" s="18">
        <f t="shared" si="79"/>
        <v>1</v>
      </c>
      <c r="C115" s="18">
        <f t="shared" si="79"/>
        <v>18</v>
      </c>
      <c r="D115" s="20">
        <f t="shared" si="79"/>
        <v>9</v>
      </c>
      <c r="E115" s="20">
        <f t="shared" si="74"/>
        <v>28</v>
      </c>
      <c r="F115" s="20">
        <f t="shared" si="24"/>
        <v>24</v>
      </c>
      <c r="G115" s="13">
        <f t="shared" si="75"/>
        <v>8</v>
      </c>
      <c r="H115" s="13">
        <f t="shared" si="71"/>
        <v>22</v>
      </c>
      <c r="I115" s="13">
        <f t="shared" si="71"/>
        <v>4</v>
      </c>
      <c r="J115" s="86">
        <f t="shared" si="27"/>
        <v>16.142857142857142</v>
      </c>
      <c r="K115" s="50">
        <f t="shared" si="55"/>
        <v>-12.142857142857142</v>
      </c>
      <c r="L115" s="90">
        <v>34628</v>
      </c>
      <c r="M115" s="20">
        <f t="shared" si="80"/>
        <v>53</v>
      </c>
      <c r="N115" s="20">
        <f t="shared" si="80"/>
        <v>29</v>
      </c>
      <c r="O115" s="20">
        <f t="shared" si="80"/>
        <v>43</v>
      </c>
      <c r="P115" s="20">
        <f t="shared" si="81"/>
        <v>35</v>
      </c>
      <c r="Q115" s="20">
        <f t="shared" si="28"/>
        <v>28</v>
      </c>
      <c r="R115" s="18">
        <f t="shared" si="29"/>
        <v>32</v>
      </c>
      <c r="S115" s="18">
        <f t="shared" si="72"/>
        <v>47</v>
      </c>
      <c r="T115" s="18">
        <f t="shared" si="72"/>
        <v>16</v>
      </c>
      <c r="U115" s="54">
        <f t="shared" si="32"/>
        <v>32.857142857142854</v>
      </c>
      <c r="V115" s="50">
        <f t="shared" si="67"/>
        <v>-16.857142857142854</v>
      </c>
      <c r="AB115" s="17">
        <v>34628</v>
      </c>
      <c r="AC115" s="20">
        <f t="shared" si="58"/>
        <v>6</v>
      </c>
      <c r="AD115" s="20">
        <f t="shared" ref="AD115:AH116" si="89">AD60-AD59</f>
        <v>5</v>
      </c>
      <c r="AE115" s="20">
        <f t="shared" si="89"/>
        <v>5</v>
      </c>
      <c r="AF115" s="20">
        <f t="shared" si="89"/>
        <v>0</v>
      </c>
      <c r="AG115" s="20">
        <f t="shared" si="89"/>
        <v>6</v>
      </c>
      <c r="AH115" s="18">
        <f t="shared" si="89"/>
        <v>2</v>
      </c>
      <c r="AI115" s="13">
        <f>IF(AI60&gt;0,AI60-AI59," ")</f>
        <v>2</v>
      </c>
      <c r="AJ115" s="13">
        <f t="shared" si="78"/>
        <v>5</v>
      </c>
      <c r="AK115" s="54">
        <f t="shared" si="35"/>
        <v>3.5714285714285716</v>
      </c>
      <c r="AL115" s="50">
        <f t="shared" si="36"/>
        <v>1.4285714285714284</v>
      </c>
      <c r="AM115" s="17">
        <v>34628</v>
      </c>
      <c r="AN115" s="20">
        <f t="shared" si="59"/>
        <v>60</v>
      </c>
      <c r="AO115" s="20">
        <f t="shared" si="61"/>
        <v>52</v>
      </c>
      <c r="AP115" s="20">
        <f t="shared" si="62"/>
        <v>57</v>
      </c>
      <c r="AQ115" s="20">
        <f t="shared" si="63"/>
        <v>63</v>
      </c>
      <c r="AR115" s="20">
        <f t="shared" si="64"/>
        <v>58</v>
      </c>
      <c r="AS115" s="18">
        <f t="shared" si="65"/>
        <v>42</v>
      </c>
      <c r="AT115" s="18">
        <f t="shared" si="73"/>
        <v>71</v>
      </c>
      <c r="AU115" s="18">
        <f t="shared" si="73"/>
        <v>25</v>
      </c>
      <c r="AV115" s="54">
        <f t="shared" si="22"/>
        <v>52.571428571428569</v>
      </c>
      <c r="AW115" s="50">
        <f t="shared" si="44"/>
        <v>-27.571428571428569</v>
      </c>
    </row>
    <row r="116" spans="1:49" ht="12.75" customHeight="1" thickBot="1">
      <c r="A116" s="21">
        <v>34635</v>
      </c>
      <c r="B116" s="22">
        <f t="shared" si="79"/>
        <v>-1</v>
      </c>
      <c r="C116" s="22">
        <f t="shared" si="79"/>
        <v>12</v>
      </c>
      <c r="D116" s="23">
        <f t="shared" si="79"/>
        <v>9</v>
      </c>
      <c r="E116" s="23">
        <f t="shared" si="74"/>
        <v>16</v>
      </c>
      <c r="F116" s="23">
        <f t="shared" si="24"/>
        <v>16</v>
      </c>
      <c r="G116" s="23">
        <f t="shared" si="75"/>
        <v>0</v>
      </c>
      <c r="H116" s="23">
        <f t="shared" si="71"/>
        <v>17</v>
      </c>
      <c r="I116" s="23">
        <f t="shared" si="71"/>
        <v>-2</v>
      </c>
      <c r="J116" s="87">
        <f t="shared" si="27"/>
        <v>9.7142857142857135</v>
      </c>
      <c r="K116" s="50">
        <f t="shared" si="55"/>
        <v>-11.714285714285714</v>
      </c>
      <c r="L116" s="91">
        <v>34635</v>
      </c>
      <c r="M116" s="23">
        <f t="shared" si="80"/>
        <v>3</v>
      </c>
      <c r="N116" s="23">
        <f t="shared" si="80"/>
        <v>21</v>
      </c>
      <c r="O116" s="23">
        <f t="shared" si="80"/>
        <v>27</v>
      </c>
      <c r="P116" s="23">
        <f t="shared" si="81"/>
        <v>7</v>
      </c>
      <c r="Q116" s="23">
        <f t="shared" si="28"/>
        <v>11</v>
      </c>
      <c r="R116" s="23">
        <f t="shared" si="29"/>
        <v>13</v>
      </c>
      <c r="S116" s="23">
        <f t="shared" si="72"/>
        <v>48</v>
      </c>
      <c r="T116" s="23">
        <f t="shared" si="72"/>
        <v>25</v>
      </c>
      <c r="U116" s="55">
        <f t="shared" si="32"/>
        <v>21.714285714285715</v>
      </c>
      <c r="V116" s="50">
        <f t="shared" si="67"/>
        <v>3.2857142857142847</v>
      </c>
      <c r="AB116" s="21">
        <v>34635</v>
      </c>
      <c r="AC116" s="23">
        <f t="shared" si="58"/>
        <v>2</v>
      </c>
      <c r="AD116" s="23">
        <f t="shared" si="89"/>
        <v>1</v>
      </c>
      <c r="AE116" s="23">
        <f t="shared" si="89"/>
        <v>-2</v>
      </c>
      <c r="AF116" s="23">
        <f t="shared" si="89"/>
        <v>6</v>
      </c>
      <c r="AG116" s="23">
        <f t="shared" si="89"/>
        <v>9</v>
      </c>
      <c r="AH116" s="23">
        <f t="shared" si="89"/>
        <v>0</v>
      </c>
      <c r="AI116" s="23">
        <f>IF(AI61&gt;0,AI61-AI60," ")</f>
        <v>5</v>
      </c>
      <c r="AJ116" s="23">
        <f t="shared" si="78"/>
        <v>0</v>
      </c>
      <c r="AK116" s="55">
        <f t="shared" si="35"/>
        <v>2.7142857142857144</v>
      </c>
      <c r="AL116" s="81">
        <f t="shared" si="36"/>
        <v>-2.7142857142857144</v>
      </c>
      <c r="AM116" s="21">
        <v>34635</v>
      </c>
      <c r="AN116" s="23">
        <f t="shared" si="59"/>
        <v>4</v>
      </c>
      <c r="AO116" s="23">
        <f t="shared" si="61"/>
        <v>34</v>
      </c>
      <c r="AP116" s="23">
        <f t="shared" si="62"/>
        <v>34</v>
      </c>
      <c r="AQ116" s="23">
        <f t="shared" si="63"/>
        <v>29</v>
      </c>
      <c r="AR116" s="23">
        <f t="shared" si="64"/>
        <v>36</v>
      </c>
      <c r="AS116" s="23">
        <f t="shared" si="65"/>
        <v>13</v>
      </c>
      <c r="AT116" s="23">
        <f t="shared" si="73"/>
        <v>70</v>
      </c>
      <c r="AU116" s="23" t="str">
        <f t="shared" si="73"/>
        <v xml:space="preserve"> </v>
      </c>
      <c r="AV116" s="55">
        <f t="shared" si="22"/>
        <v>31.428571428571427</v>
      </c>
      <c r="AW116" s="81" t="str">
        <f t="shared" si="44"/>
        <v xml:space="preserve"> </v>
      </c>
    </row>
    <row r="117" spans="1:49">
      <c r="A117" s="3"/>
      <c r="B117" s="1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19"/>
      <c r="AT117" s="19"/>
      <c r="AU117" s="19"/>
    </row>
    <row r="118" spans="1:49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172" s="2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25"/>
      <c r="AO172" s="25"/>
      <c r="AP172" s="25"/>
      <c r="AQ172" s="3"/>
      <c r="AR172" s="3"/>
      <c r="AS172" s="4"/>
      <c r="AT172" s="4"/>
    </row>
    <row r="173" spans="1:46">
      <c r="A173" s="2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25"/>
      <c r="AO173" s="25"/>
      <c r="AP173" s="25"/>
      <c r="AQ173" s="3"/>
      <c r="AR173" s="3"/>
      <c r="AS173" s="4"/>
      <c r="AT173" s="4"/>
    </row>
    <row r="174" spans="1:46">
      <c r="A174" s="2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25"/>
      <c r="AO174" s="25"/>
      <c r="AP174" s="25"/>
      <c r="AQ174" s="3"/>
      <c r="AR174" s="3"/>
      <c r="AS174" s="4"/>
      <c r="AT174" s="4"/>
    </row>
    <row r="175" spans="1:46">
      <c r="AN175" s="5"/>
      <c r="AO175" s="5"/>
      <c r="AP175" s="5"/>
      <c r="AR175" s="4"/>
      <c r="AS175" s="4"/>
      <c r="AT175" s="4"/>
    </row>
    <row r="176" spans="1:46">
      <c r="AN176" s="5"/>
      <c r="AO176" s="5"/>
      <c r="AP176" s="5"/>
      <c r="AR176" s="4"/>
      <c r="AS176" s="4"/>
      <c r="AT176" s="4"/>
    </row>
    <row r="177" spans="40:46">
      <c r="AN177" s="5"/>
      <c r="AO177" s="5"/>
      <c r="AP177" s="5"/>
      <c r="AR177" s="4"/>
      <c r="AS177" s="4"/>
      <c r="AT177" s="4"/>
    </row>
    <row r="178" spans="40:46">
      <c r="AN178" s="5"/>
      <c r="AO178" s="5"/>
      <c r="AP178" s="5"/>
      <c r="AR178" s="4"/>
      <c r="AS178" s="4"/>
      <c r="AT178" s="4"/>
    </row>
    <row r="179" spans="40:46">
      <c r="AN179" s="5"/>
      <c r="AO179" s="5"/>
      <c r="AP179" s="5"/>
      <c r="AR179" s="4"/>
      <c r="AS179" s="4"/>
      <c r="AT179" s="4"/>
    </row>
    <row r="180" spans="40:46">
      <c r="AN180" s="5"/>
      <c r="AO180" s="5"/>
      <c r="AP180" s="5"/>
      <c r="AR180" s="4"/>
      <c r="AS180" s="4"/>
      <c r="AT180" s="4"/>
    </row>
    <row r="181" spans="40:46">
      <c r="AN181" s="5"/>
      <c r="AO181" s="5"/>
      <c r="AP181" s="5"/>
      <c r="AR181" s="4"/>
      <c r="AS181" s="4"/>
      <c r="AT181" s="4"/>
    </row>
    <row r="182" spans="40:46">
      <c r="AN182" s="5"/>
      <c r="AO182" s="5"/>
      <c r="AP182" s="5"/>
      <c r="AR182" s="4"/>
      <c r="AS182" s="4"/>
      <c r="AT182" s="4"/>
    </row>
    <row r="183" spans="40:46">
      <c r="AN183" s="5"/>
      <c r="AO183" s="5"/>
      <c r="AP183" s="5"/>
      <c r="AR183" s="4"/>
      <c r="AS183" s="4"/>
      <c r="AT183" s="4"/>
    </row>
    <row r="184" spans="40:46">
      <c r="AN184" s="5"/>
      <c r="AO184" s="5"/>
      <c r="AP184" s="5"/>
      <c r="AR184" s="4"/>
      <c r="AS184" s="4"/>
      <c r="AT184" s="4"/>
    </row>
    <row r="185" spans="40:46">
      <c r="AN185" s="5"/>
      <c r="AO185" s="5"/>
      <c r="AP185" s="5"/>
      <c r="AR185" s="4"/>
      <c r="AS185" s="4"/>
      <c r="AT185" s="4"/>
    </row>
    <row r="186" spans="40:46">
      <c r="AN186" s="5"/>
      <c r="AO186" s="5"/>
      <c r="AP186" s="5"/>
      <c r="AR186" s="4"/>
      <c r="AS186" s="4"/>
      <c r="AT186" s="4"/>
    </row>
    <row r="187" spans="40:46">
      <c r="AN187" s="5"/>
      <c r="AO187" s="5"/>
      <c r="AP187" s="5"/>
      <c r="AR187" s="4"/>
      <c r="AS187" s="4"/>
      <c r="AT187" s="4"/>
    </row>
    <row r="188" spans="40:46">
      <c r="AN188" s="5"/>
      <c r="AO188" s="5"/>
      <c r="AP188" s="5"/>
      <c r="AR188" s="4"/>
      <c r="AS188" s="4"/>
      <c r="AT188" s="4"/>
    </row>
    <row r="189" spans="40:46">
      <c r="AN189" s="5"/>
      <c r="AO189" s="5"/>
      <c r="AP189" s="5"/>
      <c r="AR189" s="4"/>
      <c r="AS189" s="4"/>
      <c r="AT189" s="4"/>
    </row>
    <row r="190" spans="40:46">
      <c r="AN190" s="5"/>
      <c r="AO190" s="5"/>
      <c r="AP190" s="5"/>
      <c r="AR190" s="4"/>
      <c r="AS190" s="4"/>
      <c r="AT190" s="4"/>
    </row>
    <row r="191" spans="40:46">
      <c r="AN191" s="5"/>
      <c r="AO191" s="5"/>
      <c r="AP191" s="5"/>
      <c r="AR191" s="4"/>
      <c r="AS191" s="4"/>
      <c r="AT191" s="4"/>
    </row>
    <row r="192" spans="40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  <row r="65407" spans="40:46">
      <c r="AN65407" s="5"/>
      <c r="AO65407" s="5"/>
      <c r="AP65407" s="5"/>
      <c r="AR65407" s="4"/>
      <c r="AS65407" s="4"/>
      <c r="AT65407" s="4"/>
    </row>
    <row r="65408" spans="40:46">
      <c r="AN65408" s="5"/>
      <c r="AO65408" s="5"/>
      <c r="AP65408" s="5"/>
      <c r="AR65408" s="4"/>
      <c r="AS65408" s="4"/>
      <c r="AT65408" s="4"/>
    </row>
    <row r="65409" spans="40:46">
      <c r="AN65409" s="5"/>
      <c r="AO65409" s="5"/>
      <c r="AP65409" s="5"/>
      <c r="AR65409" s="4"/>
      <c r="AS65409" s="4"/>
      <c r="AT65409" s="4"/>
    </row>
  </sheetData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62" max="47" man="1"/>
  </rowBreaks>
  <colBreaks count="2" manualBreakCount="2">
    <brk id="25" max="1048575" man="1"/>
    <brk id="27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Ops1</vt:lpstr>
      <vt:lpstr>Data</vt:lpstr>
      <vt:lpstr>West</vt:lpstr>
      <vt:lpstr>Total</vt:lpstr>
      <vt:lpstr>Data!Print_Area</vt:lpstr>
      <vt:lpstr>Ops1!Print_Area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2001-10-31T19:04:22Z</cp:lastPrinted>
  <dcterms:created xsi:type="dcterms:W3CDTF">1997-09-15T20:07:49Z</dcterms:created>
  <dcterms:modified xsi:type="dcterms:W3CDTF">2023-09-17T14:15:28Z</dcterms:modified>
</cp:coreProperties>
</file>