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4489F1-40D7-4FA9-B909-AB4906BD1A87}" xr6:coauthVersionLast="47" xr6:coauthVersionMax="47" xr10:uidLastSave="{00000000-0000-0000-0000-000000000000}"/>
  <bookViews>
    <workbookView xWindow="-120" yWindow="-120" windowWidth="38640" windowHeight="15720"/>
  </bookViews>
  <sheets>
    <sheet name="Question 13" sheetId="5" r:id="rId1"/>
    <sheet name="Exchange Pos" sheetId="1" r:id="rId2"/>
    <sheet name="Exch Yrly Sum" sheetId="2" r:id="rId3"/>
    <sheet name="OTC Thru Dec 05" sheetId="3" r:id="rId4"/>
    <sheet name="OTC Yrly Sum" sheetId="4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C4" i="5" l="1"/>
  <c r="F4" i="5"/>
  <c r="J4" i="5"/>
  <c r="K4" i="5"/>
  <c r="O4" i="5"/>
  <c r="P4" i="5"/>
  <c r="B8" i="5"/>
  <c r="C8" i="5"/>
  <c r="E8" i="5"/>
  <c r="F8" i="5"/>
  <c r="G8" i="5"/>
  <c r="H8" i="5"/>
  <c r="J8" i="5"/>
  <c r="K8" i="5"/>
  <c r="M8" i="5"/>
  <c r="N8" i="5"/>
  <c r="O8" i="5"/>
  <c r="P8" i="5"/>
  <c r="B9" i="5"/>
  <c r="C9" i="5"/>
  <c r="E9" i="5"/>
  <c r="F9" i="5"/>
  <c r="G9" i="5"/>
  <c r="H9" i="5"/>
  <c r="J9" i="5"/>
  <c r="K9" i="5"/>
  <c r="M9" i="5"/>
  <c r="N9" i="5"/>
  <c r="O9" i="5"/>
  <c r="P9" i="5"/>
  <c r="B10" i="5"/>
  <c r="C10" i="5"/>
  <c r="E10" i="5"/>
  <c r="F10" i="5"/>
  <c r="G10" i="5"/>
  <c r="H10" i="5"/>
  <c r="J10" i="5"/>
  <c r="K10" i="5"/>
  <c r="M10" i="5"/>
  <c r="N10" i="5"/>
  <c r="O10" i="5"/>
  <c r="P10" i="5"/>
  <c r="B11" i="5"/>
  <c r="C11" i="5"/>
  <c r="E11" i="5"/>
  <c r="F11" i="5"/>
  <c r="G11" i="5"/>
  <c r="H11" i="5"/>
  <c r="J11" i="5"/>
  <c r="K11" i="5"/>
  <c r="M11" i="5"/>
  <c r="N11" i="5"/>
  <c r="O11" i="5"/>
  <c r="P11" i="5"/>
  <c r="B12" i="5"/>
  <c r="C12" i="5"/>
  <c r="E12" i="5"/>
  <c r="F12" i="5"/>
  <c r="G12" i="5"/>
  <c r="H12" i="5"/>
  <c r="J12" i="5"/>
  <c r="K12" i="5"/>
  <c r="M12" i="5"/>
  <c r="N12" i="5"/>
  <c r="O12" i="5"/>
  <c r="P12" i="5"/>
  <c r="B13" i="5"/>
  <c r="C13" i="5"/>
  <c r="E13" i="5"/>
  <c r="F13" i="5"/>
  <c r="G13" i="5"/>
  <c r="H13" i="5"/>
  <c r="J13" i="5"/>
  <c r="K13" i="5"/>
  <c r="M13" i="5"/>
  <c r="N13" i="5"/>
  <c r="O13" i="5"/>
  <c r="P13" i="5"/>
  <c r="B14" i="5"/>
  <c r="C14" i="5"/>
  <c r="E14" i="5"/>
  <c r="F14" i="5"/>
  <c r="G14" i="5"/>
  <c r="H14" i="5"/>
  <c r="J14" i="5"/>
  <c r="K14" i="5"/>
  <c r="M14" i="5"/>
  <c r="N14" i="5"/>
  <c r="O14" i="5"/>
  <c r="P14" i="5"/>
  <c r="B15" i="5"/>
  <c r="C15" i="5"/>
  <c r="E15" i="5"/>
  <c r="F15" i="5"/>
  <c r="G15" i="5"/>
  <c r="H15" i="5"/>
  <c r="J15" i="5"/>
  <c r="K15" i="5"/>
  <c r="M15" i="5"/>
  <c r="N15" i="5"/>
  <c r="O15" i="5"/>
  <c r="P15" i="5"/>
  <c r="B16" i="5"/>
  <c r="C16" i="5"/>
  <c r="E16" i="5"/>
  <c r="F16" i="5"/>
  <c r="G16" i="5"/>
  <c r="H16" i="5"/>
  <c r="J16" i="5"/>
  <c r="K16" i="5"/>
  <c r="M16" i="5"/>
  <c r="N16" i="5"/>
  <c r="O16" i="5"/>
  <c r="P16" i="5"/>
  <c r="B17" i="5"/>
  <c r="C17" i="5"/>
  <c r="E17" i="5"/>
  <c r="F17" i="5"/>
  <c r="G17" i="5"/>
  <c r="H17" i="5"/>
  <c r="J17" i="5"/>
  <c r="K17" i="5"/>
  <c r="M17" i="5"/>
  <c r="N17" i="5"/>
  <c r="O17" i="5"/>
  <c r="P17" i="5"/>
  <c r="B18" i="5"/>
  <c r="C18" i="5"/>
  <c r="E18" i="5"/>
  <c r="F18" i="5"/>
  <c r="G18" i="5"/>
  <c r="H18" i="5"/>
  <c r="J18" i="5"/>
  <c r="K18" i="5"/>
  <c r="M18" i="5"/>
  <c r="N18" i="5"/>
  <c r="O18" i="5"/>
  <c r="P18" i="5"/>
  <c r="B19" i="5"/>
  <c r="C19" i="5"/>
  <c r="E19" i="5"/>
  <c r="F19" i="5"/>
  <c r="G19" i="5"/>
  <c r="H19" i="5"/>
  <c r="J19" i="5"/>
  <c r="K19" i="5"/>
  <c r="M19" i="5"/>
  <c r="N19" i="5"/>
  <c r="O19" i="5"/>
  <c r="P19" i="5"/>
  <c r="B20" i="5"/>
  <c r="C20" i="5"/>
  <c r="E20" i="5"/>
  <c r="F20" i="5"/>
  <c r="G20" i="5"/>
  <c r="H20" i="5"/>
  <c r="J20" i="5"/>
  <c r="K20" i="5"/>
  <c r="M20" i="5"/>
  <c r="N20" i="5"/>
  <c r="O20" i="5"/>
  <c r="P20" i="5"/>
  <c r="B21" i="5"/>
  <c r="C21" i="5"/>
  <c r="E21" i="5"/>
  <c r="F21" i="5"/>
  <c r="G21" i="5"/>
  <c r="H21" i="5"/>
  <c r="J21" i="5"/>
  <c r="K21" i="5"/>
  <c r="M21" i="5"/>
  <c r="N21" i="5"/>
  <c r="O21" i="5"/>
  <c r="P21" i="5"/>
  <c r="B22" i="5"/>
  <c r="C22" i="5"/>
  <c r="E22" i="5"/>
  <c r="F22" i="5"/>
  <c r="G22" i="5"/>
  <c r="H22" i="5"/>
  <c r="J22" i="5"/>
  <c r="K22" i="5"/>
  <c r="M22" i="5"/>
  <c r="N22" i="5"/>
  <c r="O22" i="5"/>
  <c r="P22" i="5"/>
  <c r="B23" i="5"/>
  <c r="C23" i="5"/>
  <c r="E23" i="5"/>
  <c r="F23" i="5"/>
  <c r="G23" i="5"/>
  <c r="H23" i="5"/>
  <c r="J23" i="5"/>
  <c r="K23" i="5"/>
  <c r="M23" i="5"/>
  <c r="N23" i="5"/>
  <c r="O23" i="5"/>
  <c r="P23" i="5"/>
  <c r="B24" i="5"/>
  <c r="C24" i="5"/>
  <c r="E24" i="5"/>
  <c r="F24" i="5"/>
  <c r="G24" i="5"/>
  <c r="H24" i="5"/>
  <c r="J24" i="5"/>
  <c r="K24" i="5"/>
  <c r="M24" i="5"/>
  <c r="N24" i="5"/>
  <c r="O24" i="5"/>
  <c r="P24" i="5"/>
  <c r="B25" i="5"/>
  <c r="C25" i="5"/>
  <c r="E25" i="5"/>
  <c r="F25" i="5"/>
  <c r="G25" i="5"/>
  <c r="H25" i="5"/>
  <c r="J25" i="5"/>
  <c r="K25" i="5"/>
  <c r="M25" i="5"/>
  <c r="N25" i="5"/>
  <c r="O25" i="5"/>
  <c r="P25" i="5"/>
  <c r="B26" i="5"/>
  <c r="C26" i="5"/>
  <c r="E26" i="5"/>
  <c r="F26" i="5"/>
  <c r="G26" i="5"/>
  <c r="H26" i="5"/>
  <c r="J26" i="5"/>
  <c r="K26" i="5"/>
  <c r="M26" i="5"/>
  <c r="N26" i="5"/>
  <c r="O26" i="5"/>
  <c r="P26" i="5"/>
  <c r="B27" i="5"/>
  <c r="C27" i="5"/>
  <c r="E27" i="5"/>
  <c r="F27" i="5"/>
  <c r="G27" i="5"/>
  <c r="H27" i="5"/>
  <c r="J27" i="5"/>
  <c r="K27" i="5"/>
  <c r="M27" i="5"/>
  <c r="N27" i="5"/>
  <c r="O27" i="5"/>
  <c r="P27" i="5"/>
  <c r="B28" i="5"/>
  <c r="C28" i="5"/>
  <c r="E28" i="5"/>
  <c r="F28" i="5"/>
  <c r="G28" i="5"/>
  <c r="H28" i="5"/>
  <c r="J28" i="5"/>
  <c r="K28" i="5"/>
  <c r="M28" i="5"/>
  <c r="N28" i="5"/>
  <c r="O28" i="5"/>
  <c r="P28" i="5"/>
  <c r="B29" i="5"/>
  <c r="C29" i="5"/>
  <c r="E29" i="5"/>
  <c r="F29" i="5"/>
  <c r="G29" i="5"/>
  <c r="H29" i="5"/>
  <c r="J29" i="5"/>
  <c r="K29" i="5"/>
  <c r="M29" i="5"/>
  <c r="N29" i="5"/>
  <c r="O29" i="5"/>
  <c r="P29" i="5"/>
  <c r="B30" i="5"/>
  <c r="C30" i="5"/>
  <c r="E30" i="5"/>
  <c r="F30" i="5"/>
  <c r="G30" i="5"/>
  <c r="H30" i="5"/>
  <c r="J30" i="5"/>
  <c r="K30" i="5"/>
  <c r="M30" i="5"/>
  <c r="N30" i="5"/>
  <c r="O30" i="5"/>
  <c r="P30" i="5"/>
  <c r="B31" i="5"/>
  <c r="C31" i="5"/>
  <c r="E31" i="5"/>
  <c r="F31" i="5"/>
  <c r="G31" i="5"/>
  <c r="H31" i="5"/>
  <c r="J31" i="5"/>
  <c r="K31" i="5"/>
  <c r="M31" i="5"/>
  <c r="N31" i="5"/>
  <c r="O31" i="5"/>
  <c r="P31" i="5"/>
  <c r="B32" i="5"/>
  <c r="C32" i="5"/>
  <c r="E32" i="5"/>
  <c r="F32" i="5"/>
  <c r="G32" i="5"/>
  <c r="H32" i="5"/>
  <c r="J32" i="5"/>
  <c r="K32" i="5"/>
  <c r="M32" i="5"/>
  <c r="N32" i="5"/>
  <c r="O32" i="5"/>
  <c r="P32" i="5"/>
  <c r="B33" i="5"/>
  <c r="C33" i="5"/>
  <c r="E33" i="5"/>
  <c r="F33" i="5"/>
  <c r="G33" i="5"/>
  <c r="H33" i="5"/>
  <c r="J33" i="5"/>
  <c r="K33" i="5"/>
  <c r="M33" i="5"/>
  <c r="N33" i="5"/>
  <c r="O33" i="5"/>
  <c r="P33" i="5"/>
  <c r="B34" i="5"/>
  <c r="C34" i="5"/>
  <c r="E34" i="5"/>
  <c r="F34" i="5"/>
  <c r="G34" i="5"/>
  <c r="H34" i="5"/>
  <c r="J34" i="5"/>
  <c r="K34" i="5"/>
  <c r="M34" i="5"/>
  <c r="N34" i="5"/>
  <c r="O34" i="5"/>
  <c r="P34" i="5"/>
  <c r="B35" i="5"/>
  <c r="C35" i="5"/>
  <c r="E35" i="5"/>
  <c r="F35" i="5"/>
  <c r="G35" i="5"/>
  <c r="H35" i="5"/>
  <c r="J35" i="5"/>
  <c r="K35" i="5"/>
  <c r="M35" i="5"/>
  <c r="N35" i="5"/>
  <c r="O35" i="5"/>
  <c r="P35" i="5"/>
  <c r="B36" i="5"/>
  <c r="C36" i="5"/>
  <c r="E36" i="5"/>
  <c r="F36" i="5"/>
  <c r="G36" i="5"/>
  <c r="H36" i="5"/>
  <c r="J36" i="5"/>
  <c r="K36" i="5"/>
  <c r="M36" i="5"/>
  <c r="N36" i="5"/>
  <c r="O36" i="5"/>
  <c r="P36" i="5"/>
  <c r="B37" i="5"/>
  <c r="C37" i="5"/>
  <c r="E37" i="5"/>
  <c r="F37" i="5"/>
  <c r="G37" i="5"/>
  <c r="H37" i="5"/>
  <c r="J37" i="5"/>
  <c r="K37" i="5"/>
  <c r="M37" i="5"/>
  <c r="N37" i="5"/>
  <c r="O37" i="5"/>
  <c r="P37" i="5"/>
  <c r="B38" i="5"/>
  <c r="C38" i="5"/>
  <c r="E38" i="5"/>
  <c r="F38" i="5"/>
  <c r="G38" i="5"/>
  <c r="H38" i="5"/>
  <c r="J38" i="5"/>
  <c r="K38" i="5"/>
  <c r="M38" i="5"/>
  <c r="N38" i="5"/>
  <c r="O38" i="5"/>
  <c r="P38" i="5"/>
  <c r="B39" i="5"/>
  <c r="C39" i="5"/>
  <c r="E39" i="5"/>
  <c r="F39" i="5"/>
  <c r="G39" i="5"/>
  <c r="H39" i="5"/>
  <c r="J39" i="5"/>
  <c r="K39" i="5"/>
  <c r="M39" i="5"/>
  <c r="N39" i="5"/>
  <c r="O39" i="5"/>
  <c r="P39" i="5"/>
  <c r="B40" i="5"/>
  <c r="C40" i="5"/>
  <c r="E40" i="5"/>
  <c r="F40" i="5"/>
  <c r="G40" i="5"/>
  <c r="H40" i="5"/>
  <c r="J40" i="5"/>
  <c r="K40" i="5"/>
  <c r="M40" i="5"/>
  <c r="N40" i="5"/>
  <c r="O40" i="5"/>
  <c r="P40" i="5"/>
  <c r="B41" i="5"/>
  <c r="C41" i="5"/>
  <c r="E41" i="5"/>
  <c r="F41" i="5"/>
  <c r="G41" i="5"/>
  <c r="H41" i="5"/>
  <c r="J41" i="5"/>
  <c r="K41" i="5"/>
  <c r="M41" i="5"/>
  <c r="N41" i="5"/>
  <c r="O41" i="5"/>
  <c r="P41" i="5"/>
  <c r="B42" i="5"/>
  <c r="C42" i="5"/>
  <c r="E42" i="5"/>
  <c r="F42" i="5"/>
  <c r="G42" i="5"/>
  <c r="H42" i="5"/>
  <c r="J42" i="5"/>
  <c r="K42" i="5"/>
  <c r="M42" i="5"/>
  <c r="N42" i="5"/>
  <c r="O42" i="5"/>
  <c r="P42" i="5"/>
  <c r="B43" i="5"/>
  <c r="C43" i="5"/>
  <c r="E43" i="5"/>
  <c r="F43" i="5"/>
  <c r="G43" i="5"/>
  <c r="H43" i="5"/>
  <c r="J43" i="5"/>
  <c r="K43" i="5"/>
  <c r="M43" i="5"/>
  <c r="N43" i="5"/>
  <c r="O43" i="5"/>
  <c r="P43" i="5"/>
  <c r="E44" i="5"/>
  <c r="F44" i="5"/>
  <c r="G44" i="5"/>
  <c r="H44" i="5"/>
  <c r="J44" i="5"/>
  <c r="K44" i="5"/>
  <c r="M44" i="5"/>
  <c r="N44" i="5"/>
  <c r="O44" i="5"/>
  <c r="P44" i="5"/>
  <c r="E45" i="5"/>
  <c r="F45" i="5"/>
  <c r="G45" i="5"/>
  <c r="H45" i="5"/>
  <c r="J45" i="5"/>
  <c r="K45" i="5"/>
  <c r="M45" i="5"/>
  <c r="N45" i="5"/>
  <c r="O45" i="5"/>
  <c r="P45" i="5"/>
  <c r="E46" i="5"/>
  <c r="F46" i="5"/>
  <c r="G46" i="5"/>
  <c r="H46" i="5"/>
  <c r="J46" i="5"/>
  <c r="K46" i="5"/>
  <c r="M46" i="5"/>
  <c r="N46" i="5"/>
  <c r="O46" i="5"/>
  <c r="P46" i="5"/>
  <c r="E47" i="5"/>
  <c r="F47" i="5"/>
  <c r="G47" i="5"/>
  <c r="H47" i="5"/>
  <c r="J47" i="5"/>
  <c r="K47" i="5"/>
  <c r="M47" i="5"/>
  <c r="N47" i="5"/>
  <c r="O47" i="5"/>
  <c r="P47" i="5"/>
  <c r="E48" i="5"/>
  <c r="F48" i="5"/>
  <c r="G48" i="5"/>
  <c r="H48" i="5"/>
  <c r="J48" i="5"/>
  <c r="K48" i="5"/>
  <c r="M48" i="5"/>
  <c r="N48" i="5"/>
  <c r="O48" i="5"/>
  <c r="P48" i="5"/>
  <c r="E49" i="5"/>
  <c r="F49" i="5"/>
  <c r="G49" i="5"/>
  <c r="H49" i="5"/>
  <c r="J49" i="5"/>
  <c r="K49" i="5"/>
  <c r="M49" i="5"/>
  <c r="N49" i="5"/>
  <c r="O49" i="5"/>
  <c r="P49" i="5"/>
  <c r="E50" i="5"/>
  <c r="F50" i="5"/>
  <c r="G50" i="5"/>
  <c r="H50" i="5"/>
  <c r="J50" i="5"/>
  <c r="K50" i="5"/>
  <c r="M50" i="5"/>
  <c r="N50" i="5"/>
  <c r="O50" i="5"/>
  <c r="P50" i="5"/>
  <c r="E51" i="5"/>
  <c r="F51" i="5"/>
  <c r="G51" i="5"/>
  <c r="H51" i="5"/>
  <c r="J51" i="5"/>
  <c r="K51" i="5"/>
  <c r="M51" i="5"/>
  <c r="N51" i="5"/>
  <c r="O51" i="5"/>
  <c r="P51" i="5"/>
  <c r="E52" i="5"/>
  <c r="F52" i="5"/>
  <c r="G52" i="5"/>
  <c r="H52" i="5"/>
  <c r="J52" i="5"/>
  <c r="K52" i="5"/>
  <c r="M52" i="5"/>
  <c r="N52" i="5"/>
  <c r="O52" i="5"/>
  <c r="P52" i="5"/>
  <c r="E53" i="5"/>
  <c r="F53" i="5"/>
  <c r="G53" i="5"/>
  <c r="H53" i="5"/>
  <c r="J53" i="5"/>
  <c r="K53" i="5"/>
  <c r="M53" i="5"/>
  <c r="N53" i="5"/>
  <c r="O53" i="5"/>
  <c r="P53" i="5"/>
  <c r="E54" i="5"/>
  <c r="F54" i="5"/>
  <c r="G54" i="5"/>
  <c r="H54" i="5"/>
  <c r="J54" i="5"/>
  <c r="K54" i="5"/>
  <c r="M54" i="5"/>
  <c r="N54" i="5"/>
  <c r="O54" i="5"/>
  <c r="P54" i="5"/>
  <c r="E55" i="5"/>
  <c r="F55" i="5"/>
  <c r="G55" i="5"/>
  <c r="H55" i="5"/>
  <c r="J55" i="5"/>
  <c r="K55" i="5"/>
  <c r="M55" i="5"/>
  <c r="N55" i="5"/>
  <c r="O55" i="5"/>
  <c r="P55" i="5"/>
  <c r="E56" i="5"/>
  <c r="F56" i="5"/>
  <c r="G56" i="5"/>
  <c r="H56" i="5"/>
  <c r="J56" i="5"/>
  <c r="K56" i="5"/>
  <c r="M56" i="5"/>
  <c r="N56" i="5"/>
  <c r="O56" i="5"/>
  <c r="P56" i="5"/>
  <c r="E57" i="5"/>
  <c r="F57" i="5"/>
  <c r="G57" i="5"/>
  <c r="H57" i="5"/>
  <c r="J57" i="5"/>
  <c r="K57" i="5"/>
  <c r="M57" i="5"/>
  <c r="N57" i="5"/>
  <c r="O57" i="5"/>
  <c r="P57" i="5"/>
  <c r="E58" i="5"/>
  <c r="F58" i="5"/>
  <c r="G58" i="5"/>
  <c r="H58" i="5"/>
  <c r="J58" i="5"/>
  <c r="K58" i="5"/>
  <c r="M58" i="5"/>
  <c r="N58" i="5"/>
  <c r="O58" i="5"/>
  <c r="P58" i="5"/>
  <c r="E59" i="5"/>
  <c r="F59" i="5"/>
  <c r="G59" i="5"/>
  <c r="H59" i="5"/>
  <c r="J59" i="5"/>
  <c r="K59" i="5"/>
  <c r="M59" i="5"/>
  <c r="N59" i="5"/>
  <c r="O59" i="5"/>
  <c r="P59" i="5"/>
  <c r="E60" i="5"/>
  <c r="F60" i="5"/>
  <c r="G60" i="5"/>
  <c r="H60" i="5"/>
  <c r="J60" i="5"/>
  <c r="K60" i="5"/>
  <c r="M60" i="5"/>
  <c r="N60" i="5"/>
  <c r="O60" i="5"/>
  <c r="P60" i="5"/>
  <c r="E61" i="5"/>
  <c r="F61" i="5"/>
  <c r="G61" i="5"/>
  <c r="H61" i="5"/>
  <c r="J61" i="5"/>
  <c r="K61" i="5"/>
  <c r="M61" i="5"/>
  <c r="N61" i="5"/>
  <c r="O61" i="5"/>
  <c r="P61" i="5"/>
  <c r="E62" i="5"/>
  <c r="F62" i="5"/>
  <c r="G62" i="5"/>
  <c r="H62" i="5"/>
  <c r="J62" i="5"/>
  <c r="K62" i="5"/>
  <c r="M62" i="5"/>
  <c r="N62" i="5"/>
  <c r="O62" i="5"/>
  <c r="P62" i="5"/>
  <c r="E63" i="5"/>
  <c r="F63" i="5"/>
  <c r="G63" i="5"/>
  <c r="H63" i="5"/>
  <c r="J63" i="5"/>
  <c r="K63" i="5"/>
  <c r="M63" i="5"/>
  <c r="N63" i="5"/>
  <c r="O63" i="5"/>
  <c r="P63" i="5"/>
  <c r="E64" i="5"/>
  <c r="F64" i="5"/>
  <c r="G64" i="5"/>
  <c r="H64" i="5"/>
  <c r="J64" i="5"/>
  <c r="K64" i="5"/>
  <c r="M64" i="5"/>
  <c r="N64" i="5"/>
  <c r="O64" i="5"/>
  <c r="P64" i="5"/>
  <c r="E65" i="5"/>
  <c r="F65" i="5"/>
  <c r="G65" i="5"/>
  <c r="H65" i="5"/>
  <c r="J65" i="5"/>
  <c r="K65" i="5"/>
  <c r="M65" i="5"/>
  <c r="N65" i="5"/>
  <c r="O65" i="5"/>
  <c r="P65" i="5"/>
  <c r="E66" i="5"/>
  <c r="F66" i="5"/>
  <c r="G66" i="5"/>
  <c r="H66" i="5"/>
  <c r="J66" i="5"/>
  <c r="K66" i="5"/>
  <c r="M66" i="5"/>
  <c r="N66" i="5"/>
  <c r="O66" i="5"/>
  <c r="P66" i="5"/>
  <c r="E67" i="5"/>
  <c r="F67" i="5"/>
  <c r="G67" i="5"/>
  <c r="H67" i="5"/>
  <c r="J67" i="5"/>
  <c r="K67" i="5"/>
  <c r="M67" i="5"/>
  <c r="N67" i="5"/>
  <c r="O67" i="5"/>
  <c r="P67" i="5"/>
  <c r="E68" i="5"/>
  <c r="F68" i="5"/>
  <c r="G68" i="5"/>
  <c r="H68" i="5"/>
  <c r="J68" i="5"/>
  <c r="K68" i="5"/>
  <c r="M68" i="5"/>
  <c r="N68" i="5"/>
  <c r="O68" i="5"/>
  <c r="P68" i="5"/>
  <c r="E69" i="5"/>
  <c r="F69" i="5"/>
  <c r="G69" i="5"/>
  <c r="H69" i="5"/>
  <c r="J69" i="5"/>
  <c r="K69" i="5"/>
  <c r="M69" i="5"/>
  <c r="N69" i="5"/>
  <c r="O69" i="5"/>
  <c r="P69" i="5"/>
  <c r="E70" i="5"/>
  <c r="F70" i="5"/>
  <c r="G70" i="5"/>
  <c r="H70" i="5"/>
  <c r="J70" i="5"/>
  <c r="K70" i="5"/>
  <c r="M70" i="5"/>
  <c r="N70" i="5"/>
  <c r="O70" i="5"/>
  <c r="P70" i="5"/>
  <c r="E71" i="5"/>
  <c r="F71" i="5"/>
  <c r="G71" i="5"/>
  <c r="H71" i="5"/>
  <c r="J71" i="5"/>
  <c r="K71" i="5"/>
  <c r="M71" i="5"/>
  <c r="N71" i="5"/>
  <c r="O71" i="5"/>
  <c r="P71" i="5"/>
  <c r="E72" i="5"/>
  <c r="F72" i="5"/>
  <c r="G72" i="5"/>
  <c r="H72" i="5"/>
  <c r="J72" i="5"/>
  <c r="K72" i="5"/>
  <c r="M72" i="5"/>
  <c r="N72" i="5"/>
  <c r="O72" i="5"/>
  <c r="P72" i="5"/>
</calcChain>
</file>

<file path=xl/sharedStrings.xml><?xml version="1.0" encoding="utf-8"?>
<sst xmlns="http://schemas.openxmlformats.org/spreadsheetml/2006/main" count="65" uniqueCount="29">
  <si>
    <t>Natural Gas Yearly Summary</t>
  </si>
  <si>
    <t>as of June 30, 2000</t>
  </si>
  <si>
    <t>FUTURES</t>
  </si>
  <si>
    <t>Exchange Calls</t>
  </si>
  <si>
    <t>Exchange Puts</t>
  </si>
  <si>
    <t>Year</t>
  </si>
  <si>
    <t>Long</t>
  </si>
  <si>
    <t>Short</t>
  </si>
  <si>
    <t>Futures/Exchange Option Exposure</t>
  </si>
  <si>
    <t>Natural Gas Through 2003</t>
  </si>
  <si>
    <t>Natural Gas Through 2005</t>
  </si>
  <si>
    <t>OTC Swaps</t>
  </si>
  <si>
    <t>OTC Option Deltas</t>
  </si>
  <si>
    <t>OTC Swap/Option Exposure</t>
  </si>
  <si>
    <t>13d</t>
  </si>
  <si>
    <t>net on Exch</t>
  </si>
  <si>
    <t>net OTC</t>
  </si>
  <si>
    <t>13a part 2</t>
  </si>
  <si>
    <t>Total Long mmtu</t>
  </si>
  <si>
    <t>Total Short mmbtu</t>
  </si>
  <si>
    <t>13a part 1</t>
  </si>
  <si>
    <t>Long Positions</t>
  </si>
  <si>
    <t>Short Positions</t>
  </si>
  <si>
    <t>Month</t>
  </si>
  <si>
    <t>Exchange</t>
  </si>
  <si>
    <t>OTC</t>
  </si>
  <si>
    <t>Combined</t>
  </si>
  <si>
    <t>Net mmbtu</t>
  </si>
  <si>
    <t>Net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</si>
</sst>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7" fontId="3" fillId="0" borderId="0" xfId="0" applyNumberFormat="1" applyFont="1"/>
    <xf numFmtId="3" fontId="5" fillId="0" borderId="0" xfId="0" applyNumberFormat="1" applyFont="1"/>
    <xf numFmtId="3" fontId="6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164" fontId="0" fillId="0" borderId="8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0" xfId="0" applyNumberFormat="1"/>
    <xf numFmtId="17" fontId="7" fillId="0" borderId="0" xfId="0" applyNumberFormat="1" applyFont="1"/>
    <xf numFmtId="3" fontId="0" fillId="0" borderId="0" xfId="0" applyNumberFormat="1"/>
    <xf numFmtId="43" fontId="0" fillId="0" borderId="0" xfId="0" applyNumberFormat="1"/>
    <xf numFmtId="9" fontId="0" fillId="0" borderId="9" xfId="0" applyNumberFormat="1" applyBorder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YMEXexemptemail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xchange Positions"/>
      <sheetName val="Exch. Yrly Sum"/>
      <sheetName val="OTC Positions"/>
      <sheetName val="OTC Thru Dec 05"/>
      <sheetName val="OTC Yrly Sum"/>
    </sheetNames>
    <sheetDataSet>
      <sheetData sheetId="0"/>
      <sheetData sheetId="1">
        <row r="8">
          <cell r="B8">
            <v>30357</v>
          </cell>
          <cell r="C8">
            <v>-44451</v>
          </cell>
          <cell r="D8">
            <v>5572.7067365399998</v>
          </cell>
          <cell r="E8">
            <v>-5747.6540549399997</v>
          </cell>
          <cell r="F8">
            <v>-242.66677197999999</v>
          </cell>
          <cell r="G8">
            <v>460.97231276999997</v>
          </cell>
        </row>
        <row r="9">
          <cell r="B9">
            <v>24539</v>
          </cell>
          <cell r="C9">
            <v>-30418</v>
          </cell>
          <cell r="D9">
            <v>1306.2448669400001</v>
          </cell>
          <cell r="E9">
            <v>-1520.33853247</v>
          </cell>
          <cell r="F9">
            <v>-31.231982859999999</v>
          </cell>
          <cell r="G9">
            <v>159.33141505</v>
          </cell>
        </row>
        <row r="10">
          <cell r="B10">
            <v>37005</v>
          </cell>
          <cell r="C10">
            <v>-37076</v>
          </cell>
          <cell r="D10">
            <v>1996.00606945</v>
          </cell>
          <cell r="E10">
            <v>-3739.4029385200001</v>
          </cell>
          <cell r="F10">
            <v>-258.69138795999999</v>
          </cell>
          <cell r="G10">
            <v>281.91291396999998</v>
          </cell>
        </row>
        <row r="11">
          <cell r="B11">
            <v>21566</v>
          </cell>
          <cell r="C11">
            <v>-21880</v>
          </cell>
          <cell r="D11">
            <v>703.49638574999994</v>
          </cell>
          <cell r="E11">
            <v>-494.99626892999999</v>
          </cell>
          <cell r="F11">
            <v>-102.68528221</v>
          </cell>
          <cell r="G11">
            <v>410.95793743000002</v>
          </cell>
        </row>
        <row r="12">
          <cell r="B12">
            <v>28127</v>
          </cell>
          <cell r="C12">
            <v>-33529</v>
          </cell>
          <cell r="D12">
            <v>1195.45545634</v>
          </cell>
          <cell r="E12">
            <v>-1263.1601392299999</v>
          </cell>
          <cell r="F12">
            <v>-75.343005039999994</v>
          </cell>
          <cell r="G12">
            <v>438.28211033000002</v>
          </cell>
        </row>
        <row r="13">
          <cell r="B13">
            <v>28608</v>
          </cell>
          <cell r="C13">
            <v>-33061</v>
          </cell>
          <cell r="D13">
            <v>1266.9797360499999</v>
          </cell>
          <cell r="E13">
            <v>-1426.0002261</v>
          </cell>
          <cell r="F13">
            <v>-517.22810984</v>
          </cell>
          <cell r="G13">
            <v>480.31622776</v>
          </cell>
        </row>
        <row r="14">
          <cell r="B14">
            <v>10359</v>
          </cell>
          <cell r="C14">
            <v>-14524</v>
          </cell>
          <cell r="D14">
            <v>256.20562675999997</v>
          </cell>
          <cell r="E14">
            <v>-219.80956832000001</v>
          </cell>
          <cell r="F14">
            <v>-198.11281894999999</v>
          </cell>
          <cell r="G14">
            <v>163.10195044</v>
          </cell>
        </row>
        <row r="15">
          <cell r="B15">
            <v>10278</v>
          </cell>
          <cell r="C15">
            <v>-17274</v>
          </cell>
          <cell r="D15">
            <v>1109.4919701700001</v>
          </cell>
          <cell r="E15">
            <v>-472.65565277000002</v>
          </cell>
          <cell r="F15">
            <v>-69.022037850000004</v>
          </cell>
          <cell r="G15">
            <v>355.64610468000001</v>
          </cell>
        </row>
        <row r="16">
          <cell r="B16">
            <v>14153</v>
          </cell>
          <cell r="C16">
            <v>-9778</v>
          </cell>
          <cell r="D16">
            <v>117.55816314</v>
          </cell>
          <cell r="E16">
            <v>-408.14658930000002</v>
          </cell>
          <cell r="F16">
            <v>-239.28759296999999</v>
          </cell>
          <cell r="G16">
            <v>294.71162444999999</v>
          </cell>
        </row>
        <row r="17">
          <cell r="B17">
            <v>12719</v>
          </cell>
          <cell r="C17">
            <v>-14199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>
            <v>10063</v>
          </cell>
          <cell r="C18">
            <v>-10038</v>
          </cell>
          <cell r="D18">
            <v>156.56374389999999</v>
          </cell>
          <cell r="E18">
            <v>-78.281871949999996</v>
          </cell>
          <cell r="F18">
            <v>-38.142636680000003</v>
          </cell>
          <cell r="G18">
            <v>19.071318340000001</v>
          </cell>
        </row>
        <row r="19">
          <cell r="B19">
            <v>8973</v>
          </cell>
          <cell r="C19">
            <v>-7704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3745</v>
          </cell>
          <cell r="C20">
            <v>-3689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3915</v>
          </cell>
          <cell r="C21">
            <v>-3626</v>
          </cell>
          <cell r="D21">
            <v>0</v>
          </cell>
          <cell r="E21">
            <v>-72.475834390000003</v>
          </cell>
          <cell r="F21">
            <v>0</v>
          </cell>
          <cell r="G21">
            <v>23.80841431</v>
          </cell>
        </row>
        <row r="22">
          <cell r="B22">
            <v>3695</v>
          </cell>
          <cell r="C22">
            <v>-3409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3093</v>
          </cell>
          <cell r="C23">
            <v>-4027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5018</v>
          </cell>
          <cell r="C24">
            <v>-7747</v>
          </cell>
          <cell r="D24">
            <v>0</v>
          </cell>
          <cell r="E24">
            <v>-79.494182769999995</v>
          </cell>
          <cell r="F24">
            <v>0</v>
          </cell>
          <cell r="G24">
            <v>17.014380259999999</v>
          </cell>
        </row>
        <row r="25">
          <cell r="B25">
            <v>6915</v>
          </cell>
          <cell r="C25">
            <v>-8553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1594</v>
          </cell>
          <cell r="C26">
            <v>-2481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2712</v>
          </cell>
          <cell r="C27">
            <v>-2833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915</v>
          </cell>
          <cell r="C28">
            <v>-1213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1041</v>
          </cell>
          <cell r="C29">
            <v>-564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4400</v>
          </cell>
          <cell r="C30">
            <v>-1582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B31">
            <v>541</v>
          </cell>
          <cell r="C31">
            <v>-595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B32">
            <v>1010</v>
          </cell>
          <cell r="C32">
            <v>-1253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>
            <v>765</v>
          </cell>
          <cell r="C33">
            <v>-514</v>
          </cell>
          <cell r="D33">
            <v>0</v>
          </cell>
          <cell r="E33">
            <v>-182.21844726</v>
          </cell>
          <cell r="F33">
            <v>0</v>
          </cell>
          <cell r="G33">
            <v>96.779595040000004</v>
          </cell>
        </row>
        <row r="34">
          <cell r="B34">
            <v>2005</v>
          </cell>
          <cell r="C34">
            <v>-243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124</v>
          </cell>
          <cell r="C35">
            <v>-215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B36">
            <v>575</v>
          </cell>
          <cell r="C36">
            <v>-2091</v>
          </cell>
          <cell r="D36">
            <v>0</v>
          </cell>
          <cell r="E36">
            <v>-130.07042870999999</v>
          </cell>
          <cell r="F36">
            <v>0</v>
          </cell>
          <cell r="G36">
            <v>73.03599638</v>
          </cell>
        </row>
        <row r="37">
          <cell r="B37">
            <v>454</v>
          </cell>
          <cell r="C37">
            <v>-5919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2479</v>
          </cell>
          <cell r="C38">
            <v>-140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>
            <v>369</v>
          </cell>
          <cell r="C39">
            <v>-20</v>
          </cell>
          <cell r="D39">
            <v>0</v>
          </cell>
          <cell r="E39">
            <v>-57.514269919999997</v>
          </cell>
          <cell r="F39">
            <v>0</v>
          </cell>
          <cell r="G39">
            <v>34.154694929999998</v>
          </cell>
        </row>
        <row r="40">
          <cell r="B40">
            <v>459</v>
          </cell>
          <cell r="C40">
            <v>-1800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3429</v>
          </cell>
          <cell r="C41">
            <v>-375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>
            <v>929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150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</sheetData>
      <sheetData sheetId="2"/>
      <sheetData sheetId="3">
        <row r="9">
          <cell r="B9">
            <v>162917.49477865</v>
          </cell>
          <cell r="C9">
            <v>-161229.35425710998</v>
          </cell>
          <cell r="D9">
            <v>22908.406879319999</v>
          </cell>
          <cell r="E9">
            <v>-17535.20297423</v>
          </cell>
        </row>
        <row r="10">
          <cell r="B10">
            <v>114891.22730853999</v>
          </cell>
          <cell r="C10">
            <v>-113349.64959123</v>
          </cell>
          <cell r="D10">
            <v>15074.717009400001</v>
          </cell>
          <cell r="E10">
            <v>-13218.766282030001</v>
          </cell>
        </row>
        <row r="11">
          <cell r="B11">
            <v>126887.88162911999</v>
          </cell>
          <cell r="C11">
            <v>-126612.14228669</v>
          </cell>
          <cell r="D11">
            <v>18067.434900159999</v>
          </cell>
          <cell r="E11">
            <v>-19332.30549187</v>
          </cell>
        </row>
        <row r="12">
          <cell r="B12">
            <v>76458.552561189994</v>
          </cell>
          <cell r="C12">
            <v>-75956.529148579997</v>
          </cell>
          <cell r="D12">
            <v>10837.256542800002</v>
          </cell>
          <cell r="E12">
            <v>-3676.7380314699999</v>
          </cell>
        </row>
        <row r="13">
          <cell r="B13">
            <v>88000.500049060007</v>
          </cell>
          <cell r="C13">
            <v>-91396.301166139994</v>
          </cell>
          <cell r="D13">
            <v>13368.121912729999</v>
          </cell>
          <cell r="E13">
            <v>-5514.1616647999999</v>
          </cell>
        </row>
        <row r="14">
          <cell r="B14">
            <v>90298.754195909991</v>
          </cell>
          <cell r="C14">
            <v>-79665.622427430004</v>
          </cell>
          <cell r="D14">
            <v>11816.32145078</v>
          </cell>
          <cell r="E14">
            <v>-13006.537953879999</v>
          </cell>
        </row>
        <row r="15">
          <cell r="B15">
            <v>69231.654019520007</v>
          </cell>
          <cell r="C15">
            <v>-67171.885588310004</v>
          </cell>
          <cell r="D15">
            <v>7938.7822158600002</v>
          </cell>
          <cell r="E15">
            <v>-5194.3569140399995</v>
          </cell>
        </row>
        <row r="16">
          <cell r="B16">
            <v>73215.55505693001</v>
          </cell>
          <cell r="C16">
            <v>-71060.936609799988</v>
          </cell>
          <cell r="D16">
            <v>5908.3989151899996</v>
          </cell>
          <cell r="E16">
            <v>-2353.7475953099997</v>
          </cell>
        </row>
        <row r="17">
          <cell r="B17">
            <v>24523.45731799</v>
          </cell>
          <cell r="C17">
            <v>-23578.293424349999</v>
          </cell>
          <cell r="D17">
            <v>1581.78936258</v>
          </cell>
          <cell r="E17">
            <v>-3571.6621762499999</v>
          </cell>
        </row>
        <row r="18">
          <cell r="B18">
            <v>23004.557572080001</v>
          </cell>
          <cell r="C18">
            <v>-22327.602392970002</v>
          </cell>
          <cell r="D18">
            <v>1453.51062116</v>
          </cell>
          <cell r="E18">
            <v>-3269.8207646199999</v>
          </cell>
        </row>
        <row r="19">
          <cell r="B19">
            <v>20429.26356698</v>
          </cell>
          <cell r="C19">
            <v>-19484.73036858</v>
          </cell>
          <cell r="D19">
            <v>1437.40540422</v>
          </cell>
          <cell r="E19">
            <v>-2465.00271092</v>
          </cell>
        </row>
        <row r="20">
          <cell r="B20">
            <v>19949.45867254</v>
          </cell>
          <cell r="C20">
            <v>-19592.861105290001</v>
          </cell>
          <cell r="D20">
            <v>1232.9810663000001</v>
          </cell>
          <cell r="E20">
            <v>-2060.7789646800002</v>
          </cell>
        </row>
        <row r="21">
          <cell r="B21">
            <v>20228.587737000002</v>
          </cell>
          <cell r="C21">
            <v>-19501.595215960002</v>
          </cell>
          <cell r="D21">
            <v>1192.05599334</v>
          </cell>
          <cell r="E21">
            <v>-2004.75562358</v>
          </cell>
        </row>
        <row r="22">
          <cell r="B22">
            <v>19009.172378839998</v>
          </cell>
          <cell r="C22">
            <v>-18003.708756939999</v>
          </cell>
          <cell r="D22">
            <v>1191.96248737</v>
          </cell>
          <cell r="E22">
            <v>-1886.37347658</v>
          </cell>
        </row>
        <row r="23">
          <cell r="B23">
            <v>19080.221895459999</v>
          </cell>
          <cell r="C23">
            <v>-17852.202205590002</v>
          </cell>
          <cell r="D23">
            <v>1239.3002259299999</v>
          </cell>
          <cell r="E23">
            <v>-1871.2635318499999</v>
          </cell>
        </row>
        <row r="24">
          <cell r="B24">
            <v>12541.97514955</v>
          </cell>
          <cell r="C24">
            <v>-12699.1752719</v>
          </cell>
          <cell r="D24">
            <v>875.96252148999997</v>
          </cell>
          <cell r="E24">
            <v>-747.97904722999999</v>
          </cell>
        </row>
        <row r="25">
          <cell r="B25">
            <v>17024.086298899998</v>
          </cell>
          <cell r="C25">
            <v>-13461.19083783</v>
          </cell>
          <cell r="D25">
            <v>887.51744873999996</v>
          </cell>
          <cell r="E25">
            <v>-842.80327551000005</v>
          </cell>
        </row>
        <row r="26">
          <cell r="B26">
            <v>13699.979811679999</v>
          </cell>
          <cell r="C26">
            <v>-12697.92361424</v>
          </cell>
          <cell r="D26">
            <v>512.54044154999997</v>
          </cell>
          <cell r="E26">
            <v>-897.99257089000002</v>
          </cell>
        </row>
        <row r="27">
          <cell r="B27">
            <v>9273.3125652800009</v>
          </cell>
          <cell r="C27">
            <v>-8939.0802239799996</v>
          </cell>
          <cell r="D27">
            <v>736.14136709000002</v>
          </cell>
          <cell r="E27">
            <v>-625.04132362999997</v>
          </cell>
        </row>
        <row r="28">
          <cell r="B28">
            <v>9346.371525659999</v>
          </cell>
          <cell r="C28">
            <v>-10707.640488339999</v>
          </cell>
          <cell r="D28">
            <v>356.21744077</v>
          </cell>
          <cell r="E28">
            <v>-520.69096029000002</v>
          </cell>
        </row>
        <row r="29">
          <cell r="B29">
            <v>8652.0340109999997</v>
          </cell>
          <cell r="C29">
            <v>-8603.2342005099999</v>
          </cell>
          <cell r="D29">
            <v>169.64099653</v>
          </cell>
          <cell r="E29">
            <v>-343.54611806000003</v>
          </cell>
        </row>
        <row r="30">
          <cell r="B30">
            <v>9090.10210181</v>
          </cell>
          <cell r="C30">
            <v>-9777.6122148499999</v>
          </cell>
          <cell r="D30">
            <v>191.41446532000001</v>
          </cell>
          <cell r="E30">
            <v>-279.86464228</v>
          </cell>
        </row>
        <row r="31">
          <cell r="B31">
            <v>9686.0396287099993</v>
          </cell>
          <cell r="C31">
            <v>-9400.406967840001</v>
          </cell>
          <cell r="D31">
            <v>152.42078158000001</v>
          </cell>
          <cell r="E31">
            <v>-254.74084206000001</v>
          </cell>
        </row>
        <row r="32">
          <cell r="B32">
            <v>8660.6875259900007</v>
          </cell>
          <cell r="C32">
            <v>-8935.7918108100002</v>
          </cell>
          <cell r="D32">
            <v>112.07506288</v>
          </cell>
          <cell r="E32">
            <v>-250.26170987</v>
          </cell>
        </row>
        <row r="33">
          <cell r="B33">
            <v>8739.8249685199989</v>
          </cell>
          <cell r="C33">
            <v>-8277.7224350300003</v>
          </cell>
          <cell r="D33">
            <v>112.06405281000001</v>
          </cell>
          <cell r="E33">
            <v>-286.54385206000001</v>
          </cell>
        </row>
        <row r="34">
          <cell r="B34">
            <v>8455.0096890299992</v>
          </cell>
          <cell r="C34">
            <v>-8221.7451187499992</v>
          </cell>
          <cell r="D34">
            <v>105.91202052</v>
          </cell>
          <cell r="E34">
            <v>-367.62807973999998</v>
          </cell>
        </row>
        <row r="35">
          <cell r="B35">
            <v>8441.6830768899999</v>
          </cell>
          <cell r="C35">
            <v>-8099.02553825</v>
          </cell>
          <cell r="D35">
            <v>116.68480934</v>
          </cell>
          <cell r="E35">
            <v>-314.12682296999998</v>
          </cell>
        </row>
        <row r="36">
          <cell r="B36">
            <v>6680.3253653699994</v>
          </cell>
          <cell r="C36">
            <v>-6958.3231370599997</v>
          </cell>
          <cell r="D36">
            <v>196.72545282999999</v>
          </cell>
          <cell r="E36">
            <v>-443.16366533000001</v>
          </cell>
        </row>
        <row r="37">
          <cell r="B37">
            <v>7859.4401144799995</v>
          </cell>
          <cell r="C37">
            <v>-7124.6095872500009</v>
          </cell>
          <cell r="D37">
            <v>264.03160372999997</v>
          </cell>
          <cell r="E37">
            <v>-604.65799623999999</v>
          </cell>
        </row>
        <row r="38">
          <cell r="B38">
            <v>8392.0481143100005</v>
          </cell>
          <cell r="C38">
            <v>-12168.91454562</v>
          </cell>
          <cell r="D38">
            <v>221.99366423000001</v>
          </cell>
          <cell r="E38">
            <v>-223.8843191</v>
          </cell>
        </row>
        <row r="39">
          <cell r="B39">
            <v>4236.31394043</v>
          </cell>
          <cell r="C39">
            <v>-4513.3437324999995</v>
          </cell>
          <cell r="D39">
            <v>194.87218436000001</v>
          </cell>
          <cell r="E39">
            <v>-221.04837079000001</v>
          </cell>
        </row>
        <row r="40">
          <cell r="B40">
            <v>4937.3789946100005</v>
          </cell>
          <cell r="C40">
            <v>-4957.8252711199993</v>
          </cell>
          <cell r="D40">
            <v>177.59923143</v>
          </cell>
          <cell r="E40">
            <v>-202.39212825999999</v>
          </cell>
        </row>
        <row r="41">
          <cell r="B41">
            <v>4786.6192585299996</v>
          </cell>
          <cell r="C41">
            <v>-5161.7144030499994</v>
          </cell>
          <cell r="D41">
            <v>52.867643319999999</v>
          </cell>
          <cell r="E41">
            <v>-34.854484620000001</v>
          </cell>
        </row>
        <row r="42">
          <cell r="B42">
            <v>4850.3792510399999</v>
          </cell>
          <cell r="C42">
            <v>-5007.5167431</v>
          </cell>
          <cell r="D42">
            <v>46.261025510000003</v>
          </cell>
          <cell r="E42">
            <v>-28.664279100000002</v>
          </cell>
        </row>
        <row r="43">
          <cell r="B43">
            <v>4827.0476091</v>
          </cell>
          <cell r="C43">
            <v>-4743.55564228</v>
          </cell>
          <cell r="D43">
            <v>48.552285779999998</v>
          </cell>
          <cell r="E43">
            <v>-31.401736759999999</v>
          </cell>
        </row>
        <row r="44">
          <cell r="B44">
            <v>4763.8582940400001</v>
          </cell>
          <cell r="C44">
            <v>-4797.8560849099995</v>
          </cell>
          <cell r="D44">
            <v>48.416927829999999</v>
          </cell>
          <cell r="E44">
            <v>-33.416799650000002</v>
          </cell>
        </row>
        <row r="45">
          <cell r="B45">
            <v>4718.0457243299998</v>
          </cell>
          <cell r="C45">
            <v>-4851.30935959</v>
          </cell>
          <cell r="D45">
            <v>61.453818269999999</v>
          </cell>
          <cell r="E45">
            <v>-46.812818200000002</v>
          </cell>
        </row>
        <row r="46">
          <cell r="B46">
            <v>4553.5928861100001</v>
          </cell>
          <cell r="C46">
            <v>-4637.7803287300003</v>
          </cell>
          <cell r="D46">
            <v>60.509889059999999</v>
          </cell>
          <cell r="E46">
            <v>-45.443614930000003</v>
          </cell>
        </row>
        <row r="47">
          <cell r="B47">
            <v>4643.3144530300005</v>
          </cell>
          <cell r="C47">
            <v>-4793.0446444399995</v>
          </cell>
          <cell r="D47">
            <v>51.679515430000002</v>
          </cell>
          <cell r="E47">
            <v>-60.243485239999998</v>
          </cell>
        </row>
        <row r="48">
          <cell r="B48">
            <v>4092.1155692900002</v>
          </cell>
          <cell r="C48">
            <v>-4025.0589023799998</v>
          </cell>
          <cell r="D48">
            <v>74.629168739999997</v>
          </cell>
          <cell r="E48">
            <v>-85.536601590000004</v>
          </cell>
        </row>
        <row r="49">
          <cell r="B49">
            <v>4709.5570822400005</v>
          </cell>
          <cell r="C49">
            <v>-3996.7244252700002</v>
          </cell>
          <cell r="D49">
            <v>84.753231929999998</v>
          </cell>
          <cell r="E49">
            <v>-94.947225290000006</v>
          </cell>
        </row>
        <row r="50">
          <cell r="B50">
            <v>7620.9302316899993</v>
          </cell>
          <cell r="C50">
            <v>-6076.95465797</v>
          </cell>
          <cell r="D50">
            <v>19.251443129999998</v>
          </cell>
          <cell r="E50">
            <v>6.0382934700000002</v>
          </cell>
        </row>
        <row r="51">
          <cell r="B51">
            <v>3668.7780047300002</v>
          </cell>
          <cell r="C51">
            <v>-3536.1746296400001</v>
          </cell>
          <cell r="D51">
            <v>11.11301692</v>
          </cell>
          <cell r="E51">
            <v>6.69197329</v>
          </cell>
        </row>
        <row r="52">
          <cell r="B52">
            <v>4271.2891850100004</v>
          </cell>
          <cell r="C52">
            <v>-3751.4992029</v>
          </cell>
          <cell r="D52">
            <v>-3.1394261299999999</v>
          </cell>
          <cell r="E52">
            <v>7.4598547100000001</v>
          </cell>
        </row>
        <row r="53">
          <cell r="B53">
            <v>3921.2334113200004</v>
          </cell>
          <cell r="C53">
            <v>-3806.4622518699998</v>
          </cell>
          <cell r="D53">
            <v>-16.407045050000001</v>
          </cell>
          <cell r="E53">
            <v>8.0898761100000005</v>
          </cell>
        </row>
        <row r="54">
          <cell r="B54">
            <v>4049.7689295</v>
          </cell>
          <cell r="C54">
            <v>-3982.76103543</v>
          </cell>
          <cell r="D54">
            <v>-20.45193239</v>
          </cell>
          <cell r="E54">
            <v>8.9205808500000003</v>
          </cell>
        </row>
        <row r="55">
          <cell r="B55">
            <v>3901.9073654999997</v>
          </cell>
          <cell r="C55">
            <v>-3835.6729504600003</v>
          </cell>
          <cell r="D55">
            <v>-18.280158010000001</v>
          </cell>
          <cell r="E55">
            <v>8.2378398799999992</v>
          </cell>
        </row>
        <row r="56">
          <cell r="B56">
            <v>3938.2589136400002</v>
          </cell>
          <cell r="C56">
            <v>-3759.8735002200001</v>
          </cell>
          <cell r="D56">
            <v>-19.087468130000001</v>
          </cell>
          <cell r="E56">
            <v>7.9381155400000001</v>
          </cell>
        </row>
        <row r="57">
          <cell r="B57">
            <v>3894.2927020299999</v>
          </cell>
          <cell r="C57">
            <v>-3715.9183670000002</v>
          </cell>
          <cell r="D57">
            <v>-10.90005318</v>
          </cell>
          <cell r="E57">
            <v>7.9058073000000002</v>
          </cell>
        </row>
        <row r="58">
          <cell r="B58">
            <v>3754.8840060499997</v>
          </cell>
          <cell r="C58">
            <v>-3623.6120122900002</v>
          </cell>
          <cell r="D58">
            <v>-10.92704591</v>
          </cell>
          <cell r="E58">
            <v>8.0772584100000007</v>
          </cell>
        </row>
        <row r="59">
          <cell r="B59">
            <v>3781.3803373199999</v>
          </cell>
          <cell r="C59">
            <v>-3475.1768616099998</v>
          </cell>
          <cell r="D59">
            <v>-10.568805340000001</v>
          </cell>
          <cell r="E59">
            <v>7.6870337700000002</v>
          </cell>
        </row>
        <row r="60">
          <cell r="B60">
            <v>3353.3441623400004</v>
          </cell>
          <cell r="C60">
            <v>-3242.2348545899999</v>
          </cell>
          <cell r="D60">
            <v>-0.88316095999999999</v>
          </cell>
          <cell r="E60">
            <v>7.1565949700000004</v>
          </cell>
        </row>
        <row r="61">
          <cell r="B61">
            <v>4374.0700388499999</v>
          </cell>
          <cell r="C61">
            <v>-3260.2831025100004</v>
          </cell>
          <cell r="D61">
            <v>5.7368925400000004</v>
          </cell>
          <cell r="E61">
            <v>6.6151454200000002</v>
          </cell>
        </row>
        <row r="62">
          <cell r="B62">
            <v>1973.4211247100002</v>
          </cell>
          <cell r="C62">
            <v>-2179.2406632699999</v>
          </cell>
          <cell r="D62">
            <v>-8.8502239399999993</v>
          </cell>
          <cell r="E62">
            <v>5.96706995</v>
          </cell>
        </row>
        <row r="63">
          <cell r="B63">
            <v>1805.26148147</v>
          </cell>
          <cell r="C63">
            <v>-1995.1503503599999</v>
          </cell>
          <cell r="D63">
            <v>-10.2597246</v>
          </cell>
          <cell r="E63">
            <v>6.5252394300000001</v>
          </cell>
        </row>
        <row r="64">
          <cell r="B64">
            <v>2331.46304276</v>
          </cell>
          <cell r="C64">
            <v>-2210.6611690700001</v>
          </cell>
          <cell r="D64">
            <v>-19.273299829999999</v>
          </cell>
          <cell r="E64">
            <v>7.2630484199999996</v>
          </cell>
        </row>
        <row r="65">
          <cell r="B65">
            <v>1988.8241352800001</v>
          </cell>
          <cell r="C65">
            <v>-2151.2848705900001</v>
          </cell>
          <cell r="D65">
            <v>-24.37215488</v>
          </cell>
          <cell r="E65">
            <v>7.9616243300000002</v>
          </cell>
        </row>
        <row r="66">
          <cell r="B66">
            <v>2065.1630832599999</v>
          </cell>
          <cell r="C66">
            <v>-2206.7888848499997</v>
          </cell>
          <cell r="D66">
            <v>-27.001149300000002</v>
          </cell>
          <cell r="E66">
            <v>8.7511705000000006</v>
          </cell>
        </row>
        <row r="67">
          <cell r="B67">
            <v>1987.66777974</v>
          </cell>
          <cell r="C67">
            <v>-2268.6411696700002</v>
          </cell>
          <cell r="D67">
            <v>-25.177347739999998</v>
          </cell>
          <cell r="E67">
            <v>8.0541455699999993</v>
          </cell>
        </row>
        <row r="68">
          <cell r="B68">
            <v>2025.4169661199999</v>
          </cell>
          <cell r="C68">
            <v>-2200.1871671899999</v>
          </cell>
          <cell r="D68">
            <v>-26.166615579999998</v>
          </cell>
          <cell r="E68">
            <v>7.7777764300000003</v>
          </cell>
        </row>
        <row r="69">
          <cell r="B69">
            <v>1952.9653104700001</v>
          </cell>
          <cell r="C69">
            <v>-2154.9655220899999</v>
          </cell>
          <cell r="D69">
            <v>-22.161330679999999</v>
          </cell>
          <cell r="E69">
            <v>7.7636907300000004</v>
          </cell>
        </row>
        <row r="70">
          <cell r="B70">
            <v>1257.9999817400001</v>
          </cell>
          <cell r="C70">
            <v>-1623.4937655600002</v>
          </cell>
          <cell r="D70">
            <v>17.75360856</v>
          </cell>
          <cell r="E70">
            <v>7.8659911100000004</v>
          </cell>
        </row>
        <row r="71">
          <cell r="B71">
            <v>1281.376039</v>
          </cell>
          <cell r="C71">
            <v>-1652.3583074799999</v>
          </cell>
          <cell r="D71">
            <v>17.770391419999999</v>
          </cell>
          <cell r="E71">
            <v>7.5526371499999998</v>
          </cell>
        </row>
        <row r="72">
          <cell r="B72">
            <v>1093.33800419</v>
          </cell>
          <cell r="C72">
            <v>-1294.1218825599999</v>
          </cell>
          <cell r="D72">
            <v>18.532139310000002</v>
          </cell>
          <cell r="E72">
            <v>6.96723216</v>
          </cell>
        </row>
        <row r="73">
          <cell r="B73">
            <v>1099.4788406600001</v>
          </cell>
          <cell r="C73">
            <v>-1437.48342615</v>
          </cell>
          <cell r="D73">
            <v>19.333716750000001</v>
          </cell>
          <cell r="E73">
            <v>6.4673875299999999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4"/>
  <sheetViews>
    <sheetView showGridLines="0" tabSelected="1" workbookViewId="0"/>
  </sheetViews>
  <sheetFormatPr defaultRowHeight="12.75" x14ac:dyDescent="0.2"/>
  <cols>
    <col min="1" max="1" width="8.42578125" customWidth="1"/>
    <col min="2" max="2" width="11" bestFit="1" customWidth="1"/>
    <col min="3" max="3" width="8.42578125" customWidth="1"/>
    <col min="4" max="4" width="1.5703125" customWidth="1"/>
    <col min="5" max="5" width="10.140625" customWidth="1"/>
    <col min="6" max="6" width="10.5703125" customWidth="1"/>
    <col min="7" max="7" width="13" customWidth="1"/>
    <col min="8" max="8" width="14" customWidth="1"/>
    <col min="9" max="9" width="2.5703125" customWidth="1"/>
    <col min="10" max="10" width="19" customWidth="1"/>
    <col min="11" max="11" width="19.42578125" customWidth="1"/>
    <col min="12" max="12" width="2.7109375" customWidth="1"/>
    <col min="13" max="13" width="16.5703125" customWidth="1"/>
    <col min="14" max="14" width="11.85546875" customWidth="1"/>
    <col min="15" max="15" width="14.7109375" customWidth="1"/>
    <col min="16" max="16" width="15.42578125" customWidth="1"/>
    <col min="17" max="17" width="10.85546875" customWidth="1"/>
  </cols>
  <sheetData>
    <row r="2" spans="1:17" x14ac:dyDescent="0.2">
      <c r="B2" s="27" t="s">
        <v>14</v>
      </c>
      <c r="C2" s="26">
        <v>0.5</v>
      </c>
      <c r="D2" s="9"/>
      <c r="E2" s="9"/>
      <c r="F2" s="10"/>
      <c r="I2" s="8" t="s">
        <v>17</v>
      </c>
      <c r="J2" s="9"/>
      <c r="K2" s="10"/>
      <c r="N2" s="8" t="s">
        <v>20</v>
      </c>
      <c r="O2" s="9"/>
      <c r="P2" s="10"/>
    </row>
    <row r="3" spans="1:17" x14ac:dyDescent="0.2">
      <c r="B3" s="11"/>
      <c r="C3" s="12"/>
      <c r="D3" s="12"/>
      <c r="E3" s="12"/>
      <c r="F3" s="13"/>
      <c r="I3" s="11"/>
      <c r="J3" s="12" t="s">
        <v>18</v>
      </c>
      <c r="K3" s="13" t="s">
        <v>19</v>
      </c>
      <c r="N3" s="11"/>
      <c r="O3" s="12" t="s">
        <v>21</v>
      </c>
      <c r="P3" s="13" t="s">
        <v>22</v>
      </c>
    </row>
    <row r="4" spans="1:17" x14ac:dyDescent="0.2">
      <c r="B4" s="14" t="s">
        <v>15</v>
      </c>
      <c r="C4" s="15">
        <f>SUM(B8:C43)</f>
        <v>-40416.824880740009</v>
      </c>
      <c r="D4" s="16"/>
      <c r="E4" s="16" t="s">
        <v>16</v>
      </c>
      <c r="F4" s="17">
        <f>SUM(E8:F300)</f>
        <v>39724.994913609953</v>
      </c>
      <c r="I4" s="14"/>
      <c r="J4" s="18">
        <f>SUM(J8:J214)</f>
        <v>16371642582.6101</v>
      </c>
      <c r="K4" s="19">
        <f>SUM(K8:K214)</f>
        <v>-16378560882.281393</v>
      </c>
      <c r="N4" s="14"/>
      <c r="O4" s="20">
        <f>SUM(O8:O214)</f>
        <v>362724486.5181002</v>
      </c>
      <c r="P4" s="21">
        <f>SUM(P8:P214)</f>
        <v>-369642786.1893993</v>
      </c>
    </row>
    <row r="6" spans="1:17" x14ac:dyDescent="0.2">
      <c r="A6" t="s">
        <v>23</v>
      </c>
      <c r="B6" t="s">
        <v>24</v>
      </c>
      <c r="E6" t="s">
        <v>25</v>
      </c>
      <c r="G6" t="s">
        <v>26</v>
      </c>
      <c r="Q6" s="22"/>
    </row>
    <row r="7" spans="1:17" x14ac:dyDescent="0.2">
      <c r="B7" s="2" t="s">
        <v>6</v>
      </c>
      <c r="C7" s="2" t="s">
        <v>7</v>
      </c>
      <c r="D7" s="2"/>
      <c r="E7" s="2" t="s">
        <v>6</v>
      </c>
      <c r="F7" s="2" t="s">
        <v>7</v>
      </c>
      <c r="G7" s="2" t="s">
        <v>6</v>
      </c>
      <c r="H7" s="2" t="s">
        <v>7</v>
      </c>
      <c r="I7" s="2"/>
      <c r="M7" t="s">
        <v>27</v>
      </c>
      <c r="N7" t="s">
        <v>28</v>
      </c>
    </row>
    <row r="8" spans="1:17" x14ac:dyDescent="0.2">
      <c r="A8" s="23">
        <v>36739</v>
      </c>
      <c r="B8" s="24">
        <f>'[1]Exchange Positions'!B8+'[1]Exchange Positions'!D8+'[1]Exchange Positions'!F8</f>
        <v>35687.039964559997</v>
      </c>
      <c r="C8" s="24">
        <f>'[1]Exchange Positions'!C8+'[1]Exchange Positions'!E8+'[1]Exchange Positions'!G8</f>
        <v>-49737.681742170003</v>
      </c>
      <c r="D8" s="24"/>
      <c r="E8" s="22">
        <f>'[1]OTC Positions'!B9+'[1]OTC Positions'!D9</f>
        <v>185825.90165796998</v>
      </c>
      <c r="F8" s="22">
        <f>'[1]OTC Positions'!C9+'[1]OTC Positions'!E9</f>
        <v>-178764.55723133998</v>
      </c>
      <c r="G8" s="25">
        <f>B8+E8</f>
        <v>221512.94162252999</v>
      </c>
      <c r="H8" s="25">
        <f>C8+F8</f>
        <v>-228502.23897350999</v>
      </c>
      <c r="I8" s="25"/>
      <c r="J8" s="25">
        <f>G8*10000</f>
        <v>2215129416.2252998</v>
      </c>
      <c r="K8" s="25">
        <f>H8*10000</f>
        <v>-2285022389.7350998</v>
      </c>
      <c r="L8" s="25"/>
      <c r="M8" s="25">
        <f>J8+K8</f>
        <v>-69892973.509799957</v>
      </c>
      <c r="N8" s="25">
        <f>M8/10000</f>
        <v>-6989.2973509799958</v>
      </c>
      <c r="O8" t="str">
        <f>IF(M8&gt;0,M8,"")</f>
        <v/>
      </c>
      <c r="P8">
        <f>IF(M8&lt;0,M8,"")</f>
        <v>-69892973.509799957</v>
      </c>
    </row>
    <row r="9" spans="1:17" x14ac:dyDescent="0.2">
      <c r="A9" s="23">
        <v>36770</v>
      </c>
      <c r="B9" s="24">
        <f>'[1]Exchange Positions'!B9+'[1]Exchange Positions'!D9+'[1]Exchange Positions'!F9</f>
        <v>25814.012884079999</v>
      </c>
      <c r="C9" s="24">
        <f>'[1]Exchange Positions'!C9+'[1]Exchange Positions'!E9+'[1]Exchange Positions'!G9</f>
        <v>-31779.007117419998</v>
      </c>
      <c r="D9" s="24"/>
      <c r="E9" s="22">
        <f>'[1]OTC Positions'!B10+'[1]OTC Positions'!D10</f>
        <v>129965.94431794</v>
      </c>
      <c r="F9" s="22">
        <f>'[1]OTC Positions'!C10+'[1]OTC Positions'!E10</f>
        <v>-126568.41587326</v>
      </c>
      <c r="G9" s="25">
        <f t="shared" ref="G9:H72" si="0">B9+E9</f>
        <v>155779.95720201998</v>
      </c>
      <c r="H9" s="25">
        <f t="shared" si="0"/>
        <v>-158347.42299068</v>
      </c>
      <c r="I9" s="25"/>
      <c r="J9" s="25">
        <f t="shared" ref="J9:K72" si="1">G9*10000</f>
        <v>1557799572.0201998</v>
      </c>
      <c r="K9" s="25">
        <f t="shared" si="1"/>
        <v>-1583474229.9068</v>
      </c>
      <c r="L9" s="25"/>
      <c r="M9" s="25">
        <f t="shared" ref="M9:M72" si="2">J9+K9</f>
        <v>-25674657.886600256</v>
      </c>
      <c r="N9" s="25">
        <f t="shared" ref="N9:N72" si="3">M9/10000</f>
        <v>-2567.4657886600257</v>
      </c>
      <c r="O9" t="str">
        <f t="shared" ref="O9:O72" si="4">IF(M9&gt;0,M9,"")</f>
        <v/>
      </c>
      <c r="P9">
        <f t="shared" ref="P9:P72" si="5">IF(M9&lt;0,M9,"")</f>
        <v>-25674657.886600256</v>
      </c>
    </row>
    <row r="10" spans="1:17" x14ac:dyDescent="0.2">
      <c r="A10" s="23">
        <v>36800</v>
      </c>
      <c r="B10" s="24">
        <f>'[1]Exchange Positions'!B10+'[1]Exchange Positions'!D10+'[1]Exchange Positions'!F10</f>
        <v>38742.314681489996</v>
      </c>
      <c r="C10" s="24">
        <f>'[1]Exchange Positions'!C10+'[1]Exchange Positions'!E10+'[1]Exchange Positions'!G10</f>
        <v>-40533.490024549996</v>
      </c>
      <c r="D10" s="24"/>
      <c r="E10" s="22">
        <f>'[1]OTC Positions'!B11+'[1]OTC Positions'!D11</f>
        <v>144955.31652927998</v>
      </c>
      <c r="F10" s="22">
        <f>'[1]OTC Positions'!C11+'[1]OTC Positions'!E11</f>
        <v>-145944.44777855999</v>
      </c>
      <c r="G10" s="25">
        <f t="shared" si="0"/>
        <v>183697.63121076999</v>
      </c>
      <c r="H10" s="25">
        <f t="shared" si="0"/>
        <v>-186477.93780310999</v>
      </c>
      <c r="I10" s="25"/>
      <c r="J10" s="25">
        <f t="shared" si="1"/>
        <v>1836976312.1076999</v>
      </c>
      <c r="K10" s="25">
        <f t="shared" si="1"/>
        <v>-1864779378.0310998</v>
      </c>
      <c r="L10" s="25"/>
      <c r="M10" s="25">
        <f t="shared" si="2"/>
        <v>-27803065.923399925</v>
      </c>
      <c r="N10" s="25">
        <f t="shared" si="3"/>
        <v>-2780.3065923399927</v>
      </c>
      <c r="O10" t="str">
        <f t="shared" si="4"/>
        <v/>
      </c>
      <c r="P10">
        <f t="shared" si="5"/>
        <v>-27803065.923399925</v>
      </c>
    </row>
    <row r="11" spans="1:17" x14ac:dyDescent="0.2">
      <c r="A11" s="23">
        <v>36831</v>
      </c>
      <c r="B11" s="24">
        <f>'[1]Exchange Positions'!B11+'[1]Exchange Positions'!D11+'[1]Exchange Positions'!F11</f>
        <v>22166.81110354</v>
      </c>
      <c r="C11" s="24">
        <f>'[1]Exchange Positions'!C11+'[1]Exchange Positions'!E11+'[1]Exchange Positions'!G11</f>
        <v>-21964.0383315</v>
      </c>
      <c r="D11" s="24"/>
      <c r="E11" s="22">
        <f>'[1]OTC Positions'!B12+'[1]OTC Positions'!D12</f>
        <v>87295.809103990003</v>
      </c>
      <c r="F11" s="22">
        <f>'[1]OTC Positions'!C12+'[1]OTC Positions'!E12</f>
        <v>-79633.267180049996</v>
      </c>
      <c r="G11" s="25">
        <f t="shared" si="0"/>
        <v>109462.62020753001</v>
      </c>
      <c r="H11" s="25">
        <f t="shared" si="0"/>
        <v>-101597.30551154999</v>
      </c>
      <c r="I11" s="25"/>
      <c r="J11" s="25">
        <f t="shared" si="1"/>
        <v>1094626202.0753002</v>
      </c>
      <c r="K11" s="25">
        <f t="shared" si="1"/>
        <v>-1015973055.1154999</v>
      </c>
      <c r="L11" s="25"/>
      <c r="M11" s="25">
        <f t="shared" si="2"/>
        <v>78653146.959800363</v>
      </c>
      <c r="N11" s="25">
        <f t="shared" si="3"/>
        <v>7865.314695980036</v>
      </c>
      <c r="O11">
        <f t="shared" si="4"/>
        <v>78653146.959800363</v>
      </c>
      <c r="P11" t="str">
        <f t="shared" si="5"/>
        <v/>
      </c>
    </row>
    <row r="12" spans="1:17" x14ac:dyDescent="0.2">
      <c r="A12" s="23">
        <v>36861</v>
      </c>
      <c r="B12" s="24">
        <f>'[1]Exchange Positions'!B12+'[1]Exchange Positions'!D12+'[1]Exchange Positions'!F12</f>
        <v>29247.112451300003</v>
      </c>
      <c r="C12" s="24">
        <f>'[1]Exchange Positions'!C12+'[1]Exchange Positions'!E12+'[1]Exchange Positions'!G12</f>
        <v>-34353.878028899999</v>
      </c>
      <c r="D12" s="24"/>
      <c r="E12" s="22">
        <f>'[1]OTC Positions'!B13+'[1]OTC Positions'!D13</f>
        <v>101368.62196179001</v>
      </c>
      <c r="F12" s="22">
        <f>'[1]OTC Positions'!C13+'[1]OTC Positions'!E13</f>
        <v>-96910.46283094</v>
      </c>
      <c r="G12" s="25">
        <f t="shared" si="0"/>
        <v>130615.73441309002</v>
      </c>
      <c r="H12" s="25">
        <f t="shared" si="0"/>
        <v>-131264.34085983998</v>
      </c>
      <c r="I12" s="25"/>
      <c r="J12" s="25">
        <f t="shared" si="1"/>
        <v>1306157344.1309001</v>
      </c>
      <c r="K12" s="25">
        <f t="shared" si="1"/>
        <v>-1312643408.5983999</v>
      </c>
      <c r="L12" s="25"/>
      <c r="M12" s="25">
        <f t="shared" si="2"/>
        <v>-6486064.467499733</v>
      </c>
      <c r="N12" s="25">
        <f t="shared" si="3"/>
        <v>-648.60644674997332</v>
      </c>
      <c r="O12" t="str">
        <f t="shared" si="4"/>
        <v/>
      </c>
      <c r="P12">
        <f t="shared" si="5"/>
        <v>-6486064.467499733</v>
      </c>
    </row>
    <row r="13" spans="1:17" x14ac:dyDescent="0.2">
      <c r="A13" s="23">
        <v>36892</v>
      </c>
      <c r="B13" s="24">
        <f>'[1]Exchange Positions'!B13+'[1]Exchange Positions'!D13+'[1]Exchange Positions'!F13</f>
        <v>29357.75162621</v>
      </c>
      <c r="C13" s="24">
        <f>'[1]Exchange Positions'!C13+'[1]Exchange Positions'!E13+'[1]Exchange Positions'!G13</f>
        <v>-34006.683998339999</v>
      </c>
      <c r="D13" s="24"/>
      <c r="E13" s="22">
        <f>'[1]OTC Positions'!B14+'[1]OTC Positions'!D14</f>
        <v>102115.07564668999</v>
      </c>
      <c r="F13" s="22">
        <f>'[1]OTC Positions'!C14+'[1]OTC Positions'!E14</f>
        <v>-92672.160381310008</v>
      </c>
      <c r="G13" s="25">
        <f t="shared" si="0"/>
        <v>131472.8272729</v>
      </c>
      <c r="H13" s="25">
        <f t="shared" si="0"/>
        <v>-126678.84437965001</v>
      </c>
      <c r="I13" s="25"/>
      <c r="J13" s="25">
        <f t="shared" si="1"/>
        <v>1314728272.7290001</v>
      </c>
      <c r="K13" s="25">
        <f t="shared" si="1"/>
        <v>-1266788443.7965</v>
      </c>
      <c r="L13" s="25"/>
      <c r="M13" s="25">
        <f t="shared" si="2"/>
        <v>47939828.932500124</v>
      </c>
      <c r="N13" s="25">
        <f t="shared" si="3"/>
        <v>4793.9828932500122</v>
      </c>
      <c r="O13">
        <f t="shared" si="4"/>
        <v>47939828.932500124</v>
      </c>
      <c r="P13" t="str">
        <f t="shared" si="5"/>
        <v/>
      </c>
    </row>
    <row r="14" spans="1:17" x14ac:dyDescent="0.2">
      <c r="A14" s="23">
        <v>36923</v>
      </c>
      <c r="B14" s="24">
        <f>'[1]Exchange Positions'!B14+'[1]Exchange Positions'!D14+'[1]Exchange Positions'!F14</f>
        <v>10417.092807810001</v>
      </c>
      <c r="C14" s="24">
        <f>'[1]Exchange Positions'!C14+'[1]Exchange Positions'!E14+'[1]Exchange Positions'!G14</f>
        <v>-14580.707617880002</v>
      </c>
      <c r="D14" s="24"/>
      <c r="E14" s="22">
        <f>'[1]OTC Positions'!B15+'[1]OTC Positions'!D15</f>
        <v>77170.43623538001</v>
      </c>
      <c r="F14" s="22">
        <f>'[1]OTC Positions'!C15+'[1]OTC Positions'!E15</f>
        <v>-72366.242502350011</v>
      </c>
      <c r="G14" s="25">
        <f t="shared" si="0"/>
        <v>87587.529043190007</v>
      </c>
      <c r="H14" s="25">
        <f t="shared" si="0"/>
        <v>-86946.950120230016</v>
      </c>
      <c r="I14" s="25"/>
      <c r="J14" s="25">
        <f t="shared" si="1"/>
        <v>875875290.43190002</v>
      </c>
      <c r="K14" s="25">
        <f t="shared" si="1"/>
        <v>-869469501.20230019</v>
      </c>
      <c r="L14" s="25"/>
      <c r="M14" s="25">
        <f t="shared" si="2"/>
        <v>6405789.2295998335</v>
      </c>
      <c r="N14" s="25">
        <f t="shared" si="3"/>
        <v>640.5789229599834</v>
      </c>
      <c r="O14">
        <f t="shared" si="4"/>
        <v>6405789.2295998335</v>
      </c>
      <c r="P14" t="str">
        <f t="shared" si="5"/>
        <v/>
      </c>
    </row>
    <row r="15" spans="1:17" x14ac:dyDescent="0.2">
      <c r="A15" s="23">
        <v>36951</v>
      </c>
      <c r="B15" s="24">
        <f>'[1]Exchange Positions'!B15+'[1]Exchange Positions'!D15+'[1]Exchange Positions'!F15</f>
        <v>11318.46993232</v>
      </c>
      <c r="C15" s="24">
        <f>'[1]Exchange Positions'!C15+'[1]Exchange Positions'!E15+'[1]Exchange Positions'!G15</f>
        <v>-17391.009548090002</v>
      </c>
      <c r="D15" s="24"/>
      <c r="E15" s="22">
        <f>'[1]OTC Positions'!B16+'[1]OTC Positions'!D16</f>
        <v>79123.953972120013</v>
      </c>
      <c r="F15" s="22">
        <f>'[1]OTC Positions'!C16+'[1]OTC Positions'!E16</f>
        <v>-73414.684205109981</v>
      </c>
      <c r="G15" s="25">
        <f t="shared" si="0"/>
        <v>90442.423904440016</v>
      </c>
      <c r="H15" s="25">
        <f t="shared" si="0"/>
        <v>-90805.693753199987</v>
      </c>
      <c r="I15" s="25"/>
      <c r="J15" s="25">
        <f t="shared" si="1"/>
        <v>904424239.04440022</v>
      </c>
      <c r="K15" s="25">
        <f t="shared" si="1"/>
        <v>-908056937.53199983</v>
      </c>
      <c r="L15" s="25"/>
      <c r="M15" s="25">
        <f t="shared" si="2"/>
        <v>-3632698.4875996113</v>
      </c>
      <c r="N15" s="25">
        <f t="shared" si="3"/>
        <v>-363.26984875996112</v>
      </c>
      <c r="O15" t="str">
        <f t="shared" si="4"/>
        <v/>
      </c>
      <c r="P15">
        <f t="shared" si="5"/>
        <v>-3632698.4875996113</v>
      </c>
    </row>
    <row r="16" spans="1:17" x14ac:dyDescent="0.2">
      <c r="A16" s="23">
        <v>36982</v>
      </c>
      <c r="B16" s="24">
        <f>'[1]Exchange Positions'!B16+'[1]Exchange Positions'!D16+'[1]Exchange Positions'!F16</f>
        <v>14031.27057017</v>
      </c>
      <c r="C16" s="24">
        <f>'[1]Exchange Positions'!C16+'[1]Exchange Positions'!E16+'[1]Exchange Positions'!G16</f>
        <v>-9891.4349648500011</v>
      </c>
      <c r="D16" s="24"/>
      <c r="E16" s="22">
        <f>'[1]OTC Positions'!B17+'[1]OTC Positions'!D17</f>
        <v>26105.246680569999</v>
      </c>
      <c r="F16" s="22">
        <f>'[1]OTC Positions'!C17+'[1]OTC Positions'!E17</f>
        <v>-27149.955600599998</v>
      </c>
      <c r="G16" s="25">
        <f t="shared" si="0"/>
        <v>40136.517250739998</v>
      </c>
      <c r="H16" s="25">
        <f t="shared" si="0"/>
        <v>-37041.390565449998</v>
      </c>
      <c r="I16" s="25"/>
      <c r="J16" s="25">
        <f t="shared" si="1"/>
        <v>401365172.50739998</v>
      </c>
      <c r="K16" s="25">
        <f t="shared" si="1"/>
        <v>-370413905.65449995</v>
      </c>
      <c r="L16" s="25"/>
      <c r="M16" s="25">
        <f t="shared" si="2"/>
        <v>30951266.852900028</v>
      </c>
      <c r="N16" s="25">
        <f t="shared" si="3"/>
        <v>3095.126685290003</v>
      </c>
      <c r="O16">
        <f t="shared" si="4"/>
        <v>30951266.852900028</v>
      </c>
      <c r="P16" t="str">
        <f t="shared" si="5"/>
        <v/>
      </c>
    </row>
    <row r="17" spans="1:16" x14ac:dyDescent="0.2">
      <c r="A17" s="23">
        <v>37012</v>
      </c>
      <c r="B17" s="24">
        <f>'[1]Exchange Positions'!B17+'[1]Exchange Positions'!D17+'[1]Exchange Positions'!F17</f>
        <v>12719</v>
      </c>
      <c r="C17" s="24">
        <f>'[1]Exchange Positions'!C17+'[1]Exchange Positions'!E17+'[1]Exchange Positions'!G17</f>
        <v>-14199</v>
      </c>
      <c r="D17" s="24"/>
      <c r="E17" s="22">
        <f>'[1]OTC Positions'!B18+'[1]OTC Positions'!D18</f>
        <v>24458.06819324</v>
      </c>
      <c r="F17" s="22">
        <f>'[1]OTC Positions'!C18+'[1]OTC Positions'!E18</f>
        <v>-25597.423157590001</v>
      </c>
      <c r="G17" s="25">
        <f t="shared" si="0"/>
        <v>37177.068193240004</v>
      </c>
      <c r="H17" s="25">
        <f t="shared" si="0"/>
        <v>-39796.423157590005</v>
      </c>
      <c r="I17" s="25"/>
      <c r="J17" s="25">
        <f t="shared" si="1"/>
        <v>371770681.93240005</v>
      </c>
      <c r="K17" s="25">
        <f t="shared" si="1"/>
        <v>-397964231.57590008</v>
      </c>
      <c r="L17" s="25"/>
      <c r="M17" s="25">
        <f t="shared" si="2"/>
        <v>-26193549.64350003</v>
      </c>
      <c r="N17" s="25">
        <f t="shared" si="3"/>
        <v>-2619.3549643500032</v>
      </c>
      <c r="O17" t="str">
        <f t="shared" si="4"/>
        <v/>
      </c>
      <c r="P17">
        <f t="shared" si="5"/>
        <v>-26193549.64350003</v>
      </c>
    </row>
    <row r="18" spans="1:16" x14ac:dyDescent="0.2">
      <c r="A18" s="23">
        <v>37043</v>
      </c>
      <c r="B18" s="24">
        <f>'[1]Exchange Positions'!B18+'[1]Exchange Positions'!D18+'[1]Exchange Positions'!F18</f>
        <v>10181.42110722</v>
      </c>
      <c r="C18" s="24">
        <f>'[1]Exchange Positions'!C18+'[1]Exchange Positions'!E18+'[1]Exchange Positions'!G18</f>
        <v>-10097.210553609999</v>
      </c>
      <c r="D18" s="24"/>
      <c r="E18" s="22">
        <f>'[1]OTC Positions'!B19+'[1]OTC Positions'!D19</f>
        <v>21866.668971200001</v>
      </c>
      <c r="F18" s="22">
        <f>'[1]OTC Positions'!C19+'[1]OTC Positions'!E19</f>
        <v>-21949.733079500002</v>
      </c>
      <c r="G18" s="25">
        <f t="shared" si="0"/>
        <v>32048.090078419998</v>
      </c>
      <c r="H18" s="25">
        <f t="shared" si="0"/>
        <v>-32046.943633110001</v>
      </c>
      <c r="I18" s="25"/>
      <c r="J18" s="25">
        <f t="shared" si="1"/>
        <v>320480900.78420001</v>
      </c>
      <c r="K18" s="25">
        <f t="shared" si="1"/>
        <v>-320469436.33109999</v>
      </c>
      <c r="L18" s="25"/>
      <c r="M18" s="25">
        <f t="shared" si="2"/>
        <v>11464.453100025654</v>
      </c>
      <c r="N18" s="25">
        <f t="shared" si="3"/>
        <v>1.1464453100025653</v>
      </c>
      <c r="O18">
        <f t="shared" si="4"/>
        <v>11464.453100025654</v>
      </c>
      <c r="P18" t="str">
        <f t="shared" si="5"/>
        <v/>
      </c>
    </row>
    <row r="19" spans="1:16" x14ac:dyDescent="0.2">
      <c r="A19" s="23">
        <v>37073</v>
      </c>
      <c r="B19" s="24">
        <f>'[1]Exchange Positions'!B19+'[1]Exchange Positions'!D19+'[1]Exchange Positions'!F19</f>
        <v>8973</v>
      </c>
      <c r="C19" s="24">
        <f>'[1]Exchange Positions'!C19+'[1]Exchange Positions'!E19+'[1]Exchange Positions'!G19</f>
        <v>-7704</v>
      </c>
      <c r="D19" s="24"/>
      <c r="E19" s="22">
        <f>'[1]OTC Positions'!B20+'[1]OTC Positions'!D20</f>
        <v>21182.439738839999</v>
      </c>
      <c r="F19" s="22">
        <f>'[1]OTC Positions'!C20+'[1]OTC Positions'!E20</f>
        <v>-21653.640069970003</v>
      </c>
      <c r="G19" s="25">
        <f t="shared" si="0"/>
        <v>30155.439738839999</v>
      </c>
      <c r="H19" s="25">
        <f t="shared" si="0"/>
        <v>-29357.640069970003</v>
      </c>
      <c r="I19" s="25"/>
      <c r="J19" s="25">
        <f t="shared" si="1"/>
        <v>301554397.38840002</v>
      </c>
      <c r="K19" s="25">
        <f t="shared" si="1"/>
        <v>-293576400.6997</v>
      </c>
      <c r="L19" s="25"/>
      <c r="M19" s="25">
        <f t="shared" si="2"/>
        <v>7977996.6887000203</v>
      </c>
      <c r="N19" s="25">
        <f t="shared" si="3"/>
        <v>797.79966887000205</v>
      </c>
      <c r="O19">
        <f t="shared" si="4"/>
        <v>7977996.6887000203</v>
      </c>
      <c r="P19" t="str">
        <f t="shared" si="5"/>
        <v/>
      </c>
    </row>
    <row r="20" spans="1:16" x14ac:dyDescent="0.2">
      <c r="A20" s="23">
        <v>37104</v>
      </c>
      <c r="B20" s="24">
        <f>'[1]Exchange Positions'!B20+'[1]Exchange Positions'!D20+'[1]Exchange Positions'!F20</f>
        <v>3745</v>
      </c>
      <c r="C20" s="24">
        <f>'[1]Exchange Positions'!C20+'[1]Exchange Positions'!E20+'[1]Exchange Positions'!G20</f>
        <v>-3689</v>
      </c>
      <c r="D20" s="24"/>
      <c r="E20" s="22">
        <f>'[1]OTC Positions'!B21+'[1]OTC Positions'!D21</f>
        <v>21420.643730340002</v>
      </c>
      <c r="F20" s="22">
        <f>'[1]OTC Positions'!C21+'[1]OTC Positions'!E21</f>
        <v>-21506.350839540002</v>
      </c>
      <c r="G20" s="25">
        <f t="shared" si="0"/>
        <v>25165.643730340002</v>
      </c>
      <c r="H20" s="25">
        <f t="shared" si="0"/>
        <v>-25195.350839540002</v>
      </c>
      <c r="I20" s="25"/>
      <c r="J20" s="25">
        <f t="shared" si="1"/>
        <v>251656437.30340001</v>
      </c>
      <c r="K20" s="25">
        <f t="shared" si="1"/>
        <v>-251953508.39540002</v>
      </c>
      <c r="L20" s="25"/>
      <c r="M20" s="25">
        <f t="shared" si="2"/>
        <v>-297071.09200000763</v>
      </c>
      <c r="N20" s="25">
        <f t="shared" si="3"/>
        <v>-29.707109200000762</v>
      </c>
      <c r="O20" t="str">
        <f t="shared" si="4"/>
        <v/>
      </c>
      <c r="P20">
        <f t="shared" si="5"/>
        <v>-297071.09200000763</v>
      </c>
    </row>
    <row r="21" spans="1:16" x14ac:dyDescent="0.2">
      <c r="A21" s="23">
        <v>37135</v>
      </c>
      <c r="B21" s="24">
        <f>'[1]Exchange Positions'!B21+'[1]Exchange Positions'!D21+'[1]Exchange Positions'!F21</f>
        <v>3915</v>
      </c>
      <c r="C21" s="24">
        <f>'[1]Exchange Positions'!C21+'[1]Exchange Positions'!E21+'[1]Exchange Positions'!G21</f>
        <v>-3674.6674200799998</v>
      </c>
      <c r="D21" s="24"/>
      <c r="E21" s="22">
        <f>'[1]OTC Positions'!B22+'[1]OTC Positions'!D22</f>
        <v>20201.134866209999</v>
      </c>
      <c r="F21" s="22">
        <f>'[1]OTC Positions'!C22+'[1]OTC Positions'!E22</f>
        <v>-19890.082233519999</v>
      </c>
      <c r="G21" s="25">
        <f t="shared" si="0"/>
        <v>24116.134866209999</v>
      </c>
      <c r="H21" s="25">
        <f t="shared" si="0"/>
        <v>-23564.7496536</v>
      </c>
      <c r="I21" s="25"/>
      <c r="J21" s="25">
        <f t="shared" si="1"/>
        <v>241161348.66209999</v>
      </c>
      <c r="K21" s="25">
        <f t="shared" si="1"/>
        <v>-235647496.53600001</v>
      </c>
      <c r="L21" s="25"/>
      <c r="M21" s="25">
        <f t="shared" si="2"/>
        <v>5513852.1260999739</v>
      </c>
      <c r="N21" s="25">
        <f t="shared" si="3"/>
        <v>551.38521260999744</v>
      </c>
      <c r="O21">
        <f t="shared" si="4"/>
        <v>5513852.1260999739</v>
      </c>
      <c r="P21" t="str">
        <f t="shared" si="5"/>
        <v/>
      </c>
    </row>
    <row r="22" spans="1:16" x14ac:dyDescent="0.2">
      <c r="A22" s="23">
        <v>37165</v>
      </c>
      <c r="B22" s="24">
        <f>'[1]Exchange Positions'!B22+'[1]Exchange Positions'!D22+'[1]Exchange Positions'!F22</f>
        <v>3695</v>
      </c>
      <c r="C22" s="24">
        <f>'[1]Exchange Positions'!C22+'[1]Exchange Positions'!E22+'[1]Exchange Positions'!G22</f>
        <v>-3409</v>
      </c>
      <c r="D22" s="24"/>
      <c r="E22" s="22">
        <f>'[1]OTC Positions'!B23+'[1]OTC Positions'!D23</f>
        <v>20319.52212139</v>
      </c>
      <c r="F22" s="22">
        <f>'[1]OTC Positions'!C23+'[1]OTC Positions'!E23</f>
        <v>-19723.465737440001</v>
      </c>
      <c r="G22" s="25">
        <f t="shared" si="0"/>
        <v>24014.52212139</v>
      </c>
      <c r="H22" s="25">
        <f t="shared" si="0"/>
        <v>-23132.465737440001</v>
      </c>
      <c r="I22" s="25"/>
      <c r="J22" s="25">
        <f t="shared" si="1"/>
        <v>240145221.2139</v>
      </c>
      <c r="K22" s="25">
        <f t="shared" si="1"/>
        <v>-231324657.37440002</v>
      </c>
      <c r="L22" s="25"/>
      <c r="M22" s="25">
        <f t="shared" si="2"/>
        <v>8820563.8394999802</v>
      </c>
      <c r="N22" s="25">
        <f t="shared" si="3"/>
        <v>882.05638394999801</v>
      </c>
      <c r="O22">
        <f t="shared" si="4"/>
        <v>8820563.8394999802</v>
      </c>
      <c r="P22" t="str">
        <f t="shared" si="5"/>
        <v/>
      </c>
    </row>
    <row r="23" spans="1:16" x14ac:dyDescent="0.2">
      <c r="A23" s="23">
        <v>37196</v>
      </c>
      <c r="B23" s="24">
        <f>'[1]Exchange Positions'!B23+'[1]Exchange Positions'!D23+'[1]Exchange Positions'!F23</f>
        <v>3093</v>
      </c>
      <c r="C23" s="24">
        <f>'[1]Exchange Positions'!C23+'[1]Exchange Positions'!E23+'[1]Exchange Positions'!G23</f>
        <v>-4027</v>
      </c>
      <c r="D23" s="24"/>
      <c r="E23" s="22">
        <f>'[1]OTC Positions'!B24+'[1]OTC Positions'!D24</f>
        <v>13417.937671040001</v>
      </c>
      <c r="F23" s="22">
        <f>'[1]OTC Positions'!C24+'[1]OTC Positions'!E24</f>
        <v>-13447.154319129999</v>
      </c>
      <c r="G23" s="25">
        <f t="shared" si="0"/>
        <v>16510.937671040003</v>
      </c>
      <c r="H23" s="25">
        <f t="shared" si="0"/>
        <v>-17474.154319130001</v>
      </c>
      <c r="I23" s="25"/>
      <c r="J23" s="25">
        <f t="shared" si="1"/>
        <v>165109376.71040002</v>
      </c>
      <c r="K23" s="25">
        <f t="shared" si="1"/>
        <v>-174741543.1913</v>
      </c>
      <c r="L23" s="25"/>
      <c r="M23" s="25">
        <f t="shared" si="2"/>
        <v>-9632166.4808999896</v>
      </c>
      <c r="N23" s="25">
        <f t="shared" si="3"/>
        <v>-963.21664808999901</v>
      </c>
      <c r="O23" t="str">
        <f t="shared" si="4"/>
        <v/>
      </c>
      <c r="P23">
        <f t="shared" si="5"/>
        <v>-9632166.4808999896</v>
      </c>
    </row>
    <row r="24" spans="1:16" x14ac:dyDescent="0.2">
      <c r="A24" s="23">
        <v>37226</v>
      </c>
      <c r="B24" s="24">
        <f>'[1]Exchange Positions'!B24+'[1]Exchange Positions'!D24+'[1]Exchange Positions'!F24</f>
        <v>5018</v>
      </c>
      <c r="C24" s="24">
        <f>'[1]Exchange Positions'!C24+'[1]Exchange Positions'!E24+'[1]Exchange Positions'!G24</f>
        <v>-7809.4798025100008</v>
      </c>
      <c r="D24" s="24"/>
      <c r="E24" s="22">
        <f>'[1]OTC Positions'!B25+'[1]OTC Positions'!D25</f>
        <v>17911.603747639998</v>
      </c>
      <c r="F24" s="22">
        <f>'[1]OTC Positions'!C25+'[1]OTC Positions'!E25</f>
        <v>-14303.994113339999</v>
      </c>
      <c r="G24" s="25">
        <f t="shared" si="0"/>
        <v>22929.603747639998</v>
      </c>
      <c r="H24" s="25">
        <f t="shared" si="0"/>
        <v>-22113.473915850002</v>
      </c>
      <c r="I24" s="25"/>
      <c r="J24" s="25">
        <f t="shared" si="1"/>
        <v>229296037.47639999</v>
      </c>
      <c r="K24" s="25">
        <f t="shared" si="1"/>
        <v>-221134739.15850002</v>
      </c>
      <c r="L24" s="25"/>
      <c r="M24" s="25">
        <f t="shared" si="2"/>
        <v>8161298.3178999722</v>
      </c>
      <c r="N24" s="25">
        <f t="shared" si="3"/>
        <v>816.12983178999718</v>
      </c>
      <c r="O24">
        <f t="shared" si="4"/>
        <v>8161298.3178999722</v>
      </c>
      <c r="P24" t="str">
        <f t="shared" si="5"/>
        <v/>
      </c>
    </row>
    <row r="25" spans="1:16" x14ac:dyDescent="0.2">
      <c r="A25" s="23">
        <v>37257</v>
      </c>
      <c r="B25" s="24">
        <f>'[1]Exchange Positions'!B25+'[1]Exchange Positions'!D25+'[1]Exchange Positions'!F25</f>
        <v>6915</v>
      </c>
      <c r="C25" s="24">
        <f>'[1]Exchange Positions'!C25+'[1]Exchange Positions'!E25+'[1]Exchange Positions'!G25</f>
        <v>-8553</v>
      </c>
      <c r="D25" s="24"/>
      <c r="E25" s="22">
        <f>'[1]OTC Positions'!B26+'[1]OTC Positions'!D26</f>
        <v>14212.520253229999</v>
      </c>
      <c r="F25" s="22">
        <f>'[1]OTC Positions'!C26+'[1]OTC Positions'!E26</f>
        <v>-13595.916185130001</v>
      </c>
      <c r="G25" s="25">
        <f t="shared" si="0"/>
        <v>21127.520253229999</v>
      </c>
      <c r="H25" s="25">
        <f t="shared" si="0"/>
        <v>-22148.916185130001</v>
      </c>
      <c r="I25" s="25"/>
      <c r="J25" s="25">
        <f t="shared" si="1"/>
        <v>211275202.5323</v>
      </c>
      <c r="K25" s="25">
        <f t="shared" si="1"/>
        <v>-221489161.8513</v>
      </c>
      <c r="L25" s="25"/>
      <c r="M25" s="25">
        <f t="shared" si="2"/>
        <v>-10213959.319000006</v>
      </c>
      <c r="N25" s="25">
        <f t="shared" si="3"/>
        <v>-1021.3959319000006</v>
      </c>
      <c r="O25" t="str">
        <f t="shared" si="4"/>
        <v/>
      </c>
      <c r="P25">
        <f t="shared" si="5"/>
        <v>-10213959.319000006</v>
      </c>
    </row>
    <row r="26" spans="1:16" x14ac:dyDescent="0.2">
      <c r="A26" s="23">
        <v>37288</v>
      </c>
      <c r="B26" s="24">
        <f>'[1]Exchange Positions'!B26+'[1]Exchange Positions'!D26+'[1]Exchange Positions'!F26</f>
        <v>1594</v>
      </c>
      <c r="C26" s="24">
        <f>'[1]Exchange Positions'!C26+'[1]Exchange Positions'!E26+'[1]Exchange Positions'!G26</f>
        <v>-2481</v>
      </c>
      <c r="D26" s="24"/>
      <c r="E26" s="22">
        <f>'[1]OTC Positions'!B27+'[1]OTC Positions'!D27</f>
        <v>10009.453932370001</v>
      </c>
      <c r="F26" s="22">
        <f>'[1]OTC Positions'!C27+'[1]OTC Positions'!E27</f>
        <v>-9564.1215476099987</v>
      </c>
      <c r="G26" s="25">
        <f t="shared" si="0"/>
        <v>11603.453932370001</v>
      </c>
      <c r="H26" s="25">
        <f t="shared" si="0"/>
        <v>-12045.121547609999</v>
      </c>
      <c r="I26" s="25"/>
      <c r="J26" s="25">
        <f t="shared" si="1"/>
        <v>116034539.32370001</v>
      </c>
      <c r="K26" s="25">
        <f t="shared" si="1"/>
        <v>-120451215.47609998</v>
      </c>
      <c r="L26" s="25"/>
      <c r="M26" s="25">
        <f t="shared" si="2"/>
        <v>-4416676.1523999721</v>
      </c>
      <c r="N26" s="25">
        <f t="shared" si="3"/>
        <v>-441.66761523999719</v>
      </c>
      <c r="O26" t="str">
        <f t="shared" si="4"/>
        <v/>
      </c>
      <c r="P26">
        <f t="shared" si="5"/>
        <v>-4416676.1523999721</v>
      </c>
    </row>
    <row r="27" spans="1:16" x14ac:dyDescent="0.2">
      <c r="A27" s="23">
        <v>37316</v>
      </c>
      <c r="B27" s="24">
        <f>'[1]Exchange Positions'!B27+'[1]Exchange Positions'!D27+'[1]Exchange Positions'!F27</f>
        <v>2712</v>
      </c>
      <c r="C27" s="24">
        <f>'[1]Exchange Positions'!C27+'[1]Exchange Positions'!E27+'[1]Exchange Positions'!G27</f>
        <v>-2833</v>
      </c>
      <c r="D27" s="24"/>
      <c r="E27" s="22">
        <f>'[1]OTC Positions'!B28+'[1]OTC Positions'!D28</f>
        <v>9702.5889664299993</v>
      </c>
      <c r="F27" s="22">
        <f>'[1]OTC Positions'!C28+'[1]OTC Positions'!E28</f>
        <v>-11228.331448629999</v>
      </c>
      <c r="G27" s="25">
        <f t="shared" si="0"/>
        <v>12414.588966429999</v>
      </c>
      <c r="H27" s="25">
        <f t="shared" si="0"/>
        <v>-14061.331448629999</v>
      </c>
      <c r="I27" s="25"/>
      <c r="J27" s="25">
        <f t="shared" si="1"/>
        <v>124145889.66429999</v>
      </c>
      <c r="K27" s="25">
        <f t="shared" si="1"/>
        <v>-140613314.48629999</v>
      </c>
      <c r="L27" s="25"/>
      <c r="M27" s="25">
        <f t="shared" si="2"/>
        <v>-16467424.821999997</v>
      </c>
      <c r="N27" s="25">
        <f t="shared" si="3"/>
        <v>-1646.7424821999996</v>
      </c>
      <c r="O27" t="str">
        <f t="shared" si="4"/>
        <v/>
      </c>
      <c r="P27">
        <f t="shared" si="5"/>
        <v>-16467424.821999997</v>
      </c>
    </row>
    <row r="28" spans="1:16" x14ac:dyDescent="0.2">
      <c r="A28" s="23">
        <v>37347</v>
      </c>
      <c r="B28" s="24">
        <f>'[1]Exchange Positions'!B28+'[1]Exchange Positions'!D28+'[1]Exchange Positions'!F28</f>
        <v>915</v>
      </c>
      <c r="C28" s="24">
        <f>'[1]Exchange Positions'!C28+'[1]Exchange Positions'!E28+'[1]Exchange Positions'!G28</f>
        <v>-1213</v>
      </c>
      <c r="D28" s="24"/>
      <c r="E28" s="22">
        <f>'[1]OTC Positions'!B29+'[1]OTC Positions'!D29</f>
        <v>8821.6750075300006</v>
      </c>
      <c r="F28" s="22">
        <f>'[1]OTC Positions'!C29+'[1]OTC Positions'!E29</f>
        <v>-8946.7803185699995</v>
      </c>
      <c r="G28" s="25">
        <f t="shared" si="0"/>
        <v>9736.6750075300006</v>
      </c>
      <c r="H28" s="25">
        <f t="shared" si="0"/>
        <v>-10159.78031857</v>
      </c>
      <c r="I28" s="25"/>
      <c r="J28" s="25">
        <f t="shared" si="1"/>
        <v>97366750.075300008</v>
      </c>
      <c r="K28" s="25">
        <f t="shared" si="1"/>
        <v>-101597803.1857</v>
      </c>
      <c r="L28" s="25"/>
      <c r="M28" s="25">
        <f t="shared" si="2"/>
        <v>-4231053.1103999913</v>
      </c>
      <c r="N28" s="25">
        <f t="shared" si="3"/>
        <v>-423.10531103999915</v>
      </c>
      <c r="O28" t="str">
        <f t="shared" si="4"/>
        <v/>
      </c>
      <c r="P28">
        <f t="shared" si="5"/>
        <v>-4231053.1103999913</v>
      </c>
    </row>
    <row r="29" spans="1:16" x14ac:dyDescent="0.2">
      <c r="A29" s="23">
        <v>37377</v>
      </c>
      <c r="B29" s="24">
        <f>'[1]Exchange Positions'!B29+'[1]Exchange Positions'!D29+'[1]Exchange Positions'!F29</f>
        <v>1041</v>
      </c>
      <c r="C29" s="24">
        <f>'[1]Exchange Positions'!C29+'[1]Exchange Positions'!E29+'[1]Exchange Positions'!G29</f>
        <v>-564</v>
      </c>
      <c r="D29" s="24"/>
      <c r="E29" s="22">
        <f>'[1]OTC Positions'!B30+'[1]OTC Positions'!D30</f>
        <v>9281.5165671300001</v>
      </c>
      <c r="F29" s="22">
        <f>'[1]OTC Positions'!C30+'[1]OTC Positions'!E30</f>
        <v>-10057.476857129999</v>
      </c>
      <c r="G29" s="25">
        <f t="shared" si="0"/>
        <v>10322.51656713</v>
      </c>
      <c r="H29" s="25">
        <f t="shared" si="0"/>
        <v>-10621.476857129999</v>
      </c>
      <c r="I29" s="25"/>
      <c r="J29" s="25">
        <f t="shared" si="1"/>
        <v>103225165.67129999</v>
      </c>
      <c r="K29" s="25">
        <f t="shared" si="1"/>
        <v>-106214768.57129999</v>
      </c>
      <c r="L29" s="25"/>
      <c r="M29" s="25">
        <f t="shared" si="2"/>
        <v>-2989602.8999999911</v>
      </c>
      <c r="N29" s="25">
        <f t="shared" si="3"/>
        <v>-298.96028999999913</v>
      </c>
      <c r="O29" t="str">
        <f t="shared" si="4"/>
        <v/>
      </c>
      <c r="P29">
        <f t="shared" si="5"/>
        <v>-2989602.8999999911</v>
      </c>
    </row>
    <row r="30" spans="1:16" x14ac:dyDescent="0.2">
      <c r="A30" s="23">
        <v>37408</v>
      </c>
      <c r="B30" s="24">
        <f>'[1]Exchange Positions'!B30+'[1]Exchange Positions'!D30+'[1]Exchange Positions'!F30</f>
        <v>4400</v>
      </c>
      <c r="C30" s="24">
        <f>'[1]Exchange Positions'!C30+'[1]Exchange Positions'!E30+'[1]Exchange Positions'!G30</f>
        <v>-1582</v>
      </c>
      <c r="D30" s="24"/>
      <c r="E30" s="22">
        <f>'[1]OTC Positions'!B31+'[1]OTC Positions'!D31</f>
        <v>9838.4604102899993</v>
      </c>
      <c r="F30" s="22">
        <f>'[1]OTC Positions'!C31+'[1]OTC Positions'!E31</f>
        <v>-9655.1478099000014</v>
      </c>
      <c r="G30" s="25">
        <f t="shared" si="0"/>
        <v>14238.460410289999</v>
      </c>
      <c r="H30" s="25">
        <f t="shared" si="0"/>
        <v>-11237.147809900001</v>
      </c>
      <c r="I30" s="25"/>
      <c r="J30" s="25">
        <f t="shared" si="1"/>
        <v>142384604.1029</v>
      </c>
      <c r="K30" s="25">
        <f t="shared" si="1"/>
        <v>-112371478.09900002</v>
      </c>
      <c r="L30" s="25"/>
      <c r="M30" s="25">
        <f t="shared" si="2"/>
        <v>30013126.003899977</v>
      </c>
      <c r="N30" s="25">
        <f t="shared" si="3"/>
        <v>3001.3126003899974</v>
      </c>
      <c r="O30">
        <f t="shared" si="4"/>
        <v>30013126.003899977</v>
      </c>
      <c r="P30" t="str">
        <f t="shared" si="5"/>
        <v/>
      </c>
    </row>
    <row r="31" spans="1:16" x14ac:dyDescent="0.2">
      <c r="A31" s="23">
        <v>37438</v>
      </c>
      <c r="B31" s="24">
        <f>'[1]Exchange Positions'!B31+'[1]Exchange Positions'!D31+'[1]Exchange Positions'!F31</f>
        <v>541</v>
      </c>
      <c r="C31" s="24">
        <f>'[1]Exchange Positions'!C31+'[1]Exchange Positions'!E31+'[1]Exchange Positions'!G31</f>
        <v>-595</v>
      </c>
      <c r="D31" s="24"/>
      <c r="E31" s="22">
        <f>'[1]OTC Positions'!B32+'[1]OTC Positions'!D32</f>
        <v>8772.7625888700004</v>
      </c>
      <c r="F31" s="22">
        <f>'[1]OTC Positions'!C32+'[1]OTC Positions'!E32</f>
        <v>-9186.0535206799996</v>
      </c>
      <c r="G31" s="25">
        <f t="shared" si="0"/>
        <v>9313.7625888700004</v>
      </c>
      <c r="H31" s="25">
        <f t="shared" si="0"/>
        <v>-9781.0535206799996</v>
      </c>
      <c r="I31" s="25"/>
      <c r="J31" s="25">
        <f t="shared" si="1"/>
        <v>93137625.888700008</v>
      </c>
      <c r="K31" s="25">
        <f t="shared" si="1"/>
        <v>-97810535.206799999</v>
      </c>
      <c r="L31" s="25"/>
      <c r="M31" s="25">
        <f t="shared" si="2"/>
        <v>-4672909.3180999905</v>
      </c>
      <c r="N31" s="25">
        <f t="shared" si="3"/>
        <v>-467.29093180999905</v>
      </c>
      <c r="O31" t="str">
        <f t="shared" si="4"/>
        <v/>
      </c>
      <c r="P31">
        <f t="shared" si="5"/>
        <v>-4672909.3180999905</v>
      </c>
    </row>
    <row r="32" spans="1:16" x14ac:dyDescent="0.2">
      <c r="A32" s="23">
        <v>37469</v>
      </c>
      <c r="B32" s="24">
        <f>'[1]Exchange Positions'!B32+'[1]Exchange Positions'!D32+'[1]Exchange Positions'!F32</f>
        <v>1010</v>
      </c>
      <c r="C32" s="24">
        <f>'[1]Exchange Positions'!C32+'[1]Exchange Positions'!E32+'[1]Exchange Positions'!G32</f>
        <v>-1253</v>
      </c>
      <c r="D32" s="24"/>
      <c r="E32" s="22">
        <f>'[1]OTC Positions'!B33+'[1]OTC Positions'!D33</f>
        <v>8851.8890213299983</v>
      </c>
      <c r="F32" s="22">
        <f>'[1]OTC Positions'!C33+'[1]OTC Positions'!E33</f>
        <v>-8564.2662870900003</v>
      </c>
      <c r="G32" s="25">
        <f t="shared" si="0"/>
        <v>9861.8890213299983</v>
      </c>
      <c r="H32" s="25">
        <f t="shared" si="0"/>
        <v>-9817.2662870900003</v>
      </c>
      <c r="I32" s="25"/>
      <c r="J32" s="25">
        <f t="shared" si="1"/>
        <v>98618890.21329999</v>
      </c>
      <c r="K32" s="25">
        <f t="shared" si="1"/>
        <v>-98172662.870900005</v>
      </c>
      <c r="L32" s="25"/>
      <c r="M32" s="25">
        <f t="shared" si="2"/>
        <v>446227.3423999846</v>
      </c>
      <c r="N32" s="25">
        <f t="shared" si="3"/>
        <v>44.622734239998458</v>
      </c>
      <c r="O32">
        <f t="shared" si="4"/>
        <v>446227.3423999846</v>
      </c>
      <c r="P32" t="str">
        <f t="shared" si="5"/>
        <v/>
      </c>
    </row>
    <row r="33" spans="1:16" x14ac:dyDescent="0.2">
      <c r="A33" s="23">
        <v>37500</v>
      </c>
      <c r="B33" s="24">
        <f>'[1]Exchange Positions'!B33+'[1]Exchange Positions'!D33+'[1]Exchange Positions'!F33</f>
        <v>765</v>
      </c>
      <c r="C33" s="24">
        <f>'[1]Exchange Positions'!C33+'[1]Exchange Positions'!E33+'[1]Exchange Positions'!G33</f>
        <v>-599.43885221999994</v>
      </c>
      <c r="D33" s="24"/>
      <c r="E33" s="22">
        <f>'[1]OTC Positions'!B34+'[1]OTC Positions'!D34</f>
        <v>8560.9217095499989</v>
      </c>
      <c r="F33" s="22">
        <f>'[1]OTC Positions'!C34+'[1]OTC Positions'!E34</f>
        <v>-8589.3731984899987</v>
      </c>
      <c r="G33" s="25">
        <f t="shared" si="0"/>
        <v>9325.9217095499989</v>
      </c>
      <c r="H33" s="25">
        <f t="shared" si="0"/>
        <v>-9188.8120507099993</v>
      </c>
      <c r="I33" s="25"/>
      <c r="J33" s="25">
        <f t="shared" si="1"/>
        <v>93259217.095499992</v>
      </c>
      <c r="K33" s="25">
        <f t="shared" si="1"/>
        <v>-91888120.507099986</v>
      </c>
      <c r="L33" s="25"/>
      <c r="M33" s="25">
        <f t="shared" si="2"/>
        <v>1371096.5884000063</v>
      </c>
      <c r="N33" s="25">
        <f t="shared" si="3"/>
        <v>137.10965884000063</v>
      </c>
      <c r="O33">
        <f t="shared" si="4"/>
        <v>1371096.5884000063</v>
      </c>
      <c r="P33" t="str">
        <f t="shared" si="5"/>
        <v/>
      </c>
    </row>
    <row r="34" spans="1:16" x14ac:dyDescent="0.2">
      <c r="A34" s="23">
        <v>37530</v>
      </c>
      <c r="B34" s="24">
        <f>'[1]Exchange Positions'!B34+'[1]Exchange Positions'!D34+'[1]Exchange Positions'!F34</f>
        <v>2005</v>
      </c>
      <c r="C34" s="24">
        <f>'[1]Exchange Positions'!C34+'[1]Exchange Positions'!E34+'[1]Exchange Positions'!G34</f>
        <v>-243</v>
      </c>
      <c r="D34" s="24"/>
      <c r="E34" s="22">
        <f>'[1]OTC Positions'!B35+'[1]OTC Positions'!D35</f>
        <v>8558.3678862300003</v>
      </c>
      <c r="F34" s="22">
        <f>'[1]OTC Positions'!C35+'[1]OTC Positions'!E35</f>
        <v>-8413.1523612199999</v>
      </c>
      <c r="G34" s="25">
        <f t="shared" si="0"/>
        <v>10563.36788623</v>
      </c>
      <c r="H34" s="25">
        <f t="shared" si="0"/>
        <v>-8656.1523612199999</v>
      </c>
      <c r="I34" s="25"/>
      <c r="J34" s="25">
        <f t="shared" si="1"/>
        <v>105633678.86230001</v>
      </c>
      <c r="K34" s="25">
        <f t="shared" si="1"/>
        <v>-86561523.612199992</v>
      </c>
      <c r="L34" s="25"/>
      <c r="M34" s="25">
        <f t="shared" si="2"/>
        <v>19072155.250100017</v>
      </c>
      <c r="N34" s="25">
        <f t="shared" si="3"/>
        <v>1907.2155250100016</v>
      </c>
      <c r="O34">
        <f t="shared" si="4"/>
        <v>19072155.250100017</v>
      </c>
      <c r="P34" t="str">
        <f t="shared" si="5"/>
        <v/>
      </c>
    </row>
    <row r="35" spans="1:16" x14ac:dyDescent="0.2">
      <c r="A35" s="23">
        <v>37561</v>
      </c>
      <c r="B35" s="24">
        <f>'[1]Exchange Positions'!B35+'[1]Exchange Positions'!D35+'[1]Exchange Positions'!F35</f>
        <v>124</v>
      </c>
      <c r="C35" s="24">
        <f>'[1]Exchange Positions'!C35+'[1]Exchange Positions'!E35+'[1]Exchange Positions'!G35</f>
        <v>-215</v>
      </c>
      <c r="D35" s="24"/>
      <c r="E35" s="22">
        <f>'[1]OTC Positions'!B36+'[1]OTC Positions'!D36</f>
        <v>6877.0508181999994</v>
      </c>
      <c r="F35" s="22">
        <f>'[1]OTC Positions'!C36+'[1]OTC Positions'!E36</f>
        <v>-7401.4868023899999</v>
      </c>
      <c r="G35" s="25">
        <f t="shared" si="0"/>
        <v>7001.0508181999994</v>
      </c>
      <c r="H35" s="25">
        <f t="shared" si="0"/>
        <v>-7616.4868023899999</v>
      </c>
      <c r="I35" s="25"/>
      <c r="J35" s="25">
        <f t="shared" si="1"/>
        <v>70010508.181999996</v>
      </c>
      <c r="K35" s="25">
        <f t="shared" si="1"/>
        <v>-76164868.023900002</v>
      </c>
      <c r="L35" s="25"/>
      <c r="M35" s="25">
        <f t="shared" si="2"/>
        <v>-6154359.8419000059</v>
      </c>
      <c r="N35" s="25">
        <f t="shared" si="3"/>
        <v>-615.43598419000057</v>
      </c>
      <c r="O35" t="str">
        <f t="shared" si="4"/>
        <v/>
      </c>
      <c r="P35">
        <f t="shared" si="5"/>
        <v>-6154359.8419000059</v>
      </c>
    </row>
    <row r="36" spans="1:16" x14ac:dyDescent="0.2">
      <c r="A36" s="23">
        <v>37591</v>
      </c>
      <c r="B36" s="24">
        <f>'[1]Exchange Positions'!B36+'[1]Exchange Positions'!D36+'[1]Exchange Positions'!F36</f>
        <v>575</v>
      </c>
      <c r="C36" s="24">
        <f>'[1]Exchange Positions'!C36+'[1]Exchange Positions'!E36+'[1]Exchange Positions'!G36</f>
        <v>-2148.0344323299996</v>
      </c>
      <c r="D36" s="24"/>
      <c r="E36" s="22">
        <f>'[1]OTC Positions'!B37+'[1]OTC Positions'!D37</f>
        <v>8123.4717182099994</v>
      </c>
      <c r="F36" s="22">
        <f>'[1]OTC Positions'!C37+'[1]OTC Positions'!E37</f>
        <v>-7729.267583490001</v>
      </c>
      <c r="G36" s="25">
        <f t="shared" si="0"/>
        <v>8698.4717182099994</v>
      </c>
      <c r="H36" s="25">
        <f t="shared" si="0"/>
        <v>-9877.3020158200015</v>
      </c>
      <c r="I36" s="25"/>
      <c r="J36" s="25">
        <f t="shared" si="1"/>
        <v>86984717.182099998</v>
      </c>
      <c r="K36" s="25">
        <f t="shared" si="1"/>
        <v>-98773020.158200011</v>
      </c>
      <c r="L36" s="25"/>
      <c r="M36" s="25">
        <f t="shared" si="2"/>
        <v>-11788302.976100013</v>
      </c>
      <c r="N36" s="25">
        <f t="shared" si="3"/>
        <v>-1178.8302976100013</v>
      </c>
      <c r="O36" t="str">
        <f t="shared" si="4"/>
        <v/>
      </c>
      <c r="P36">
        <f t="shared" si="5"/>
        <v>-11788302.976100013</v>
      </c>
    </row>
    <row r="37" spans="1:16" x14ac:dyDescent="0.2">
      <c r="A37" s="23">
        <v>37622</v>
      </c>
      <c r="B37" s="24">
        <f>'[1]Exchange Positions'!B37+'[1]Exchange Positions'!D37+'[1]Exchange Positions'!F37</f>
        <v>454</v>
      </c>
      <c r="C37" s="24">
        <f>'[1]Exchange Positions'!C37+'[1]Exchange Positions'!E37+'[1]Exchange Positions'!G37</f>
        <v>-5919</v>
      </c>
      <c r="D37" s="24"/>
      <c r="E37" s="22">
        <f>'[1]OTC Positions'!B38+'[1]OTC Positions'!D38</f>
        <v>8614.0417785400005</v>
      </c>
      <c r="F37" s="22">
        <f>'[1]OTC Positions'!C38+'[1]OTC Positions'!E38</f>
        <v>-12392.79886472</v>
      </c>
      <c r="G37" s="25">
        <f t="shared" si="0"/>
        <v>9068.0417785400005</v>
      </c>
      <c r="H37" s="25">
        <f t="shared" si="0"/>
        <v>-18311.79886472</v>
      </c>
      <c r="I37" s="25"/>
      <c r="J37" s="25">
        <f t="shared" si="1"/>
        <v>90680417.785400003</v>
      </c>
      <c r="K37" s="25">
        <f t="shared" si="1"/>
        <v>-183117988.64719999</v>
      </c>
      <c r="L37" s="25"/>
      <c r="M37" s="25">
        <f t="shared" si="2"/>
        <v>-92437570.861799985</v>
      </c>
      <c r="N37" s="25">
        <f t="shared" si="3"/>
        <v>-9243.7570861799977</v>
      </c>
      <c r="O37" t="str">
        <f t="shared" si="4"/>
        <v/>
      </c>
      <c r="P37">
        <f t="shared" si="5"/>
        <v>-92437570.861799985</v>
      </c>
    </row>
    <row r="38" spans="1:16" x14ac:dyDescent="0.2">
      <c r="A38" s="23">
        <v>37653</v>
      </c>
      <c r="B38" s="24">
        <f>'[1]Exchange Positions'!B38+'[1]Exchange Positions'!D38+'[1]Exchange Positions'!F38</f>
        <v>2479</v>
      </c>
      <c r="C38" s="24">
        <f>'[1]Exchange Positions'!C38+'[1]Exchange Positions'!E38+'[1]Exchange Positions'!G38</f>
        <v>-140</v>
      </c>
      <c r="D38" s="24"/>
      <c r="E38" s="22">
        <f>'[1]OTC Positions'!B39+'[1]OTC Positions'!D39</f>
        <v>4431.1861247899997</v>
      </c>
      <c r="F38" s="22">
        <f>'[1]OTC Positions'!C39+'[1]OTC Positions'!E39</f>
        <v>-4734.3921032899998</v>
      </c>
      <c r="G38" s="25">
        <f t="shared" si="0"/>
        <v>6910.1861247899997</v>
      </c>
      <c r="H38" s="25">
        <f t="shared" si="0"/>
        <v>-4874.3921032899998</v>
      </c>
      <c r="I38" s="25"/>
      <c r="J38" s="25">
        <f t="shared" si="1"/>
        <v>69101861.247899994</v>
      </c>
      <c r="K38" s="25">
        <f t="shared" si="1"/>
        <v>-48743921.032899998</v>
      </c>
      <c r="L38" s="25"/>
      <c r="M38" s="25">
        <f t="shared" si="2"/>
        <v>20357940.214999996</v>
      </c>
      <c r="N38" s="25">
        <f t="shared" si="3"/>
        <v>2035.7940214999996</v>
      </c>
      <c r="O38">
        <f t="shared" si="4"/>
        <v>20357940.214999996</v>
      </c>
      <c r="P38" t="str">
        <f t="shared" si="5"/>
        <v/>
      </c>
    </row>
    <row r="39" spans="1:16" x14ac:dyDescent="0.2">
      <c r="A39" s="23">
        <v>37681</v>
      </c>
      <c r="B39" s="24">
        <f>'[1]Exchange Positions'!B39+'[1]Exchange Positions'!D39+'[1]Exchange Positions'!F39</f>
        <v>369</v>
      </c>
      <c r="C39" s="24">
        <f>'[1]Exchange Positions'!C39+'[1]Exchange Positions'!E39+'[1]Exchange Positions'!G39</f>
        <v>-43.359574990000006</v>
      </c>
      <c r="D39" s="24"/>
      <c r="E39" s="22">
        <f>'[1]OTC Positions'!B40+'[1]OTC Positions'!D40</f>
        <v>5114.9782260400007</v>
      </c>
      <c r="F39" s="22">
        <f>'[1]OTC Positions'!C40+'[1]OTC Positions'!E40</f>
        <v>-5160.2173993799997</v>
      </c>
      <c r="G39" s="25">
        <f t="shared" si="0"/>
        <v>5483.9782260400007</v>
      </c>
      <c r="H39" s="25">
        <f t="shared" si="0"/>
        <v>-5203.5769743699993</v>
      </c>
      <c r="I39" s="25"/>
      <c r="J39" s="25">
        <f t="shared" si="1"/>
        <v>54839782.260400005</v>
      </c>
      <c r="K39" s="25">
        <f t="shared" si="1"/>
        <v>-52035769.74369999</v>
      </c>
      <c r="L39" s="25"/>
      <c r="M39" s="25">
        <f t="shared" si="2"/>
        <v>2804012.5167000145</v>
      </c>
      <c r="N39" s="25">
        <f t="shared" si="3"/>
        <v>280.40125167000144</v>
      </c>
      <c r="O39">
        <f t="shared" si="4"/>
        <v>2804012.5167000145</v>
      </c>
      <c r="P39" t="str">
        <f t="shared" si="5"/>
        <v/>
      </c>
    </row>
    <row r="40" spans="1:16" x14ac:dyDescent="0.2">
      <c r="A40" s="23">
        <v>37712</v>
      </c>
      <c r="B40" s="24">
        <f>'[1]Exchange Positions'!B40+'[1]Exchange Positions'!D40+'[1]Exchange Positions'!F40</f>
        <v>459</v>
      </c>
      <c r="C40" s="24">
        <f>'[1]Exchange Positions'!C40+'[1]Exchange Positions'!E40+'[1]Exchange Positions'!G40</f>
        <v>-1800</v>
      </c>
      <c r="D40" s="24"/>
      <c r="E40" s="22">
        <f>'[1]OTC Positions'!B41+'[1]OTC Positions'!D41</f>
        <v>4839.4869018499994</v>
      </c>
      <c r="F40" s="22">
        <f>'[1]OTC Positions'!C41+'[1]OTC Positions'!E41</f>
        <v>-5196.5688876699996</v>
      </c>
      <c r="G40" s="25">
        <f t="shared" si="0"/>
        <v>5298.4869018499994</v>
      </c>
      <c r="H40" s="25">
        <f t="shared" si="0"/>
        <v>-6996.5688876699996</v>
      </c>
      <c r="I40" s="25"/>
      <c r="J40" s="25">
        <f t="shared" si="1"/>
        <v>52984869.018499993</v>
      </c>
      <c r="K40" s="25">
        <f t="shared" si="1"/>
        <v>-69965688.876699999</v>
      </c>
      <c r="L40" s="25"/>
      <c r="M40" s="25">
        <f t="shared" si="2"/>
        <v>-16980819.858200006</v>
      </c>
      <c r="N40" s="25">
        <f t="shared" si="3"/>
        <v>-1698.0819858200007</v>
      </c>
      <c r="O40" t="str">
        <f t="shared" si="4"/>
        <v/>
      </c>
      <c r="P40">
        <f t="shared" si="5"/>
        <v>-16980819.858200006</v>
      </c>
    </row>
    <row r="41" spans="1:16" x14ac:dyDescent="0.2">
      <c r="A41" s="23">
        <v>37742</v>
      </c>
      <c r="B41" s="24">
        <f>'[1]Exchange Positions'!B41+'[1]Exchange Positions'!D41+'[1]Exchange Positions'!F41</f>
        <v>3429</v>
      </c>
      <c r="C41" s="24">
        <f>'[1]Exchange Positions'!C41+'[1]Exchange Positions'!E41+'[1]Exchange Positions'!G41</f>
        <v>-375</v>
      </c>
      <c r="D41" s="24"/>
      <c r="E41" s="22">
        <f>'[1]OTC Positions'!B42+'[1]OTC Positions'!D42</f>
        <v>4896.6402765499997</v>
      </c>
      <c r="F41" s="22">
        <f>'[1]OTC Positions'!C42+'[1]OTC Positions'!E42</f>
        <v>-5036.1810222000004</v>
      </c>
      <c r="G41" s="25">
        <f t="shared" si="0"/>
        <v>8325.6402765499988</v>
      </c>
      <c r="H41" s="25">
        <f t="shared" si="0"/>
        <v>-5411.1810222000004</v>
      </c>
      <c r="I41" s="25"/>
      <c r="J41" s="25">
        <f t="shared" si="1"/>
        <v>83256402.765499994</v>
      </c>
      <c r="K41" s="25">
        <f t="shared" si="1"/>
        <v>-54111810.222000003</v>
      </c>
      <c r="L41" s="25"/>
      <c r="M41" s="25">
        <f t="shared" si="2"/>
        <v>29144592.543499991</v>
      </c>
      <c r="N41" s="25">
        <f t="shared" si="3"/>
        <v>2914.4592543499994</v>
      </c>
      <c r="O41">
        <f t="shared" si="4"/>
        <v>29144592.543499991</v>
      </c>
      <c r="P41" t="str">
        <f t="shared" si="5"/>
        <v/>
      </c>
    </row>
    <row r="42" spans="1:16" x14ac:dyDescent="0.2">
      <c r="A42" s="23">
        <v>37773</v>
      </c>
      <c r="B42" s="24">
        <f>'[1]Exchange Positions'!B42+'[1]Exchange Positions'!D42+'[1]Exchange Positions'!F42</f>
        <v>929</v>
      </c>
      <c r="C42" s="24">
        <f>'[1]Exchange Positions'!C42+'[1]Exchange Positions'!E42+'[1]Exchange Positions'!G42</f>
        <v>0</v>
      </c>
      <c r="D42" s="24"/>
      <c r="E42" s="22">
        <f>'[1]OTC Positions'!B43+'[1]OTC Positions'!D43</f>
        <v>4875.5998948799997</v>
      </c>
      <c r="F42" s="22">
        <f>'[1]OTC Positions'!C43+'[1]OTC Positions'!E43</f>
        <v>-4774.95737904</v>
      </c>
      <c r="G42" s="25">
        <f t="shared" si="0"/>
        <v>5804.5998948799997</v>
      </c>
      <c r="H42" s="25">
        <f t="shared" si="0"/>
        <v>-4774.95737904</v>
      </c>
      <c r="I42" s="25"/>
      <c r="J42" s="25">
        <f t="shared" si="1"/>
        <v>58045998.948799998</v>
      </c>
      <c r="K42" s="25">
        <f t="shared" si="1"/>
        <v>-47749573.790399998</v>
      </c>
      <c r="L42" s="25"/>
      <c r="M42" s="25">
        <f t="shared" si="2"/>
        <v>10296425.158399999</v>
      </c>
      <c r="N42" s="25">
        <f t="shared" si="3"/>
        <v>1029.64251584</v>
      </c>
      <c r="O42">
        <f t="shared" si="4"/>
        <v>10296425.158399999</v>
      </c>
      <c r="P42" t="str">
        <f t="shared" si="5"/>
        <v/>
      </c>
    </row>
    <row r="43" spans="1:16" x14ac:dyDescent="0.2">
      <c r="A43" s="23">
        <v>37803</v>
      </c>
      <c r="B43" s="24">
        <f>'[1]Exchange Positions'!B43+'[1]Exchange Positions'!D43+'[1]Exchange Positions'!F43</f>
        <v>150</v>
      </c>
      <c r="C43" s="24">
        <f>'[1]Exchange Positions'!C43+'[1]Exchange Positions'!E43+'[1]Exchange Positions'!G43</f>
        <v>0</v>
      </c>
      <c r="D43" s="24"/>
      <c r="E43" s="22">
        <f>'[1]OTC Positions'!B44+'[1]OTC Positions'!D44</f>
        <v>4812.2752218699998</v>
      </c>
      <c r="F43" s="22">
        <f>'[1]OTC Positions'!C44+'[1]OTC Positions'!E44</f>
        <v>-4831.2728845599995</v>
      </c>
      <c r="G43" s="25">
        <f t="shared" si="0"/>
        <v>4962.2752218699998</v>
      </c>
      <c r="H43" s="25">
        <f t="shared" si="0"/>
        <v>-4831.2728845599995</v>
      </c>
      <c r="I43" s="25"/>
      <c r="J43" s="25">
        <f t="shared" si="1"/>
        <v>49622752.218699999</v>
      </c>
      <c r="K43" s="25">
        <f t="shared" si="1"/>
        <v>-48312728.845599994</v>
      </c>
      <c r="L43" s="25"/>
      <c r="M43" s="25">
        <f t="shared" si="2"/>
        <v>1310023.3731000051</v>
      </c>
      <c r="N43" s="25">
        <f t="shared" si="3"/>
        <v>131.00233731000051</v>
      </c>
      <c r="O43">
        <f t="shared" si="4"/>
        <v>1310023.3731000051</v>
      </c>
      <c r="P43" t="str">
        <f t="shared" si="5"/>
        <v/>
      </c>
    </row>
    <row r="44" spans="1:16" x14ac:dyDescent="0.2">
      <c r="A44" s="23">
        <v>37834</v>
      </c>
      <c r="E44" s="22">
        <f>'[1]OTC Positions'!B45+'[1]OTC Positions'!D45</f>
        <v>4779.4995425999996</v>
      </c>
      <c r="F44" s="22">
        <f>'[1]OTC Positions'!C45+'[1]OTC Positions'!E45</f>
        <v>-4898.12217779</v>
      </c>
      <c r="G44" s="25">
        <f t="shared" si="0"/>
        <v>4779.4995425999996</v>
      </c>
      <c r="H44" s="25">
        <f t="shared" si="0"/>
        <v>-4898.12217779</v>
      </c>
      <c r="I44" s="25"/>
      <c r="J44" s="25">
        <f t="shared" si="1"/>
        <v>47794995.425999999</v>
      </c>
      <c r="K44" s="25">
        <f t="shared" si="1"/>
        <v>-48981221.777900003</v>
      </c>
      <c r="L44" s="25"/>
      <c r="M44" s="25">
        <f t="shared" si="2"/>
        <v>-1186226.3519000039</v>
      </c>
      <c r="N44" s="25">
        <f t="shared" si="3"/>
        <v>-118.62263519000038</v>
      </c>
      <c r="O44" t="str">
        <f t="shared" si="4"/>
        <v/>
      </c>
      <c r="P44">
        <f t="shared" si="5"/>
        <v>-1186226.3519000039</v>
      </c>
    </row>
    <row r="45" spans="1:16" x14ac:dyDescent="0.2">
      <c r="A45" s="23">
        <v>37865</v>
      </c>
      <c r="E45" s="22">
        <f>'[1]OTC Positions'!B46+'[1]OTC Positions'!D46</f>
        <v>4614.1027751700003</v>
      </c>
      <c r="F45" s="22">
        <f>'[1]OTC Positions'!C46+'[1]OTC Positions'!E46</f>
        <v>-4683.2239436600003</v>
      </c>
      <c r="G45" s="25">
        <f t="shared" si="0"/>
        <v>4614.1027751700003</v>
      </c>
      <c r="H45" s="25">
        <f t="shared" si="0"/>
        <v>-4683.2239436600003</v>
      </c>
      <c r="I45" s="25"/>
      <c r="J45" s="25">
        <f t="shared" si="1"/>
        <v>46141027.751700006</v>
      </c>
      <c r="K45" s="25">
        <f t="shared" si="1"/>
        <v>-46832239.4366</v>
      </c>
      <c r="L45" s="25"/>
      <c r="M45" s="25">
        <f t="shared" si="2"/>
        <v>-691211.68489999324</v>
      </c>
      <c r="N45" s="25">
        <f t="shared" si="3"/>
        <v>-69.12116848999932</v>
      </c>
      <c r="O45" t="str">
        <f t="shared" si="4"/>
        <v/>
      </c>
      <c r="P45">
        <f t="shared" si="5"/>
        <v>-691211.68489999324</v>
      </c>
    </row>
    <row r="46" spans="1:16" x14ac:dyDescent="0.2">
      <c r="A46" s="23">
        <v>37895</v>
      </c>
      <c r="E46" s="22">
        <f>'[1]OTC Positions'!B47+'[1]OTC Positions'!D47</f>
        <v>4694.9939684600004</v>
      </c>
      <c r="F46" s="22">
        <f>'[1]OTC Positions'!C47+'[1]OTC Positions'!E47</f>
        <v>-4853.2881296799997</v>
      </c>
      <c r="G46" s="25">
        <f t="shared" si="0"/>
        <v>4694.9939684600004</v>
      </c>
      <c r="H46" s="25">
        <f t="shared" si="0"/>
        <v>-4853.2881296799997</v>
      </c>
      <c r="I46" s="25"/>
      <c r="J46" s="25">
        <f t="shared" si="1"/>
        <v>46949939.684600003</v>
      </c>
      <c r="K46" s="25">
        <f t="shared" si="1"/>
        <v>-48532881.296799995</v>
      </c>
      <c r="L46" s="25"/>
      <c r="M46" s="25">
        <f t="shared" si="2"/>
        <v>-1582941.6121999919</v>
      </c>
      <c r="N46" s="25">
        <f t="shared" si="3"/>
        <v>-158.29416121999918</v>
      </c>
      <c r="O46" t="str">
        <f t="shared" si="4"/>
        <v/>
      </c>
      <c r="P46">
        <f t="shared" si="5"/>
        <v>-1582941.6121999919</v>
      </c>
    </row>
    <row r="47" spans="1:16" x14ac:dyDescent="0.2">
      <c r="A47" s="23">
        <v>37926</v>
      </c>
      <c r="E47" s="22">
        <f>'[1]OTC Positions'!B48+'[1]OTC Positions'!D48</f>
        <v>4166.74473803</v>
      </c>
      <c r="F47" s="22">
        <f>'[1]OTC Positions'!C48+'[1]OTC Positions'!E48</f>
        <v>-4110.5955039700002</v>
      </c>
      <c r="G47" s="25">
        <f t="shared" si="0"/>
        <v>4166.74473803</v>
      </c>
      <c r="H47" s="25">
        <f t="shared" si="0"/>
        <v>-4110.5955039700002</v>
      </c>
      <c r="I47" s="25"/>
      <c r="J47" s="25">
        <f t="shared" si="1"/>
        <v>41667447.3803</v>
      </c>
      <c r="K47" s="25">
        <f t="shared" si="1"/>
        <v>-41105955.039700001</v>
      </c>
      <c r="L47" s="25"/>
      <c r="M47" s="25">
        <f t="shared" si="2"/>
        <v>561492.34059999883</v>
      </c>
      <c r="N47" s="25">
        <f t="shared" si="3"/>
        <v>56.149234059999884</v>
      </c>
      <c r="O47">
        <f t="shared" si="4"/>
        <v>561492.34059999883</v>
      </c>
      <c r="P47" t="str">
        <f t="shared" si="5"/>
        <v/>
      </c>
    </row>
    <row r="48" spans="1:16" x14ac:dyDescent="0.2">
      <c r="A48" s="23">
        <v>37956</v>
      </c>
      <c r="E48" s="22">
        <f>'[1]OTC Positions'!B49+'[1]OTC Positions'!D49</f>
        <v>4794.3103141700003</v>
      </c>
      <c r="F48" s="22">
        <f>'[1]OTC Positions'!C49+'[1]OTC Positions'!E49</f>
        <v>-4091.6716505600002</v>
      </c>
      <c r="G48" s="25">
        <f t="shared" si="0"/>
        <v>4794.3103141700003</v>
      </c>
      <c r="H48" s="25">
        <f t="shared" si="0"/>
        <v>-4091.6716505600002</v>
      </c>
      <c r="I48" s="25"/>
      <c r="J48" s="25">
        <f t="shared" si="1"/>
        <v>47943103.1417</v>
      </c>
      <c r="K48" s="25">
        <f t="shared" si="1"/>
        <v>-40916716.505600005</v>
      </c>
      <c r="L48" s="25"/>
      <c r="M48" s="25">
        <f t="shared" si="2"/>
        <v>7026386.6360999942</v>
      </c>
      <c r="N48" s="25">
        <f t="shared" si="3"/>
        <v>702.63866360999941</v>
      </c>
      <c r="O48">
        <f t="shared" si="4"/>
        <v>7026386.6360999942</v>
      </c>
      <c r="P48" t="str">
        <f t="shared" si="5"/>
        <v/>
      </c>
    </row>
    <row r="49" spans="1:16" x14ac:dyDescent="0.2">
      <c r="A49" s="23">
        <v>37987</v>
      </c>
      <c r="E49" s="22">
        <f>'[1]OTC Positions'!B50+'[1]OTC Positions'!D50</f>
        <v>7640.181674819999</v>
      </c>
      <c r="F49" s="22">
        <f>'[1]OTC Positions'!C50+'[1]OTC Positions'!E50</f>
        <v>-6070.9163644999999</v>
      </c>
      <c r="G49" s="25">
        <f t="shared" si="0"/>
        <v>7640.181674819999</v>
      </c>
      <c r="H49" s="25">
        <f t="shared" si="0"/>
        <v>-6070.9163644999999</v>
      </c>
      <c r="I49" s="25"/>
      <c r="J49" s="25">
        <f t="shared" si="1"/>
        <v>76401816.748199984</v>
      </c>
      <c r="K49" s="25">
        <f t="shared" si="1"/>
        <v>-60709163.644999996</v>
      </c>
      <c r="L49" s="25"/>
      <c r="M49" s="25">
        <f t="shared" si="2"/>
        <v>15692653.103199989</v>
      </c>
      <c r="N49" s="25">
        <f t="shared" si="3"/>
        <v>1569.2653103199989</v>
      </c>
      <c r="O49">
        <f t="shared" si="4"/>
        <v>15692653.103199989</v>
      </c>
      <c r="P49" t="str">
        <f t="shared" si="5"/>
        <v/>
      </c>
    </row>
    <row r="50" spans="1:16" x14ac:dyDescent="0.2">
      <c r="A50" s="23">
        <v>38018</v>
      </c>
      <c r="E50" s="22">
        <f>'[1]OTC Positions'!B51+'[1]OTC Positions'!D51</f>
        <v>3679.8910216500003</v>
      </c>
      <c r="F50" s="22">
        <f>'[1]OTC Positions'!C51+'[1]OTC Positions'!E51</f>
        <v>-3529.4826563500001</v>
      </c>
      <c r="G50" s="25">
        <f t="shared" si="0"/>
        <v>3679.8910216500003</v>
      </c>
      <c r="H50" s="25">
        <f t="shared" si="0"/>
        <v>-3529.4826563500001</v>
      </c>
      <c r="I50" s="25"/>
      <c r="J50" s="25">
        <f t="shared" si="1"/>
        <v>36798910.216500007</v>
      </c>
      <c r="K50" s="25">
        <f t="shared" si="1"/>
        <v>-35294826.563500002</v>
      </c>
      <c r="L50" s="25"/>
      <c r="M50" s="25">
        <f t="shared" si="2"/>
        <v>1504083.6530000046</v>
      </c>
      <c r="N50" s="25">
        <f t="shared" si="3"/>
        <v>150.40836530000047</v>
      </c>
      <c r="O50">
        <f t="shared" si="4"/>
        <v>1504083.6530000046</v>
      </c>
      <c r="P50" t="str">
        <f t="shared" si="5"/>
        <v/>
      </c>
    </row>
    <row r="51" spans="1:16" x14ac:dyDescent="0.2">
      <c r="A51" s="23">
        <v>38047</v>
      </c>
      <c r="E51" s="22">
        <f>'[1]OTC Positions'!B52+'[1]OTC Positions'!D52</f>
        <v>4268.1497588800003</v>
      </c>
      <c r="F51" s="22">
        <f>'[1]OTC Positions'!C52+'[1]OTC Positions'!E52</f>
        <v>-3744.0393481900001</v>
      </c>
      <c r="G51" s="25">
        <f t="shared" si="0"/>
        <v>4268.1497588800003</v>
      </c>
      <c r="H51" s="25">
        <f t="shared" si="0"/>
        <v>-3744.0393481900001</v>
      </c>
      <c r="I51" s="25"/>
      <c r="J51" s="25">
        <f t="shared" si="1"/>
        <v>42681497.588800006</v>
      </c>
      <c r="K51" s="25">
        <f t="shared" si="1"/>
        <v>-37440393.481899999</v>
      </c>
      <c r="L51" s="25"/>
      <c r="M51" s="25">
        <f t="shared" si="2"/>
        <v>5241104.1069000065</v>
      </c>
      <c r="N51" s="25">
        <f t="shared" si="3"/>
        <v>524.11041069000066</v>
      </c>
      <c r="O51">
        <f t="shared" si="4"/>
        <v>5241104.1069000065</v>
      </c>
      <c r="P51" t="str">
        <f t="shared" si="5"/>
        <v/>
      </c>
    </row>
    <row r="52" spans="1:16" x14ac:dyDescent="0.2">
      <c r="A52" s="23">
        <v>38078</v>
      </c>
      <c r="E52" s="22">
        <f>'[1]OTC Positions'!B53+'[1]OTC Positions'!D53</f>
        <v>3904.8263662700006</v>
      </c>
      <c r="F52" s="22">
        <f>'[1]OTC Positions'!C53+'[1]OTC Positions'!E53</f>
        <v>-3798.3723757599996</v>
      </c>
      <c r="G52" s="25">
        <f t="shared" si="0"/>
        <v>3904.8263662700006</v>
      </c>
      <c r="H52" s="25">
        <f t="shared" si="0"/>
        <v>-3798.3723757599996</v>
      </c>
      <c r="I52" s="25"/>
      <c r="J52" s="25">
        <f t="shared" si="1"/>
        <v>39048263.662700005</v>
      </c>
      <c r="K52" s="25">
        <f t="shared" si="1"/>
        <v>-37983723.757599995</v>
      </c>
      <c r="L52" s="25"/>
      <c r="M52" s="25">
        <f t="shared" si="2"/>
        <v>1064539.9051000103</v>
      </c>
      <c r="N52" s="25">
        <f t="shared" si="3"/>
        <v>106.45399051000103</v>
      </c>
      <c r="O52">
        <f t="shared" si="4"/>
        <v>1064539.9051000103</v>
      </c>
      <c r="P52" t="str">
        <f t="shared" si="5"/>
        <v/>
      </c>
    </row>
    <row r="53" spans="1:16" x14ac:dyDescent="0.2">
      <c r="A53" s="23">
        <v>38108</v>
      </c>
      <c r="E53" s="22">
        <f>'[1]OTC Positions'!B54+'[1]OTC Positions'!D54</f>
        <v>4029.3169971100001</v>
      </c>
      <c r="F53" s="22">
        <f>'[1]OTC Positions'!C54+'[1]OTC Positions'!E54</f>
        <v>-3973.8404545799999</v>
      </c>
      <c r="G53" s="25">
        <f t="shared" si="0"/>
        <v>4029.3169971100001</v>
      </c>
      <c r="H53" s="25">
        <f t="shared" si="0"/>
        <v>-3973.8404545799999</v>
      </c>
      <c r="I53" s="25"/>
      <c r="J53" s="25">
        <f t="shared" si="1"/>
        <v>40293169.971100003</v>
      </c>
      <c r="K53" s="25">
        <f t="shared" si="1"/>
        <v>-39738404.5458</v>
      </c>
      <c r="L53" s="25"/>
      <c r="M53" s="25">
        <f t="shared" si="2"/>
        <v>554765.4253000021</v>
      </c>
      <c r="N53" s="25">
        <f t="shared" si="3"/>
        <v>55.476542530000209</v>
      </c>
      <c r="O53">
        <f t="shared" si="4"/>
        <v>554765.4253000021</v>
      </c>
      <c r="P53" t="str">
        <f t="shared" si="5"/>
        <v/>
      </c>
    </row>
    <row r="54" spans="1:16" x14ac:dyDescent="0.2">
      <c r="A54" s="23">
        <v>38139</v>
      </c>
      <c r="E54" s="22">
        <f>'[1]OTC Positions'!B55+'[1]OTC Positions'!D55</f>
        <v>3883.6272074899998</v>
      </c>
      <c r="F54" s="22">
        <f>'[1]OTC Positions'!C55+'[1]OTC Positions'!E55</f>
        <v>-3827.4351105800001</v>
      </c>
      <c r="G54" s="25">
        <f t="shared" si="0"/>
        <v>3883.6272074899998</v>
      </c>
      <c r="H54" s="25">
        <f t="shared" si="0"/>
        <v>-3827.4351105800001</v>
      </c>
      <c r="I54" s="25"/>
      <c r="J54" s="25">
        <f t="shared" si="1"/>
        <v>38836272.074900001</v>
      </c>
      <c r="K54" s="25">
        <f t="shared" si="1"/>
        <v>-38274351.105800003</v>
      </c>
      <c r="L54" s="25"/>
      <c r="M54" s="25">
        <f t="shared" si="2"/>
        <v>561920.96909999847</v>
      </c>
      <c r="N54" s="25">
        <f t="shared" si="3"/>
        <v>56.192096909999847</v>
      </c>
      <c r="O54">
        <f t="shared" si="4"/>
        <v>561920.96909999847</v>
      </c>
      <c r="P54" t="str">
        <f t="shared" si="5"/>
        <v/>
      </c>
    </row>
    <row r="55" spans="1:16" x14ac:dyDescent="0.2">
      <c r="A55" s="23">
        <v>38169</v>
      </c>
      <c r="E55" s="22">
        <f>'[1]OTC Positions'!B56+'[1]OTC Positions'!D56</f>
        <v>3919.17144551</v>
      </c>
      <c r="F55" s="22">
        <f>'[1]OTC Positions'!C56+'[1]OTC Positions'!E56</f>
        <v>-3751.93538468</v>
      </c>
      <c r="G55" s="25">
        <f t="shared" si="0"/>
        <v>3919.17144551</v>
      </c>
      <c r="H55" s="25">
        <f t="shared" si="0"/>
        <v>-3751.93538468</v>
      </c>
      <c r="I55" s="25"/>
      <c r="J55" s="25">
        <f t="shared" si="1"/>
        <v>39191714.4551</v>
      </c>
      <c r="K55" s="25">
        <f t="shared" si="1"/>
        <v>-37519353.846799999</v>
      </c>
      <c r="L55" s="25"/>
      <c r="M55" s="25">
        <f t="shared" si="2"/>
        <v>1672360.6083000004</v>
      </c>
      <c r="N55" s="25">
        <f t="shared" si="3"/>
        <v>167.23606083000004</v>
      </c>
      <c r="O55">
        <f t="shared" si="4"/>
        <v>1672360.6083000004</v>
      </c>
      <c r="P55" t="str">
        <f t="shared" si="5"/>
        <v/>
      </c>
    </row>
    <row r="56" spans="1:16" x14ac:dyDescent="0.2">
      <c r="A56" s="23">
        <v>38200</v>
      </c>
      <c r="E56" s="22">
        <f>'[1]OTC Positions'!B57+'[1]OTC Positions'!D57</f>
        <v>3883.3926488499997</v>
      </c>
      <c r="F56" s="22">
        <f>'[1]OTC Positions'!C57+'[1]OTC Positions'!E57</f>
        <v>-3708.0125597000001</v>
      </c>
      <c r="G56" s="25">
        <f t="shared" si="0"/>
        <v>3883.3926488499997</v>
      </c>
      <c r="H56" s="25">
        <f t="shared" si="0"/>
        <v>-3708.0125597000001</v>
      </c>
      <c r="I56" s="25"/>
      <c r="J56" s="25">
        <f t="shared" si="1"/>
        <v>38833926.488499999</v>
      </c>
      <c r="K56" s="25">
        <f t="shared" si="1"/>
        <v>-37080125.597000003</v>
      </c>
      <c r="L56" s="25"/>
      <c r="M56" s="25">
        <f t="shared" si="2"/>
        <v>1753800.8914999962</v>
      </c>
      <c r="N56" s="25">
        <f t="shared" si="3"/>
        <v>175.38008914999961</v>
      </c>
      <c r="O56">
        <f t="shared" si="4"/>
        <v>1753800.8914999962</v>
      </c>
      <c r="P56" t="str">
        <f t="shared" si="5"/>
        <v/>
      </c>
    </row>
    <row r="57" spans="1:16" x14ac:dyDescent="0.2">
      <c r="A57" s="23">
        <v>38231</v>
      </c>
      <c r="E57" s="22">
        <f>'[1]OTC Positions'!B58+'[1]OTC Positions'!D58</f>
        <v>3743.9569601399999</v>
      </c>
      <c r="F57" s="22">
        <f>'[1]OTC Positions'!C58+'[1]OTC Positions'!E58</f>
        <v>-3615.5347538800002</v>
      </c>
      <c r="G57" s="25">
        <f t="shared" si="0"/>
        <v>3743.9569601399999</v>
      </c>
      <c r="H57" s="25">
        <f t="shared" si="0"/>
        <v>-3615.5347538800002</v>
      </c>
      <c r="I57" s="25"/>
      <c r="J57" s="25">
        <f t="shared" si="1"/>
        <v>37439569.601399995</v>
      </c>
      <c r="K57" s="25">
        <f t="shared" si="1"/>
        <v>-36155347.538800001</v>
      </c>
      <c r="L57" s="25"/>
      <c r="M57" s="25">
        <f t="shared" si="2"/>
        <v>1284222.0625999942</v>
      </c>
      <c r="N57" s="25">
        <f t="shared" si="3"/>
        <v>128.42220625999943</v>
      </c>
      <c r="O57">
        <f t="shared" si="4"/>
        <v>1284222.0625999942</v>
      </c>
      <c r="P57" t="str">
        <f t="shared" si="5"/>
        <v/>
      </c>
    </row>
    <row r="58" spans="1:16" x14ac:dyDescent="0.2">
      <c r="A58" s="23">
        <v>38261</v>
      </c>
      <c r="E58" s="22">
        <f>'[1]OTC Positions'!B59+'[1]OTC Positions'!D59</f>
        <v>3770.8115319799999</v>
      </c>
      <c r="F58" s="22">
        <f>'[1]OTC Positions'!C59+'[1]OTC Positions'!E59</f>
        <v>-3467.4898278399996</v>
      </c>
      <c r="G58" s="25">
        <f t="shared" si="0"/>
        <v>3770.8115319799999</v>
      </c>
      <c r="H58" s="25">
        <f t="shared" si="0"/>
        <v>-3467.4898278399996</v>
      </c>
      <c r="I58" s="25"/>
      <c r="J58" s="25">
        <f t="shared" si="1"/>
        <v>37708115.319799997</v>
      </c>
      <c r="K58" s="25">
        <f t="shared" si="1"/>
        <v>-34674898.278399996</v>
      </c>
      <c r="L58" s="25"/>
      <c r="M58" s="25">
        <f t="shared" si="2"/>
        <v>3033217.0414000005</v>
      </c>
      <c r="N58" s="25">
        <f t="shared" si="3"/>
        <v>303.32170414000007</v>
      </c>
      <c r="O58">
        <f t="shared" si="4"/>
        <v>3033217.0414000005</v>
      </c>
      <c r="P58" t="str">
        <f t="shared" si="5"/>
        <v/>
      </c>
    </row>
    <row r="59" spans="1:16" x14ac:dyDescent="0.2">
      <c r="A59" s="23">
        <v>38292</v>
      </c>
      <c r="E59" s="22">
        <f>'[1]OTC Positions'!B60+'[1]OTC Positions'!D60</f>
        <v>3352.4610013800002</v>
      </c>
      <c r="F59" s="22">
        <f>'[1]OTC Positions'!C60+'[1]OTC Positions'!E60</f>
        <v>-3235.0782596200002</v>
      </c>
      <c r="G59" s="25">
        <f t="shared" si="0"/>
        <v>3352.4610013800002</v>
      </c>
      <c r="H59" s="25">
        <f t="shared" si="0"/>
        <v>-3235.0782596200002</v>
      </c>
      <c r="I59" s="25"/>
      <c r="J59" s="25">
        <f t="shared" si="1"/>
        <v>33524610.013800003</v>
      </c>
      <c r="K59" s="25">
        <f t="shared" si="1"/>
        <v>-32350782.5962</v>
      </c>
      <c r="L59" s="25"/>
      <c r="M59" s="25">
        <f t="shared" si="2"/>
        <v>1173827.4176000021</v>
      </c>
      <c r="N59" s="25">
        <f t="shared" si="3"/>
        <v>117.38274176000021</v>
      </c>
      <c r="O59">
        <f t="shared" si="4"/>
        <v>1173827.4176000021</v>
      </c>
      <c r="P59" t="str">
        <f t="shared" si="5"/>
        <v/>
      </c>
    </row>
    <row r="60" spans="1:16" x14ac:dyDescent="0.2">
      <c r="A60" s="23">
        <v>38322</v>
      </c>
      <c r="E60" s="22">
        <f>'[1]OTC Positions'!B61+'[1]OTC Positions'!D61</f>
        <v>4379.8069313899996</v>
      </c>
      <c r="F60" s="22">
        <f>'[1]OTC Positions'!C61+'[1]OTC Positions'!E61</f>
        <v>-3253.6679570900005</v>
      </c>
      <c r="G60" s="25">
        <f t="shared" si="0"/>
        <v>4379.8069313899996</v>
      </c>
      <c r="H60" s="25">
        <f t="shared" si="0"/>
        <v>-3253.6679570900005</v>
      </c>
      <c r="I60" s="25"/>
      <c r="J60" s="25">
        <f t="shared" si="1"/>
        <v>43798069.313899994</v>
      </c>
      <c r="K60" s="25">
        <f t="shared" si="1"/>
        <v>-32536679.570900004</v>
      </c>
      <c r="L60" s="25"/>
      <c r="M60" s="25">
        <f t="shared" si="2"/>
        <v>11261389.74299999</v>
      </c>
      <c r="N60" s="25">
        <f t="shared" si="3"/>
        <v>1126.1389742999991</v>
      </c>
      <c r="O60">
        <f t="shared" si="4"/>
        <v>11261389.74299999</v>
      </c>
      <c r="P60" t="str">
        <f t="shared" si="5"/>
        <v/>
      </c>
    </row>
    <row r="61" spans="1:16" x14ac:dyDescent="0.2">
      <c r="A61" s="23">
        <v>38353</v>
      </c>
      <c r="E61" s="22">
        <f>'[1]OTC Positions'!B62+'[1]OTC Positions'!D62</f>
        <v>1964.5709007700002</v>
      </c>
      <c r="F61" s="22">
        <f>'[1]OTC Positions'!C62+'[1]OTC Positions'!E62</f>
        <v>-2173.2735933199997</v>
      </c>
      <c r="G61" s="25">
        <f t="shared" si="0"/>
        <v>1964.5709007700002</v>
      </c>
      <c r="H61" s="25">
        <f t="shared" si="0"/>
        <v>-2173.2735933199997</v>
      </c>
      <c r="I61" s="25"/>
      <c r="J61" s="25">
        <f t="shared" si="1"/>
        <v>19645709.007700004</v>
      </c>
      <c r="K61" s="25">
        <f t="shared" si="1"/>
        <v>-21732735.933199998</v>
      </c>
      <c r="L61" s="25"/>
      <c r="M61" s="25">
        <f t="shared" si="2"/>
        <v>-2087026.9254999943</v>
      </c>
      <c r="N61" s="25">
        <f t="shared" si="3"/>
        <v>-208.70269254999943</v>
      </c>
      <c r="O61" t="str">
        <f t="shared" si="4"/>
        <v/>
      </c>
      <c r="P61">
        <f t="shared" si="5"/>
        <v>-2087026.9254999943</v>
      </c>
    </row>
    <row r="62" spans="1:16" x14ac:dyDescent="0.2">
      <c r="A62" s="23">
        <v>38384</v>
      </c>
      <c r="E62" s="22">
        <f>'[1]OTC Positions'!B63+'[1]OTC Positions'!D63</f>
        <v>1795.00175687</v>
      </c>
      <c r="F62" s="22">
        <f>'[1]OTC Positions'!C63+'[1]OTC Positions'!E63</f>
        <v>-1988.6251109299999</v>
      </c>
      <c r="G62" s="25">
        <f t="shared" si="0"/>
        <v>1795.00175687</v>
      </c>
      <c r="H62" s="25">
        <f t="shared" si="0"/>
        <v>-1988.6251109299999</v>
      </c>
      <c r="I62" s="25"/>
      <c r="J62" s="25">
        <f t="shared" si="1"/>
        <v>17950017.568700001</v>
      </c>
      <c r="K62" s="25">
        <f t="shared" si="1"/>
        <v>-19886251.109299999</v>
      </c>
      <c r="L62" s="25"/>
      <c r="M62" s="25">
        <f t="shared" si="2"/>
        <v>-1936233.5405999981</v>
      </c>
      <c r="N62" s="25">
        <f t="shared" si="3"/>
        <v>-193.6233540599998</v>
      </c>
      <c r="O62" t="str">
        <f t="shared" si="4"/>
        <v/>
      </c>
      <c r="P62">
        <f t="shared" si="5"/>
        <v>-1936233.5405999981</v>
      </c>
    </row>
    <row r="63" spans="1:16" x14ac:dyDescent="0.2">
      <c r="A63" s="23">
        <v>38412</v>
      </c>
      <c r="E63" s="22">
        <f>'[1]OTC Positions'!B64+'[1]OTC Positions'!D64</f>
        <v>2312.1897429300002</v>
      </c>
      <c r="F63" s="22">
        <f>'[1]OTC Positions'!C64+'[1]OTC Positions'!E64</f>
        <v>-2203.3981206500002</v>
      </c>
      <c r="G63" s="25">
        <f t="shared" si="0"/>
        <v>2312.1897429300002</v>
      </c>
      <c r="H63" s="25">
        <f t="shared" si="0"/>
        <v>-2203.3981206500002</v>
      </c>
      <c r="I63" s="25"/>
      <c r="J63" s="25">
        <f t="shared" si="1"/>
        <v>23121897.429300003</v>
      </c>
      <c r="K63" s="25">
        <f t="shared" si="1"/>
        <v>-22033981.206500001</v>
      </c>
      <c r="L63" s="25"/>
      <c r="M63" s="25">
        <f t="shared" si="2"/>
        <v>1087916.2228000015</v>
      </c>
      <c r="N63" s="25">
        <f t="shared" si="3"/>
        <v>108.79162228000015</v>
      </c>
      <c r="O63">
        <f t="shared" si="4"/>
        <v>1087916.2228000015</v>
      </c>
      <c r="P63" t="str">
        <f t="shared" si="5"/>
        <v/>
      </c>
    </row>
    <row r="64" spans="1:16" x14ac:dyDescent="0.2">
      <c r="A64" s="23">
        <v>38443</v>
      </c>
      <c r="E64" s="22">
        <f>'[1]OTC Positions'!B65+'[1]OTC Positions'!D65</f>
        <v>1964.4519804000001</v>
      </c>
      <c r="F64" s="22">
        <f>'[1]OTC Positions'!C65+'[1]OTC Positions'!E65</f>
        <v>-2143.3232462599999</v>
      </c>
      <c r="G64" s="25">
        <f t="shared" si="0"/>
        <v>1964.4519804000001</v>
      </c>
      <c r="H64" s="25">
        <f t="shared" si="0"/>
        <v>-2143.3232462599999</v>
      </c>
      <c r="I64" s="25"/>
      <c r="J64" s="25">
        <f t="shared" si="1"/>
        <v>19644519.804000001</v>
      </c>
      <c r="K64" s="25">
        <f t="shared" si="1"/>
        <v>-21433232.4626</v>
      </c>
      <c r="L64" s="25"/>
      <c r="M64" s="25">
        <f t="shared" si="2"/>
        <v>-1788712.6585999988</v>
      </c>
      <c r="N64" s="25">
        <f t="shared" si="3"/>
        <v>-178.87126585999988</v>
      </c>
      <c r="O64" t="str">
        <f t="shared" si="4"/>
        <v/>
      </c>
      <c r="P64">
        <f t="shared" si="5"/>
        <v>-1788712.6585999988</v>
      </c>
    </row>
    <row r="65" spans="1:16" x14ac:dyDescent="0.2">
      <c r="A65" s="23">
        <v>38473</v>
      </c>
      <c r="E65" s="22">
        <f>'[1]OTC Positions'!B66+'[1]OTC Positions'!D66</f>
        <v>2038.1619339599999</v>
      </c>
      <c r="F65" s="22">
        <f>'[1]OTC Positions'!C66+'[1]OTC Positions'!E66</f>
        <v>-2198.0377143499995</v>
      </c>
      <c r="G65" s="25">
        <f t="shared" si="0"/>
        <v>2038.1619339599999</v>
      </c>
      <c r="H65" s="25">
        <f t="shared" si="0"/>
        <v>-2198.0377143499995</v>
      </c>
      <c r="I65" s="25"/>
      <c r="J65" s="25">
        <f t="shared" si="1"/>
        <v>20381619.339600001</v>
      </c>
      <c r="K65" s="25">
        <f t="shared" si="1"/>
        <v>-21980377.143499997</v>
      </c>
      <c r="L65" s="25"/>
      <c r="M65" s="25">
        <f t="shared" si="2"/>
        <v>-1598757.803899996</v>
      </c>
      <c r="N65" s="25">
        <f t="shared" si="3"/>
        <v>-159.87578038999959</v>
      </c>
      <c r="O65" t="str">
        <f t="shared" si="4"/>
        <v/>
      </c>
      <c r="P65">
        <f t="shared" si="5"/>
        <v>-1598757.803899996</v>
      </c>
    </row>
    <row r="66" spans="1:16" x14ac:dyDescent="0.2">
      <c r="A66" s="23">
        <v>38504</v>
      </c>
      <c r="E66" s="22">
        <f>'[1]OTC Positions'!B67+'[1]OTC Positions'!D67</f>
        <v>1962.4904320000001</v>
      </c>
      <c r="F66" s="22">
        <f>'[1]OTC Positions'!C67+'[1]OTC Positions'!E67</f>
        <v>-2260.5870241000002</v>
      </c>
      <c r="G66" s="25">
        <f t="shared" si="0"/>
        <v>1962.4904320000001</v>
      </c>
      <c r="H66" s="25">
        <f t="shared" si="0"/>
        <v>-2260.5870241000002</v>
      </c>
      <c r="I66" s="25"/>
      <c r="J66" s="25">
        <f t="shared" si="1"/>
        <v>19624904.32</v>
      </c>
      <c r="K66" s="25">
        <f t="shared" si="1"/>
        <v>-22605870.241000004</v>
      </c>
      <c r="L66" s="25"/>
      <c r="M66" s="25">
        <f t="shared" si="2"/>
        <v>-2980965.9210000038</v>
      </c>
      <c r="N66" s="25">
        <f t="shared" si="3"/>
        <v>-298.09659210000041</v>
      </c>
      <c r="O66" t="str">
        <f t="shared" si="4"/>
        <v/>
      </c>
      <c r="P66">
        <f t="shared" si="5"/>
        <v>-2980965.9210000038</v>
      </c>
    </row>
    <row r="67" spans="1:16" x14ac:dyDescent="0.2">
      <c r="A67" s="23">
        <v>38534</v>
      </c>
      <c r="E67" s="22">
        <f>'[1]OTC Positions'!B68+'[1]OTC Positions'!D68</f>
        <v>1999.2503505399998</v>
      </c>
      <c r="F67" s="22">
        <f>'[1]OTC Positions'!C68+'[1]OTC Positions'!E68</f>
        <v>-2192.40939076</v>
      </c>
      <c r="G67" s="25">
        <f t="shared" si="0"/>
        <v>1999.2503505399998</v>
      </c>
      <c r="H67" s="25">
        <f t="shared" si="0"/>
        <v>-2192.40939076</v>
      </c>
      <c r="I67" s="25"/>
      <c r="J67" s="25">
        <f t="shared" si="1"/>
        <v>19992503.505399998</v>
      </c>
      <c r="K67" s="25">
        <f t="shared" si="1"/>
        <v>-21924093.907600001</v>
      </c>
      <c r="L67" s="25"/>
      <c r="M67" s="25">
        <f t="shared" si="2"/>
        <v>-1931590.4022000022</v>
      </c>
      <c r="N67" s="25">
        <f t="shared" si="3"/>
        <v>-193.15904022000024</v>
      </c>
      <c r="O67" t="str">
        <f t="shared" si="4"/>
        <v/>
      </c>
      <c r="P67">
        <f t="shared" si="5"/>
        <v>-1931590.4022000022</v>
      </c>
    </row>
    <row r="68" spans="1:16" x14ac:dyDescent="0.2">
      <c r="A68" s="23">
        <v>38565</v>
      </c>
      <c r="E68" s="22">
        <f>'[1]OTC Positions'!B69+'[1]OTC Positions'!D69</f>
        <v>1930.8039797900001</v>
      </c>
      <c r="F68" s="22">
        <f>'[1]OTC Positions'!C69+'[1]OTC Positions'!E69</f>
        <v>-2147.2018313600001</v>
      </c>
      <c r="G68" s="25">
        <f t="shared" si="0"/>
        <v>1930.8039797900001</v>
      </c>
      <c r="H68" s="25">
        <f t="shared" si="0"/>
        <v>-2147.2018313600001</v>
      </c>
      <c r="I68" s="25"/>
      <c r="J68" s="25">
        <f t="shared" si="1"/>
        <v>19308039.797900002</v>
      </c>
      <c r="K68" s="25">
        <f t="shared" si="1"/>
        <v>-21472018.3136</v>
      </c>
      <c r="L68" s="25"/>
      <c r="M68" s="25">
        <f t="shared" si="2"/>
        <v>-2163978.5156999975</v>
      </c>
      <c r="N68" s="25">
        <f t="shared" si="3"/>
        <v>-216.39785156999974</v>
      </c>
      <c r="O68" t="str">
        <f t="shared" si="4"/>
        <v/>
      </c>
      <c r="P68">
        <f t="shared" si="5"/>
        <v>-2163978.5156999975</v>
      </c>
    </row>
    <row r="69" spans="1:16" x14ac:dyDescent="0.2">
      <c r="A69" s="23">
        <v>38596</v>
      </c>
      <c r="E69" s="22">
        <f>'[1]OTC Positions'!B70+'[1]OTC Positions'!D70</f>
        <v>1275.7535903</v>
      </c>
      <c r="F69" s="22">
        <f>'[1]OTC Positions'!C70+'[1]OTC Positions'!E70</f>
        <v>-1615.6277744500001</v>
      </c>
      <c r="G69" s="25">
        <f t="shared" si="0"/>
        <v>1275.7535903</v>
      </c>
      <c r="H69" s="25">
        <f t="shared" si="0"/>
        <v>-1615.6277744500001</v>
      </c>
      <c r="I69" s="25"/>
      <c r="J69" s="25">
        <f t="shared" si="1"/>
        <v>12757535.903000001</v>
      </c>
      <c r="K69" s="25">
        <f t="shared" si="1"/>
        <v>-16156277.7445</v>
      </c>
      <c r="L69" s="25"/>
      <c r="M69" s="25">
        <f t="shared" si="2"/>
        <v>-3398741.8414999992</v>
      </c>
      <c r="N69" s="25">
        <f t="shared" si="3"/>
        <v>-339.87418414999991</v>
      </c>
      <c r="O69" t="str">
        <f t="shared" si="4"/>
        <v/>
      </c>
      <c r="P69">
        <f t="shared" si="5"/>
        <v>-3398741.8414999992</v>
      </c>
    </row>
    <row r="70" spans="1:16" x14ac:dyDescent="0.2">
      <c r="A70" s="23">
        <v>38626</v>
      </c>
      <c r="E70" s="22">
        <f>'[1]OTC Positions'!B71+'[1]OTC Positions'!D71</f>
        <v>1299.1464304199999</v>
      </c>
      <c r="F70" s="22">
        <f>'[1]OTC Positions'!C71+'[1]OTC Positions'!E71</f>
        <v>-1644.8056703299999</v>
      </c>
      <c r="G70" s="25">
        <f t="shared" si="0"/>
        <v>1299.1464304199999</v>
      </c>
      <c r="H70" s="25">
        <f t="shared" si="0"/>
        <v>-1644.8056703299999</v>
      </c>
      <c r="I70" s="25"/>
      <c r="J70" s="25">
        <f t="shared" si="1"/>
        <v>12991464.304199999</v>
      </c>
      <c r="K70" s="25">
        <f t="shared" si="1"/>
        <v>-16448056.703299999</v>
      </c>
      <c r="L70" s="25"/>
      <c r="M70" s="25">
        <f t="shared" si="2"/>
        <v>-3456592.3991</v>
      </c>
      <c r="N70" s="25">
        <f t="shared" si="3"/>
        <v>-345.65923991</v>
      </c>
      <c r="O70" t="str">
        <f t="shared" si="4"/>
        <v/>
      </c>
      <c r="P70">
        <f t="shared" si="5"/>
        <v>-3456592.3991</v>
      </c>
    </row>
    <row r="71" spans="1:16" x14ac:dyDescent="0.2">
      <c r="A71" s="23">
        <v>38657</v>
      </c>
      <c r="E71" s="22">
        <f>'[1]OTC Positions'!B72+'[1]OTC Positions'!D72</f>
        <v>1111.8701435</v>
      </c>
      <c r="F71" s="22">
        <f>'[1]OTC Positions'!C72+'[1]OTC Positions'!E72</f>
        <v>-1287.1546503999998</v>
      </c>
      <c r="G71" s="25">
        <f t="shared" si="0"/>
        <v>1111.8701435</v>
      </c>
      <c r="H71" s="25">
        <f t="shared" si="0"/>
        <v>-1287.1546503999998</v>
      </c>
      <c r="I71" s="25"/>
      <c r="J71" s="25">
        <f t="shared" si="1"/>
        <v>11118701.435000001</v>
      </c>
      <c r="K71" s="25">
        <f t="shared" si="1"/>
        <v>-12871546.503999999</v>
      </c>
      <c r="L71" s="25"/>
      <c r="M71" s="25">
        <f t="shared" si="2"/>
        <v>-1752845.0689999983</v>
      </c>
      <c r="N71" s="25">
        <f t="shared" si="3"/>
        <v>-175.28450689999983</v>
      </c>
      <c r="O71" t="str">
        <f t="shared" si="4"/>
        <v/>
      </c>
      <c r="P71">
        <f t="shared" si="5"/>
        <v>-1752845.0689999983</v>
      </c>
    </row>
    <row r="72" spans="1:16" x14ac:dyDescent="0.2">
      <c r="A72" s="23">
        <v>38687</v>
      </c>
      <c r="E72" s="22">
        <f>'[1]OTC Positions'!B73+'[1]OTC Positions'!D73</f>
        <v>1118.81255741</v>
      </c>
      <c r="F72" s="22">
        <f>'[1]OTC Positions'!C73+'[1]OTC Positions'!E73</f>
        <v>-1431.01603862</v>
      </c>
      <c r="G72" s="25">
        <f t="shared" si="0"/>
        <v>1118.81255741</v>
      </c>
      <c r="H72" s="25">
        <f t="shared" si="0"/>
        <v>-1431.01603862</v>
      </c>
      <c r="I72" s="25"/>
      <c r="J72" s="25">
        <f t="shared" si="1"/>
        <v>11188125.574099999</v>
      </c>
      <c r="K72" s="25">
        <f t="shared" si="1"/>
        <v>-14310160.3862</v>
      </c>
      <c r="L72" s="25"/>
      <c r="M72" s="25">
        <f t="shared" si="2"/>
        <v>-3122034.8121000007</v>
      </c>
      <c r="N72" s="25">
        <f t="shared" si="3"/>
        <v>-312.20348121000006</v>
      </c>
      <c r="O72" t="str">
        <f t="shared" si="4"/>
        <v/>
      </c>
      <c r="P72">
        <f t="shared" si="5"/>
        <v>-3122034.8121000007</v>
      </c>
    </row>
    <row r="73" spans="1:16" x14ac:dyDescent="0.2">
      <c r="A73" s="23"/>
      <c r="E73" s="22"/>
      <c r="F73" s="22"/>
      <c r="G73" s="25"/>
      <c r="H73" s="25"/>
      <c r="I73" s="25"/>
      <c r="J73" s="25"/>
      <c r="K73" s="25"/>
      <c r="L73" s="25"/>
      <c r="M73" s="25"/>
      <c r="N73" s="25"/>
    </row>
    <row r="74" spans="1:16" x14ac:dyDescent="0.2">
      <c r="A74" s="23"/>
      <c r="E74" s="22"/>
      <c r="F74" s="22"/>
      <c r="G74" s="25"/>
      <c r="H74" s="25"/>
      <c r="I74" s="25"/>
      <c r="J74" s="25"/>
      <c r="K74" s="25"/>
      <c r="L74" s="25"/>
      <c r="M74" s="25"/>
      <c r="N74" s="25"/>
    </row>
    <row r="75" spans="1:16" x14ac:dyDescent="0.2">
      <c r="A75" s="23"/>
      <c r="E75" s="22"/>
      <c r="F75" s="22"/>
      <c r="G75" s="25"/>
      <c r="H75" s="25"/>
      <c r="I75" s="25"/>
      <c r="J75" s="25"/>
      <c r="K75" s="25"/>
      <c r="L75" s="25"/>
      <c r="M75" s="25"/>
      <c r="N75" s="25"/>
    </row>
    <row r="76" spans="1:16" x14ac:dyDescent="0.2">
      <c r="A76" s="23"/>
      <c r="E76" s="22"/>
      <c r="F76" s="22"/>
      <c r="G76" s="25"/>
      <c r="H76" s="25"/>
      <c r="I76" s="25"/>
      <c r="J76" s="25"/>
      <c r="K76" s="25"/>
      <c r="L76" s="25"/>
      <c r="M76" s="25"/>
      <c r="N76" s="25"/>
    </row>
    <row r="77" spans="1:16" x14ac:dyDescent="0.2">
      <c r="A77" s="23"/>
      <c r="E77" s="22"/>
      <c r="F77" s="22"/>
      <c r="G77" s="25"/>
      <c r="H77" s="25"/>
      <c r="I77" s="25"/>
      <c r="J77" s="25"/>
      <c r="K77" s="25"/>
      <c r="L77" s="25"/>
      <c r="M77" s="25"/>
      <c r="N77" s="25"/>
    </row>
    <row r="78" spans="1:16" x14ac:dyDescent="0.2">
      <c r="A78" s="23"/>
      <c r="E78" s="22"/>
      <c r="F78" s="22"/>
      <c r="G78" s="25"/>
      <c r="H78" s="25"/>
      <c r="I78" s="25"/>
      <c r="J78" s="25"/>
      <c r="K78" s="25"/>
      <c r="L78" s="25"/>
      <c r="M78" s="25"/>
      <c r="N78" s="25"/>
    </row>
    <row r="79" spans="1:16" x14ac:dyDescent="0.2">
      <c r="A79" s="23"/>
      <c r="E79" s="22"/>
      <c r="F79" s="22"/>
      <c r="G79" s="25"/>
      <c r="H79" s="25"/>
      <c r="I79" s="25"/>
      <c r="J79" s="25"/>
      <c r="K79" s="25"/>
      <c r="L79" s="25"/>
      <c r="M79" s="25"/>
      <c r="N79" s="25"/>
    </row>
    <row r="80" spans="1:16" x14ac:dyDescent="0.2">
      <c r="A80" s="23"/>
      <c r="E80" s="22"/>
      <c r="F80" s="22"/>
      <c r="G80" s="25"/>
      <c r="H80" s="25"/>
      <c r="I80" s="25"/>
      <c r="J80" s="25"/>
      <c r="K80" s="25"/>
      <c r="L80" s="25"/>
      <c r="M80" s="25"/>
      <c r="N80" s="25"/>
    </row>
    <row r="81" spans="1:14" x14ac:dyDescent="0.2">
      <c r="A81" s="23"/>
      <c r="E81" s="22"/>
      <c r="F81" s="22"/>
      <c r="G81" s="25"/>
      <c r="H81" s="25"/>
      <c r="I81" s="25"/>
      <c r="J81" s="25"/>
      <c r="K81" s="25"/>
      <c r="L81" s="25"/>
      <c r="M81" s="25"/>
      <c r="N81" s="25"/>
    </row>
    <row r="82" spans="1:14" x14ac:dyDescent="0.2">
      <c r="A82" s="23"/>
      <c r="E82" s="22"/>
      <c r="F82" s="22"/>
      <c r="G82" s="25"/>
      <c r="H82" s="25"/>
      <c r="I82" s="25"/>
      <c r="J82" s="25"/>
      <c r="K82" s="25"/>
      <c r="L82" s="25"/>
      <c r="M82" s="25"/>
      <c r="N82" s="25"/>
    </row>
    <row r="83" spans="1:14" x14ac:dyDescent="0.2">
      <c r="A83" s="23"/>
      <c r="E83" s="22"/>
      <c r="F83" s="22"/>
      <c r="G83" s="25"/>
      <c r="H83" s="25"/>
      <c r="I83" s="25"/>
      <c r="J83" s="25"/>
      <c r="K83" s="25"/>
      <c r="L83" s="25"/>
      <c r="M83" s="25"/>
      <c r="N83" s="25"/>
    </row>
    <row r="84" spans="1:14" x14ac:dyDescent="0.2">
      <c r="A84" s="23"/>
      <c r="E84" s="22"/>
      <c r="F84" s="22"/>
      <c r="G84" s="25"/>
      <c r="H84" s="25"/>
      <c r="I84" s="25"/>
      <c r="J84" s="25"/>
      <c r="K84" s="25"/>
      <c r="L84" s="25"/>
      <c r="M84" s="25"/>
      <c r="N84" s="25"/>
    </row>
    <row r="85" spans="1:14" x14ac:dyDescent="0.2">
      <c r="A85" s="23"/>
      <c r="E85" s="22"/>
      <c r="F85" s="22"/>
      <c r="G85" s="25"/>
      <c r="H85" s="25"/>
      <c r="I85" s="25"/>
      <c r="J85" s="25"/>
      <c r="K85" s="25"/>
      <c r="L85" s="25"/>
      <c r="M85" s="25"/>
      <c r="N85" s="25"/>
    </row>
    <row r="86" spans="1:14" x14ac:dyDescent="0.2">
      <c r="A86" s="23"/>
      <c r="E86" s="22"/>
      <c r="F86" s="22"/>
      <c r="G86" s="25"/>
      <c r="H86" s="25"/>
      <c r="I86" s="25"/>
      <c r="J86" s="25"/>
      <c r="K86" s="25"/>
      <c r="L86" s="25"/>
      <c r="M86" s="25"/>
      <c r="N86" s="25"/>
    </row>
    <row r="87" spans="1:14" x14ac:dyDescent="0.2">
      <c r="A87" s="23"/>
      <c r="E87" s="22"/>
      <c r="F87" s="22"/>
      <c r="G87" s="25"/>
      <c r="H87" s="25"/>
      <c r="I87" s="25"/>
      <c r="J87" s="25"/>
      <c r="K87" s="25"/>
      <c r="L87" s="25"/>
      <c r="M87" s="25"/>
      <c r="N87" s="25"/>
    </row>
    <row r="88" spans="1:14" x14ac:dyDescent="0.2">
      <c r="A88" s="23"/>
      <c r="E88" s="22"/>
      <c r="F88" s="22"/>
      <c r="G88" s="25"/>
      <c r="H88" s="25"/>
      <c r="I88" s="25"/>
      <c r="J88" s="25"/>
      <c r="K88" s="25"/>
      <c r="L88" s="25"/>
      <c r="M88" s="25"/>
      <c r="N88" s="25"/>
    </row>
    <row r="89" spans="1:14" x14ac:dyDescent="0.2">
      <c r="A89" s="23"/>
      <c r="E89" s="22"/>
      <c r="F89" s="22"/>
      <c r="G89" s="25"/>
      <c r="H89" s="25"/>
      <c r="I89" s="25"/>
      <c r="J89" s="25"/>
      <c r="K89" s="25"/>
      <c r="L89" s="25"/>
      <c r="M89" s="25"/>
      <c r="N89" s="25"/>
    </row>
    <row r="90" spans="1:14" x14ac:dyDescent="0.2">
      <c r="A90" s="23"/>
      <c r="E90" s="22"/>
      <c r="F90" s="22"/>
      <c r="G90" s="25"/>
      <c r="H90" s="25"/>
      <c r="I90" s="25"/>
      <c r="J90" s="25"/>
      <c r="K90" s="25"/>
      <c r="L90" s="25"/>
      <c r="M90" s="25"/>
      <c r="N90" s="25"/>
    </row>
    <row r="91" spans="1:14" x14ac:dyDescent="0.2">
      <c r="A91" s="23"/>
      <c r="E91" s="22"/>
      <c r="F91" s="22"/>
      <c r="G91" s="25"/>
      <c r="H91" s="25"/>
      <c r="I91" s="25"/>
      <c r="J91" s="25"/>
      <c r="K91" s="25"/>
      <c r="L91" s="25"/>
      <c r="M91" s="25"/>
      <c r="N91" s="25"/>
    </row>
    <row r="92" spans="1:14" x14ac:dyDescent="0.2">
      <c r="A92" s="23"/>
      <c r="E92" s="22"/>
      <c r="F92" s="22"/>
      <c r="G92" s="25"/>
      <c r="H92" s="25"/>
      <c r="I92" s="25"/>
      <c r="J92" s="25"/>
      <c r="K92" s="25"/>
      <c r="L92" s="25"/>
      <c r="M92" s="25"/>
      <c r="N92" s="25"/>
    </row>
    <row r="93" spans="1:14" x14ac:dyDescent="0.2">
      <c r="A93" s="23"/>
      <c r="E93" s="22"/>
      <c r="F93" s="22"/>
      <c r="G93" s="25"/>
      <c r="H93" s="25"/>
      <c r="I93" s="25"/>
      <c r="J93" s="25"/>
      <c r="K93" s="25"/>
      <c r="L93" s="25"/>
      <c r="M93" s="25"/>
      <c r="N93" s="25"/>
    </row>
    <row r="94" spans="1:14" x14ac:dyDescent="0.2">
      <c r="A94" s="23"/>
      <c r="E94" s="22"/>
      <c r="F94" s="22"/>
      <c r="G94" s="25"/>
      <c r="H94" s="25"/>
      <c r="I94" s="25"/>
      <c r="J94" s="25"/>
      <c r="K94" s="25"/>
      <c r="L94" s="25"/>
      <c r="M94" s="25"/>
      <c r="N94" s="25"/>
    </row>
    <row r="95" spans="1:14" x14ac:dyDescent="0.2">
      <c r="A95" s="23"/>
      <c r="E95" s="22"/>
      <c r="F95" s="22"/>
      <c r="G95" s="25"/>
      <c r="H95" s="25"/>
      <c r="I95" s="25"/>
      <c r="J95" s="25"/>
      <c r="K95" s="25"/>
      <c r="L95" s="25"/>
      <c r="M95" s="25"/>
      <c r="N95" s="25"/>
    </row>
    <row r="96" spans="1:14" x14ac:dyDescent="0.2">
      <c r="A96" s="23"/>
      <c r="E96" s="22"/>
      <c r="F96" s="22"/>
      <c r="G96" s="25"/>
      <c r="H96" s="25"/>
      <c r="I96" s="25"/>
      <c r="J96" s="25"/>
      <c r="K96" s="25"/>
      <c r="L96" s="25"/>
      <c r="M96" s="25"/>
      <c r="N96" s="25"/>
    </row>
    <row r="97" spans="1:14" x14ac:dyDescent="0.2">
      <c r="A97" s="23"/>
      <c r="E97" s="22"/>
      <c r="F97" s="22"/>
      <c r="G97" s="25"/>
      <c r="H97" s="25"/>
      <c r="I97" s="25"/>
      <c r="J97" s="25"/>
      <c r="K97" s="25"/>
      <c r="L97" s="25"/>
      <c r="M97" s="25"/>
      <c r="N97" s="25"/>
    </row>
    <row r="98" spans="1:14" x14ac:dyDescent="0.2">
      <c r="A98" s="23"/>
      <c r="E98" s="22"/>
      <c r="F98" s="22"/>
      <c r="G98" s="25"/>
      <c r="H98" s="25"/>
      <c r="I98" s="25"/>
      <c r="J98" s="25"/>
      <c r="K98" s="25"/>
      <c r="L98" s="25"/>
      <c r="M98" s="25"/>
      <c r="N98" s="25"/>
    </row>
    <row r="99" spans="1:14" x14ac:dyDescent="0.2">
      <c r="A99" s="23"/>
      <c r="E99" s="22"/>
      <c r="F99" s="22"/>
      <c r="G99" s="25"/>
      <c r="H99" s="25"/>
      <c r="I99" s="25"/>
      <c r="J99" s="25"/>
      <c r="K99" s="25"/>
      <c r="L99" s="25"/>
      <c r="M99" s="25"/>
      <c r="N99" s="25"/>
    </row>
    <row r="100" spans="1:14" x14ac:dyDescent="0.2">
      <c r="A100" s="23"/>
      <c r="E100" s="22"/>
      <c r="F100" s="22"/>
      <c r="G100" s="25"/>
      <c r="H100" s="25"/>
      <c r="I100" s="25"/>
      <c r="J100" s="25"/>
      <c r="K100" s="25"/>
      <c r="L100" s="25"/>
      <c r="M100" s="25"/>
      <c r="N100" s="25"/>
    </row>
    <row r="101" spans="1:14" x14ac:dyDescent="0.2">
      <c r="A101" s="23"/>
      <c r="E101" s="22"/>
      <c r="F101" s="22"/>
      <c r="G101" s="25"/>
      <c r="H101" s="25"/>
      <c r="I101" s="25"/>
      <c r="J101" s="25"/>
      <c r="K101" s="25"/>
      <c r="L101" s="25"/>
      <c r="M101" s="25"/>
      <c r="N101" s="25"/>
    </row>
    <row r="102" spans="1:14" x14ac:dyDescent="0.2">
      <c r="A102" s="23"/>
      <c r="E102" s="22"/>
      <c r="F102" s="22"/>
      <c r="G102" s="25"/>
      <c r="H102" s="25"/>
      <c r="I102" s="25"/>
      <c r="J102" s="25"/>
      <c r="K102" s="25"/>
      <c r="L102" s="25"/>
      <c r="M102" s="25"/>
      <c r="N102" s="25"/>
    </row>
    <row r="103" spans="1:14" x14ac:dyDescent="0.2">
      <c r="A103" s="23"/>
      <c r="E103" s="22"/>
      <c r="F103" s="22"/>
      <c r="G103" s="25"/>
      <c r="H103" s="25"/>
      <c r="I103" s="25"/>
      <c r="J103" s="25"/>
      <c r="K103" s="25"/>
      <c r="L103" s="25"/>
      <c r="M103" s="25"/>
      <c r="N103" s="25"/>
    </row>
    <row r="104" spans="1:14" x14ac:dyDescent="0.2">
      <c r="A104" s="23"/>
      <c r="E104" s="22"/>
      <c r="F104" s="22"/>
      <c r="G104" s="25"/>
      <c r="H104" s="25"/>
      <c r="I104" s="25"/>
      <c r="J104" s="25"/>
      <c r="K104" s="25"/>
      <c r="L104" s="25"/>
      <c r="M104" s="25"/>
      <c r="N104" s="25"/>
    </row>
    <row r="105" spans="1:14" x14ac:dyDescent="0.2">
      <c r="A105" s="23"/>
      <c r="E105" s="22"/>
      <c r="F105" s="22"/>
      <c r="G105" s="25"/>
      <c r="H105" s="25"/>
      <c r="I105" s="25"/>
      <c r="J105" s="25"/>
      <c r="K105" s="25"/>
      <c r="L105" s="25"/>
      <c r="M105" s="25"/>
      <c r="N105" s="25"/>
    </row>
    <row r="106" spans="1:14" x14ac:dyDescent="0.2">
      <c r="A106" s="23"/>
      <c r="E106" s="22"/>
      <c r="F106" s="22"/>
      <c r="G106" s="25"/>
      <c r="H106" s="25"/>
      <c r="I106" s="25"/>
      <c r="J106" s="25"/>
      <c r="K106" s="25"/>
      <c r="L106" s="25"/>
      <c r="M106" s="25"/>
      <c r="N106" s="25"/>
    </row>
    <row r="107" spans="1:14" x14ac:dyDescent="0.2">
      <c r="A107" s="23"/>
      <c r="E107" s="22"/>
      <c r="F107" s="22"/>
      <c r="G107" s="25"/>
      <c r="H107" s="25"/>
      <c r="I107" s="25"/>
      <c r="J107" s="25"/>
      <c r="K107" s="25"/>
      <c r="L107" s="25"/>
      <c r="M107" s="25"/>
      <c r="N107" s="25"/>
    </row>
    <row r="108" spans="1:14" x14ac:dyDescent="0.2">
      <c r="A108" s="23"/>
      <c r="E108" s="22"/>
      <c r="F108" s="22"/>
      <c r="G108" s="25"/>
      <c r="H108" s="25"/>
      <c r="I108" s="25"/>
      <c r="J108" s="25"/>
      <c r="K108" s="25"/>
      <c r="L108" s="25"/>
      <c r="M108" s="25"/>
      <c r="N108" s="25"/>
    </row>
    <row r="109" spans="1:14" x14ac:dyDescent="0.2">
      <c r="A109" s="23"/>
      <c r="E109" s="22"/>
      <c r="F109" s="22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2">
      <c r="A110" s="23"/>
      <c r="E110" s="22"/>
      <c r="F110" s="22"/>
      <c r="G110" s="25"/>
      <c r="H110" s="25"/>
      <c r="I110" s="25"/>
      <c r="J110" s="25"/>
      <c r="K110" s="25"/>
      <c r="L110" s="25"/>
      <c r="M110" s="25"/>
      <c r="N110" s="25"/>
    </row>
    <row r="111" spans="1:14" x14ac:dyDescent="0.2">
      <c r="A111" s="23"/>
      <c r="E111" s="22"/>
      <c r="F111" s="22"/>
      <c r="G111" s="25"/>
      <c r="H111" s="25"/>
      <c r="I111" s="25"/>
      <c r="J111" s="25"/>
      <c r="K111" s="25"/>
      <c r="L111" s="25"/>
      <c r="M111" s="25"/>
      <c r="N111" s="25"/>
    </row>
    <row r="112" spans="1:14" x14ac:dyDescent="0.2">
      <c r="A112" s="23"/>
      <c r="E112" s="22"/>
      <c r="F112" s="22"/>
      <c r="G112" s="25"/>
      <c r="H112" s="25"/>
      <c r="I112" s="25"/>
      <c r="J112" s="25"/>
      <c r="K112" s="25"/>
      <c r="L112" s="25"/>
      <c r="M112" s="25"/>
      <c r="N112" s="25"/>
    </row>
    <row r="113" spans="1:14" x14ac:dyDescent="0.2">
      <c r="A113" s="23"/>
      <c r="E113" s="22"/>
      <c r="F113" s="22"/>
      <c r="G113" s="25"/>
      <c r="H113" s="25"/>
      <c r="I113" s="25"/>
      <c r="J113" s="25"/>
      <c r="K113" s="25"/>
      <c r="L113" s="25"/>
      <c r="M113" s="25"/>
      <c r="N113" s="25"/>
    </row>
    <row r="114" spans="1:14" x14ac:dyDescent="0.2">
      <c r="A114" s="23"/>
      <c r="E114" s="22"/>
      <c r="F114" s="22"/>
      <c r="G114" s="25"/>
      <c r="H114" s="25"/>
      <c r="I114" s="25"/>
      <c r="J114" s="25"/>
      <c r="K114" s="25"/>
      <c r="L114" s="25"/>
      <c r="M114" s="25"/>
      <c r="N114" s="25"/>
    </row>
    <row r="115" spans="1:14" x14ac:dyDescent="0.2">
      <c r="A115" s="23"/>
      <c r="E115" s="22"/>
      <c r="F115" s="22"/>
      <c r="G115" s="25"/>
      <c r="H115" s="25"/>
      <c r="I115" s="25"/>
      <c r="J115" s="25"/>
      <c r="K115" s="25"/>
      <c r="L115" s="25"/>
      <c r="M115" s="25"/>
      <c r="N115" s="25"/>
    </row>
    <row r="116" spans="1:14" x14ac:dyDescent="0.2">
      <c r="A116" s="23"/>
      <c r="E116" s="22"/>
      <c r="F116" s="22"/>
      <c r="G116" s="25"/>
      <c r="H116" s="25"/>
      <c r="I116" s="25"/>
      <c r="J116" s="25"/>
      <c r="K116" s="25"/>
      <c r="L116" s="25"/>
      <c r="M116" s="25"/>
      <c r="N116" s="25"/>
    </row>
    <row r="117" spans="1:14" x14ac:dyDescent="0.2">
      <c r="A117" s="23"/>
      <c r="E117" s="22"/>
      <c r="F117" s="22"/>
      <c r="G117" s="25"/>
      <c r="H117" s="25"/>
      <c r="I117" s="25"/>
      <c r="J117" s="25"/>
      <c r="K117" s="25"/>
      <c r="L117" s="25"/>
      <c r="M117" s="25"/>
      <c r="N117" s="25"/>
    </row>
    <row r="118" spans="1:14" x14ac:dyDescent="0.2">
      <c r="A118" s="23"/>
      <c r="E118" s="22"/>
      <c r="F118" s="22"/>
      <c r="G118" s="25"/>
      <c r="H118" s="25"/>
      <c r="I118" s="25"/>
      <c r="J118" s="25"/>
      <c r="K118" s="25"/>
      <c r="L118" s="25"/>
      <c r="M118" s="25"/>
      <c r="N118" s="25"/>
    </row>
    <row r="119" spans="1:14" x14ac:dyDescent="0.2">
      <c r="A119" s="23"/>
      <c r="E119" s="22"/>
      <c r="F119" s="22"/>
      <c r="G119" s="25"/>
      <c r="H119" s="25"/>
      <c r="I119" s="25"/>
      <c r="J119" s="25"/>
      <c r="K119" s="25"/>
      <c r="L119" s="25"/>
      <c r="M119" s="25"/>
      <c r="N119" s="25"/>
    </row>
    <row r="120" spans="1:14" x14ac:dyDescent="0.2">
      <c r="A120" s="23"/>
      <c r="E120" s="22"/>
      <c r="F120" s="22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3"/>
      <c r="E121" s="22"/>
      <c r="F121" s="22"/>
      <c r="G121" s="25"/>
      <c r="H121" s="25"/>
      <c r="I121" s="25"/>
      <c r="J121" s="25"/>
      <c r="K121" s="25"/>
      <c r="L121" s="25"/>
      <c r="M121" s="25"/>
      <c r="N121" s="25"/>
    </row>
    <row r="122" spans="1:14" x14ac:dyDescent="0.2">
      <c r="A122" s="23"/>
      <c r="E122" s="22"/>
      <c r="F122" s="22"/>
      <c r="G122" s="25"/>
      <c r="H122" s="25"/>
      <c r="I122" s="25"/>
      <c r="J122" s="25"/>
      <c r="K122" s="25"/>
      <c r="L122" s="25"/>
      <c r="M122" s="25"/>
      <c r="N122" s="25"/>
    </row>
    <row r="123" spans="1:14" x14ac:dyDescent="0.2">
      <c r="A123" s="23"/>
      <c r="E123" s="22"/>
      <c r="F123" s="22"/>
      <c r="G123" s="25"/>
      <c r="H123" s="25"/>
      <c r="I123" s="25"/>
      <c r="J123" s="25"/>
      <c r="K123" s="25"/>
      <c r="L123" s="25"/>
      <c r="M123" s="25"/>
      <c r="N123" s="25"/>
    </row>
    <row r="124" spans="1:14" x14ac:dyDescent="0.2">
      <c r="A124" s="23"/>
      <c r="E124" s="22"/>
      <c r="F124" s="22"/>
      <c r="G124" s="25"/>
      <c r="H124" s="25"/>
      <c r="I124" s="25"/>
      <c r="J124" s="25"/>
      <c r="K124" s="25"/>
      <c r="L124" s="25"/>
      <c r="M124" s="25"/>
      <c r="N124" s="25"/>
    </row>
    <row r="125" spans="1:14" x14ac:dyDescent="0.2">
      <c r="A125" s="23"/>
      <c r="E125" s="22"/>
      <c r="F125" s="22"/>
      <c r="G125" s="25"/>
      <c r="H125" s="25"/>
      <c r="I125" s="25"/>
      <c r="J125" s="25"/>
      <c r="K125" s="25"/>
      <c r="L125" s="25"/>
      <c r="M125" s="25"/>
      <c r="N125" s="25"/>
    </row>
    <row r="126" spans="1:14" x14ac:dyDescent="0.2">
      <c r="A126" s="23"/>
      <c r="E126" s="22"/>
      <c r="F126" s="22"/>
      <c r="G126" s="25"/>
      <c r="H126" s="25"/>
      <c r="I126" s="25"/>
      <c r="J126" s="25"/>
      <c r="K126" s="25"/>
      <c r="L126" s="25"/>
      <c r="M126" s="25"/>
      <c r="N126" s="25"/>
    </row>
    <row r="127" spans="1:14" x14ac:dyDescent="0.2">
      <c r="A127" s="23"/>
      <c r="E127" s="22"/>
      <c r="F127" s="22"/>
      <c r="G127" s="25"/>
      <c r="H127" s="25"/>
      <c r="I127" s="25"/>
      <c r="J127" s="25"/>
      <c r="K127" s="25"/>
      <c r="L127" s="25"/>
      <c r="M127" s="25"/>
      <c r="N127" s="25"/>
    </row>
    <row r="128" spans="1:14" x14ac:dyDescent="0.2">
      <c r="A128" s="23"/>
      <c r="E128" s="22"/>
      <c r="F128" s="22"/>
      <c r="G128" s="25"/>
      <c r="H128" s="25"/>
      <c r="I128" s="25"/>
      <c r="J128" s="25"/>
      <c r="K128" s="25"/>
      <c r="L128" s="25"/>
      <c r="M128" s="25"/>
      <c r="N128" s="25"/>
    </row>
    <row r="129" spans="1:14" x14ac:dyDescent="0.2">
      <c r="A129" s="23"/>
      <c r="E129" s="22"/>
      <c r="F129" s="22"/>
      <c r="G129" s="25"/>
      <c r="H129" s="25"/>
      <c r="I129" s="25"/>
      <c r="J129" s="25"/>
      <c r="K129" s="25"/>
      <c r="L129" s="25"/>
      <c r="M129" s="25"/>
      <c r="N129" s="25"/>
    </row>
    <row r="130" spans="1:14" x14ac:dyDescent="0.2">
      <c r="A130" s="23"/>
      <c r="E130" s="22"/>
      <c r="F130" s="22"/>
      <c r="G130" s="25"/>
      <c r="H130" s="25"/>
      <c r="I130" s="25"/>
      <c r="J130" s="25"/>
      <c r="K130" s="25"/>
      <c r="L130" s="25"/>
      <c r="M130" s="25"/>
      <c r="N130" s="25"/>
    </row>
    <row r="131" spans="1:14" x14ac:dyDescent="0.2">
      <c r="A131" s="23"/>
      <c r="E131" s="22"/>
      <c r="F131" s="22"/>
      <c r="G131" s="25"/>
      <c r="H131" s="25"/>
      <c r="I131" s="25"/>
      <c r="J131" s="25"/>
      <c r="K131" s="25"/>
      <c r="L131" s="25"/>
      <c r="M131" s="25"/>
      <c r="N131" s="25"/>
    </row>
    <row r="132" spans="1:14" x14ac:dyDescent="0.2">
      <c r="A132" s="23"/>
      <c r="E132" s="22"/>
      <c r="F132" s="22"/>
      <c r="G132" s="25"/>
      <c r="H132" s="25"/>
      <c r="I132" s="25"/>
      <c r="J132" s="25"/>
      <c r="K132" s="25"/>
      <c r="L132" s="25"/>
      <c r="M132" s="25"/>
      <c r="N132" s="25"/>
    </row>
    <row r="133" spans="1:14" x14ac:dyDescent="0.2">
      <c r="A133" s="23"/>
      <c r="E133" s="22"/>
      <c r="F133" s="22"/>
      <c r="G133" s="25"/>
      <c r="H133" s="25"/>
      <c r="I133" s="25"/>
      <c r="J133" s="25"/>
      <c r="K133" s="25"/>
      <c r="L133" s="25"/>
      <c r="M133" s="25"/>
      <c r="N133" s="25"/>
    </row>
    <row r="134" spans="1:14" x14ac:dyDescent="0.2">
      <c r="A134" s="23"/>
      <c r="E134" s="22"/>
      <c r="F134" s="22"/>
      <c r="G134" s="25"/>
      <c r="H134" s="25"/>
      <c r="I134" s="25"/>
      <c r="J134" s="25"/>
      <c r="K134" s="25"/>
      <c r="L134" s="25"/>
      <c r="M134" s="25"/>
      <c r="N134" s="25"/>
    </row>
    <row r="135" spans="1:14" x14ac:dyDescent="0.2">
      <c r="A135" s="23"/>
      <c r="E135" s="22"/>
      <c r="F135" s="22"/>
      <c r="G135" s="25"/>
      <c r="H135" s="25"/>
      <c r="I135" s="25"/>
      <c r="J135" s="25"/>
      <c r="K135" s="25"/>
      <c r="L135" s="25"/>
      <c r="M135" s="25"/>
      <c r="N135" s="25"/>
    </row>
    <row r="136" spans="1:14" x14ac:dyDescent="0.2">
      <c r="A136" s="23"/>
      <c r="E136" s="22"/>
      <c r="F136" s="22"/>
      <c r="G136" s="25"/>
      <c r="H136" s="25"/>
      <c r="I136" s="25"/>
      <c r="J136" s="25"/>
      <c r="K136" s="25"/>
      <c r="L136" s="25"/>
      <c r="M136" s="25"/>
      <c r="N136" s="25"/>
    </row>
    <row r="137" spans="1:14" x14ac:dyDescent="0.2">
      <c r="A137" s="23"/>
      <c r="E137" s="22"/>
      <c r="F137" s="22"/>
      <c r="G137" s="25"/>
      <c r="H137" s="25"/>
      <c r="I137" s="25"/>
      <c r="J137" s="25"/>
      <c r="K137" s="25"/>
      <c r="L137" s="25"/>
      <c r="M137" s="25"/>
      <c r="N137" s="25"/>
    </row>
    <row r="138" spans="1:14" x14ac:dyDescent="0.2">
      <c r="A138" s="23"/>
      <c r="E138" s="22"/>
      <c r="F138" s="22"/>
      <c r="G138" s="25"/>
      <c r="H138" s="25"/>
      <c r="I138" s="25"/>
      <c r="J138" s="25"/>
      <c r="K138" s="25"/>
      <c r="L138" s="25"/>
      <c r="M138" s="25"/>
      <c r="N138" s="25"/>
    </row>
    <row r="139" spans="1:14" x14ac:dyDescent="0.2">
      <c r="A139" s="23"/>
      <c r="E139" s="22"/>
      <c r="F139" s="22"/>
      <c r="G139" s="25"/>
      <c r="H139" s="25"/>
      <c r="I139" s="25"/>
      <c r="J139" s="25"/>
      <c r="K139" s="25"/>
      <c r="L139" s="25"/>
      <c r="M139" s="25"/>
      <c r="N139" s="25"/>
    </row>
    <row r="140" spans="1:14" x14ac:dyDescent="0.2">
      <c r="A140" s="23"/>
      <c r="E140" s="22"/>
      <c r="F140" s="22"/>
      <c r="G140" s="25"/>
      <c r="H140" s="25"/>
      <c r="I140" s="25"/>
      <c r="J140" s="25"/>
      <c r="K140" s="25"/>
      <c r="L140" s="25"/>
      <c r="M140" s="25"/>
      <c r="N140" s="25"/>
    </row>
    <row r="141" spans="1:14" x14ac:dyDescent="0.2">
      <c r="A141" s="23"/>
      <c r="E141" s="22"/>
      <c r="F141" s="22"/>
      <c r="G141" s="25"/>
      <c r="H141" s="25"/>
      <c r="I141" s="25"/>
      <c r="J141" s="25"/>
      <c r="K141" s="25"/>
      <c r="L141" s="25"/>
      <c r="M141" s="25"/>
      <c r="N141" s="25"/>
    </row>
    <row r="142" spans="1:14" x14ac:dyDescent="0.2">
      <c r="A142" s="23"/>
      <c r="E142" s="22"/>
      <c r="F142" s="22"/>
      <c r="G142" s="25"/>
      <c r="H142" s="25"/>
      <c r="I142" s="25"/>
      <c r="J142" s="25"/>
      <c r="K142" s="25"/>
      <c r="L142" s="25"/>
      <c r="M142" s="25"/>
      <c r="N142" s="25"/>
    </row>
    <row r="143" spans="1:14" x14ac:dyDescent="0.2">
      <c r="A143" s="23"/>
      <c r="E143" s="22"/>
      <c r="F143" s="22"/>
      <c r="G143" s="25"/>
      <c r="H143" s="25"/>
      <c r="I143" s="25"/>
      <c r="J143" s="25"/>
      <c r="K143" s="25"/>
      <c r="L143" s="25"/>
      <c r="M143" s="25"/>
      <c r="N143" s="25"/>
    </row>
    <row r="144" spans="1:14" x14ac:dyDescent="0.2">
      <c r="A144" s="23"/>
      <c r="E144" s="22"/>
      <c r="F144" s="22"/>
      <c r="G144" s="25"/>
      <c r="H144" s="25"/>
      <c r="I144" s="25"/>
      <c r="J144" s="25"/>
      <c r="K144" s="25"/>
      <c r="L144" s="25"/>
      <c r="M144" s="25"/>
      <c r="N144" s="25"/>
    </row>
    <row r="145" spans="1:14" x14ac:dyDescent="0.2">
      <c r="A145" s="23"/>
      <c r="E145" s="22"/>
      <c r="F145" s="22"/>
      <c r="G145" s="25"/>
      <c r="H145" s="25"/>
      <c r="I145" s="25"/>
      <c r="J145" s="25"/>
      <c r="K145" s="25"/>
      <c r="L145" s="25"/>
      <c r="M145" s="25"/>
      <c r="N145" s="25"/>
    </row>
    <row r="146" spans="1:14" x14ac:dyDescent="0.2">
      <c r="A146" s="23"/>
      <c r="E146" s="22"/>
      <c r="F146" s="22"/>
      <c r="G146" s="25"/>
      <c r="H146" s="25"/>
      <c r="I146" s="25"/>
      <c r="J146" s="25"/>
      <c r="K146" s="25"/>
      <c r="L146" s="25"/>
      <c r="M146" s="25"/>
      <c r="N146" s="25"/>
    </row>
    <row r="147" spans="1:14" x14ac:dyDescent="0.2">
      <c r="A147" s="23"/>
      <c r="E147" s="22"/>
      <c r="F147" s="22"/>
      <c r="G147" s="25"/>
      <c r="H147" s="25"/>
      <c r="I147" s="25"/>
      <c r="J147" s="25"/>
      <c r="K147" s="25"/>
      <c r="L147" s="25"/>
      <c r="M147" s="25"/>
      <c r="N147" s="25"/>
    </row>
    <row r="148" spans="1:14" x14ac:dyDescent="0.2">
      <c r="A148" s="23"/>
      <c r="E148" s="22"/>
      <c r="F148" s="22"/>
      <c r="G148" s="25"/>
      <c r="H148" s="25"/>
      <c r="I148" s="25"/>
      <c r="J148" s="25"/>
      <c r="K148" s="25"/>
      <c r="L148" s="25"/>
      <c r="M148" s="25"/>
      <c r="N148" s="25"/>
    </row>
    <row r="149" spans="1:14" x14ac:dyDescent="0.2">
      <c r="A149" s="23"/>
      <c r="E149" s="22"/>
      <c r="F149" s="22"/>
      <c r="G149" s="25"/>
      <c r="H149" s="25"/>
      <c r="I149" s="25"/>
      <c r="J149" s="25"/>
      <c r="K149" s="25"/>
      <c r="L149" s="25"/>
      <c r="M149" s="25"/>
      <c r="N149" s="25"/>
    </row>
    <row r="150" spans="1:14" x14ac:dyDescent="0.2">
      <c r="A150" s="23"/>
      <c r="E150" s="22"/>
      <c r="F150" s="22"/>
      <c r="G150" s="25"/>
      <c r="H150" s="25"/>
      <c r="I150" s="25"/>
      <c r="J150" s="25"/>
      <c r="K150" s="25"/>
      <c r="L150" s="25"/>
      <c r="M150" s="25"/>
      <c r="N150" s="25"/>
    </row>
    <row r="151" spans="1:14" x14ac:dyDescent="0.2">
      <c r="A151" s="23"/>
      <c r="E151" s="22"/>
      <c r="F151" s="22"/>
      <c r="G151" s="25"/>
      <c r="H151" s="25"/>
      <c r="I151" s="25"/>
      <c r="J151" s="25"/>
      <c r="K151" s="25"/>
      <c r="L151" s="25"/>
      <c r="M151" s="25"/>
      <c r="N151" s="25"/>
    </row>
    <row r="152" spans="1:14" x14ac:dyDescent="0.2">
      <c r="A152" s="23"/>
      <c r="E152" s="22"/>
      <c r="F152" s="22"/>
      <c r="G152" s="25"/>
      <c r="H152" s="25"/>
      <c r="I152" s="25"/>
      <c r="J152" s="25"/>
      <c r="K152" s="25"/>
      <c r="L152" s="25"/>
      <c r="M152" s="25"/>
      <c r="N152" s="25"/>
    </row>
    <row r="153" spans="1:14" x14ac:dyDescent="0.2">
      <c r="A153" s="23"/>
      <c r="E153" s="22"/>
      <c r="F153" s="22"/>
      <c r="G153" s="25"/>
      <c r="H153" s="25"/>
      <c r="I153" s="25"/>
      <c r="J153" s="25"/>
      <c r="K153" s="25"/>
      <c r="L153" s="25"/>
      <c r="M153" s="25"/>
      <c r="N153" s="25"/>
    </row>
    <row r="154" spans="1:14" x14ac:dyDescent="0.2">
      <c r="A154" s="23"/>
      <c r="E154" s="22"/>
      <c r="F154" s="22"/>
      <c r="G154" s="25"/>
      <c r="H154" s="25"/>
      <c r="I154" s="25"/>
      <c r="J154" s="25"/>
      <c r="K154" s="25"/>
      <c r="L154" s="25"/>
      <c r="M154" s="25"/>
      <c r="N154" s="25"/>
    </row>
    <row r="155" spans="1:14" x14ac:dyDescent="0.2">
      <c r="A155" s="23"/>
      <c r="E155" s="22"/>
      <c r="F155" s="22"/>
      <c r="G155" s="25"/>
      <c r="H155" s="25"/>
      <c r="I155" s="25"/>
      <c r="J155" s="25"/>
      <c r="K155" s="25"/>
      <c r="L155" s="25"/>
      <c r="M155" s="25"/>
      <c r="N155" s="25"/>
    </row>
    <row r="156" spans="1:14" x14ac:dyDescent="0.2">
      <c r="A156" s="23"/>
      <c r="E156" s="22"/>
      <c r="F156" s="22"/>
      <c r="G156" s="25"/>
      <c r="H156" s="25"/>
      <c r="I156" s="25"/>
      <c r="J156" s="25"/>
      <c r="K156" s="25"/>
      <c r="L156" s="25"/>
      <c r="M156" s="25"/>
      <c r="N156" s="25"/>
    </row>
    <row r="157" spans="1:14" x14ac:dyDescent="0.2">
      <c r="A157" s="23"/>
      <c r="E157" s="22"/>
      <c r="F157" s="22"/>
      <c r="G157" s="25"/>
      <c r="H157" s="25"/>
      <c r="I157" s="25"/>
      <c r="J157" s="25"/>
      <c r="K157" s="25"/>
      <c r="L157" s="25"/>
      <c r="M157" s="25"/>
      <c r="N157" s="25"/>
    </row>
    <row r="158" spans="1:14" x14ac:dyDescent="0.2">
      <c r="A158" s="23"/>
      <c r="E158" s="22"/>
      <c r="F158" s="22"/>
      <c r="G158" s="25"/>
      <c r="H158" s="25"/>
      <c r="I158" s="25"/>
      <c r="J158" s="25"/>
      <c r="K158" s="25"/>
      <c r="L158" s="25"/>
      <c r="M158" s="25"/>
      <c r="N158" s="25"/>
    </row>
    <row r="159" spans="1:14" x14ac:dyDescent="0.2">
      <c r="A159" s="23"/>
      <c r="E159" s="22"/>
      <c r="F159" s="22"/>
      <c r="G159" s="25"/>
      <c r="H159" s="25"/>
      <c r="I159" s="25"/>
      <c r="J159" s="25"/>
      <c r="K159" s="25"/>
      <c r="L159" s="25"/>
      <c r="M159" s="25"/>
      <c r="N159" s="25"/>
    </row>
    <row r="160" spans="1:14" x14ac:dyDescent="0.2">
      <c r="A160" s="23"/>
      <c r="E160" s="22"/>
      <c r="F160" s="22"/>
      <c r="G160" s="25"/>
      <c r="H160" s="25"/>
      <c r="I160" s="25"/>
      <c r="J160" s="25"/>
      <c r="K160" s="25"/>
      <c r="L160" s="25"/>
      <c r="M160" s="25"/>
      <c r="N160" s="25"/>
    </row>
    <row r="161" spans="1:14" x14ac:dyDescent="0.2">
      <c r="A161" s="23"/>
      <c r="E161" s="22"/>
      <c r="F161" s="22"/>
      <c r="G161" s="25"/>
      <c r="H161" s="25"/>
      <c r="I161" s="25"/>
      <c r="J161" s="25"/>
      <c r="K161" s="25"/>
      <c r="L161" s="25"/>
      <c r="M161" s="25"/>
      <c r="N161" s="25"/>
    </row>
    <row r="162" spans="1:14" x14ac:dyDescent="0.2">
      <c r="A162" s="23"/>
      <c r="E162" s="22"/>
      <c r="F162" s="22"/>
      <c r="G162" s="25"/>
      <c r="H162" s="25"/>
      <c r="I162" s="25"/>
      <c r="J162" s="25"/>
      <c r="K162" s="25"/>
      <c r="L162" s="25"/>
      <c r="M162" s="25"/>
      <c r="N162" s="25"/>
    </row>
    <row r="163" spans="1:14" x14ac:dyDescent="0.2">
      <c r="A163" s="23"/>
      <c r="E163" s="22"/>
      <c r="F163" s="22"/>
      <c r="G163" s="25"/>
      <c r="H163" s="25"/>
      <c r="I163" s="25"/>
      <c r="J163" s="25"/>
      <c r="K163" s="25"/>
      <c r="L163" s="25"/>
      <c r="M163" s="25"/>
      <c r="N163" s="25"/>
    </row>
    <row r="164" spans="1:14" x14ac:dyDescent="0.2">
      <c r="A164" s="23"/>
      <c r="E164" s="22"/>
      <c r="F164" s="22"/>
      <c r="G164" s="25"/>
      <c r="H164" s="25"/>
      <c r="I164" s="25"/>
      <c r="J164" s="25"/>
      <c r="K164" s="25"/>
      <c r="L164" s="25"/>
      <c r="M164" s="25"/>
      <c r="N164" s="25"/>
    </row>
    <row r="165" spans="1:14" x14ac:dyDescent="0.2">
      <c r="A165" s="23"/>
      <c r="E165" s="22"/>
      <c r="F165" s="22"/>
      <c r="G165" s="25"/>
      <c r="H165" s="25"/>
      <c r="I165" s="25"/>
      <c r="J165" s="25"/>
      <c r="K165" s="25"/>
      <c r="L165" s="25"/>
      <c r="M165" s="25"/>
      <c r="N165" s="25"/>
    </row>
    <row r="166" spans="1:14" x14ac:dyDescent="0.2">
      <c r="A166" s="23"/>
      <c r="E166" s="22"/>
      <c r="F166" s="22"/>
      <c r="G166" s="25"/>
      <c r="H166" s="25"/>
      <c r="I166" s="25"/>
      <c r="J166" s="25"/>
      <c r="K166" s="25"/>
      <c r="L166" s="25"/>
      <c r="M166" s="25"/>
      <c r="N166" s="25"/>
    </row>
    <row r="167" spans="1:14" x14ac:dyDescent="0.2">
      <c r="A167" s="23"/>
      <c r="E167" s="22"/>
      <c r="F167" s="22"/>
      <c r="G167" s="25"/>
      <c r="H167" s="25"/>
      <c r="I167" s="25"/>
      <c r="J167" s="25"/>
      <c r="K167" s="25"/>
      <c r="L167" s="25"/>
      <c r="M167" s="25"/>
      <c r="N167" s="25"/>
    </row>
    <row r="168" spans="1:14" x14ac:dyDescent="0.2">
      <c r="A168" s="23"/>
      <c r="E168" s="22"/>
      <c r="F168" s="22"/>
      <c r="G168" s="25"/>
      <c r="H168" s="25"/>
      <c r="I168" s="25"/>
      <c r="J168" s="25"/>
      <c r="K168" s="25"/>
      <c r="L168" s="25"/>
      <c r="M168" s="25"/>
      <c r="N168" s="25"/>
    </row>
    <row r="169" spans="1:14" x14ac:dyDescent="0.2">
      <c r="A169" s="23"/>
      <c r="E169" s="22"/>
      <c r="F169" s="22"/>
      <c r="G169" s="25"/>
      <c r="H169" s="25"/>
      <c r="I169" s="25"/>
      <c r="J169" s="25"/>
      <c r="K169" s="25"/>
      <c r="L169" s="25"/>
      <c r="M169" s="25"/>
      <c r="N169" s="25"/>
    </row>
    <row r="170" spans="1:14" x14ac:dyDescent="0.2">
      <c r="A170" s="23"/>
      <c r="E170" s="22"/>
      <c r="F170" s="22"/>
      <c r="G170" s="25"/>
      <c r="H170" s="25"/>
      <c r="I170" s="25"/>
      <c r="J170" s="25"/>
      <c r="K170" s="25"/>
      <c r="L170" s="25"/>
      <c r="M170" s="25"/>
      <c r="N170" s="25"/>
    </row>
    <row r="171" spans="1:14" x14ac:dyDescent="0.2">
      <c r="A171" s="23"/>
      <c r="E171" s="22"/>
      <c r="F171" s="22"/>
      <c r="G171" s="25"/>
      <c r="H171" s="25"/>
      <c r="I171" s="25"/>
      <c r="J171" s="25"/>
      <c r="K171" s="25"/>
      <c r="L171" s="25"/>
      <c r="M171" s="25"/>
      <c r="N171" s="25"/>
    </row>
    <row r="172" spans="1:14" x14ac:dyDescent="0.2">
      <c r="A172" s="23"/>
      <c r="E172" s="22"/>
      <c r="F172" s="22"/>
      <c r="G172" s="25"/>
      <c r="H172" s="25"/>
      <c r="I172" s="25"/>
      <c r="J172" s="25"/>
      <c r="K172" s="25"/>
      <c r="L172" s="25"/>
      <c r="M172" s="25"/>
      <c r="N172" s="25"/>
    </row>
    <row r="173" spans="1:14" x14ac:dyDescent="0.2">
      <c r="A173" s="23"/>
      <c r="E173" s="22"/>
      <c r="F173" s="22"/>
      <c r="G173" s="25"/>
      <c r="H173" s="25"/>
      <c r="I173" s="25"/>
      <c r="J173" s="25"/>
      <c r="K173" s="25"/>
      <c r="L173" s="25"/>
      <c r="M173" s="25"/>
      <c r="N173" s="25"/>
    </row>
    <row r="174" spans="1:14" x14ac:dyDescent="0.2">
      <c r="A174" s="23"/>
      <c r="E174" s="22"/>
      <c r="F174" s="22"/>
      <c r="G174" s="25"/>
      <c r="H174" s="25"/>
      <c r="I174" s="25"/>
      <c r="J174" s="25"/>
      <c r="K174" s="25"/>
      <c r="L174" s="25"/>
      <c r="M174" s="25"/>
      <c r="N174" s="25"/>
    </row>
    <row r="175" spans="1:14" x14ac:dyDescent="0.2">
      <c r="A175" s="23"/>
      <c r="E175" s="22"/>
      <c r="F175" s="22"/>
      <c r="G175" s="25"/>
      <c r="H175" s="25"/>
      <c r="I175" s="25"/>
      <c r="J175" s="25"/>
      <c r="K175" s="25"/>
      <c r="L175" s="25"/>
      <c r="M175" s="25"/>
      <c r="N175" s="25"/>
    </row>
    <row r="176" spans="1:14" x14ac:dyDescent="0.2">
      <c r="A176" s="23"/>
      <c r="E176" s="22"/>
      <c r="F176" s="22"/>
      <c r="G176" s="25"/>
      <c r="H176" s="25"/>
      <c r="I176" s="25"/>
      <c r="J176" s="25"/>
      <c r="K176" s="25"/>
      <c r="L176" s="25"/>
      <c r="M176" s="25"/>
      <c r="N176" s="25"/>
    </row>
    <row r="177" spans="1:14" x14ac:dyDescent="0.2">
      <c r="A177" s="23"/>
      <c r="E177" s="22"/>
      <c r="F177" s="22"/>
      <c r="G177" s="25"/>
      <c r="H177" s="25"/>
      <c r="I177" s="25"/>
      <c r="J177" s="25"/>
      <c r="K177" s="25"/>
      <c r="L177" s="25"/>
      <c r="M177" s="25"/>
      <c r="N177" s="25"/>
    </row>
    <row r="178" spans="1:14" x14ac:dyDescent="0.2">
      <c r="A178" s="23"/>
      <c r="E178" s="22"/>
      <c r="F178" s="22"/>
      <c r="G178" s="25"/>
      <c r="H178" s="25"/>
      <c r="I178" s="25"/>
      <c r="J178" s="25"/>
      <c r="K178" s="25"/>
      <c r="L178" s="25"/>
      <c r="M178" s="25"/>
      <c r="N178" s="25"/>
    </row>
    <row r="179" spans="1:14" x14ac:dyDescent="0.2">
      <c r="A179" s="23"/>
      <c r="E179" s="22"/>
      <c r="F179" s="22"/>
      <c r="G179" s="25"/>
      <c r="H179" s="25"/>
      <c r="I179" s="25"/>
      <c r="J179" s="25"/>
      <c r="K179" s="25"/>
      <c r="L179" s="25"/>
      <c r="M179" s="25"/>
      <c r="N179" s="25"/>
    </row>
    <row r="180" spans="1:14" x14ac:dyDescent="0.2">
      <c r="A180" s="23"/>
      <c r="E180" s="22"/>
      <c r="F180" s="22"/>
      <c r="G180" s="25"/>
      <c r="H180" s="25"/>
      <c r="I180" s="25"/>
      <c r="J180" s="25"/>
      <c r="K180" s="25"/>
      <c r="L180" s="25"/>
      <c r="M180" s="25"/>
      <c r="N180" s="25"/>
    </row>
    <row r="181" spans="1:14" x14ac:dyDescent="0.2">
      <c r="A181" s="23"/>
      <c r="E181" s="22"/>
      <c r="F181" s="22"/>
      <c r="G181" s="25"/>
      <c r="H181" s="25"/>
      <c r="I181" s="25"/>
      <c r="J181" s="25"/>
      <c r="K181" s="25"/>
      <c r="L181" s="25"/>
      <c r="M181" s="25"/>
      <c r="N181" s="25"/>
    </row>
    <row r="182" spans="1:14" x14ac:dyDescent="0.2">
      <c r="A182" s="23"/>
      <c r="E182" s="22"/>
      <c r="F182" s="22"/>
      <c r="G182" s="25"/>
      <c r="H182" s="25"/>
      <c r="I182" s="25"/>
      <c r="J182" s="25"/>
      <c r="K182" s="25"/>
      <c r="L182" s="25"/>
      <c r="M182" s="25"/>
      <c r="N182" s="25"/>
    </row>
    <row r="183" spans="1:14" x14ac:dyDescent="0.2">
      <c r="A183" s="23"/>
      <c r="E183" s="22"/>
      <c r="F183" s="22"/>
      <c r="G183" s="25"/>
      <c r="H183" s="25"/>
      <c r="I183" s="25"/>
      <c r="J183" s="25"/>
      <c r="K183" s="25"/>
      <c r="L183" s="25"/>
      <c r="M183" s="25"/>
      <c r="N183" s="25"/>
    </row>
    <row r="184" spans="1:14" x14ac:dyDescent="0.2">
      <c r="A184" s="23"/>
      <c r="E184" s="22"/>
      <c r="F184" s="22"/>
      <c r="G184" s="25"/>
      <c r="H184" s="25"/>
      <c r="I184" s="25"/>
      <c r="J184" s="25"/>
      <c r="K184" s="25"/>
      <c r="L184" s="25"/>
      <c r="M184" s="25"/>
      <c r="N184" s="25"/>
    </row>
    <row r="185" spans="1:14" x14ac:dyDescent="0.2">
      <c r="A185" s="23"/>
      <c r="E185" s="22"/>
      <c r="F185" s="22"/>
      <c r="G185" s="25"/>
      <c r="H185" s="25"/>
      <c r="I185" s="25"/>
      <c r="J185" s="25"/>
      <c r="K185" s="25"/>
      <c r="L185" s="25"/>
      <c r="M185" s="25"/>
      <c r="N185" s="25"/>
    </row>
    <row r="186" spans="1:14" x14ac:dyDescent="0.2">
      <c r="A186" s="23"/>
      <c r="E186" s="22"/>
      <c r="F186" s="22"/>
      <c r="G186" s="25"/>
      <c r="H186" s="25"/>
      <c r="I186" s="25"/>
      <c r="J186" s="25"/>
      <c r="K186" s="25"/>
      <c r="L186" s="25"/>
      <c r="M186" s="25"/>
      <c r="N186" s="25"/>
    </row>
    <row r="187" spans="1:14" x14ac:dyDescent="0.2">
      <c r="A187" s="23"/>
      <c r="E187" s="22"/>
      <c r="F187" s="22"/>
      <c r="G187" s="25"/>
      <c r="H187" s="25"/>
      <c r="I187" s="25"/>
      <c r="J187" s="25"/>
      <c r="K187" s="25"/>
      <c r="L187" s="25"/>
      <c r="M187" s="25"/>
      <c r="N187" s="25"/>
    </row>
    <row r="188" spans="1:14" x14ac:dyDescent="0.2">
      <c r="A188" s="23"/>
      <c r="E188" s="22"/>
      <c r="F188" s="22"/>
      <c r="G188" s="25"/>
      <c r="H188" s="25"/>
      <c r="I188" s="25"/>
      <c r="J188" s="25"/>
      <c r="K188" s="25"/>
      <c r="L188" s="25"/>
      <c r="M188" s="25"/>
      <c r="N188" s="25"/>
    </row>
    <row r="189" spans="1:14" x14ac:dyDescent="0.2">
      <c r="A189" s="23"/>
      <c r="E189" s="22"/>
      <c r="F189" s="22"/>
      <c r="G189" s="25"/>
      <c r="H189" s="25"/>
      <c r="I189" s="25"/>
      <c r="J189" s="25"/>
      <c r="K189" s="25"/>
      <c r="L189" s="25"/>
      <c r="M189" s="25"/>
      <c r="N189" s="25"/>
    </row>
    <row r="190" spans="1:14" x14ac:dyDescent="0.2">
      <c r="A190" s="23"/>
      <c r="E190" s="22"/>
      <c r="F190" s="22"/>
      <c r="G190" s="25"/>
      <c r="H190" s="25"/>
      <c r="I190" s="25"/>
      <c r="J190" s="25"/>
      <c r="K190" s="25"/>
      <c r="L190" s="25"/>
      <c r="M190" s="25"/>
      <c r="N190" s="25"/>
    </row>
    <row r="191" spans="1:14" x14ac:dyDescent="0.2">
      <c r="A191" s="23"/>
      <c r="E191" s="22"/>
      <c r="F191" s="22"/>
      <c r="G191" s="25"/>
      <c r="H191" s="25"/>
      <c r="I191" s="25"/>
      <c r="J191" s="25"/>
      <c r="K191" s="25"/>
      <c r="L191" s="25"/>
      <c r="M191" s="25"/>
      <c r="N191" s="25"/>
    </row>
    <row r="192" spans="1:14" x14ac:dyDescent="0.2">
      <c r="A192" s="23"/>
      <c r="E192" s="22"/>
      <c r="F192" s="22"/>
      <c r="G192" s="25"/>
      <c r="H192" s="25"/>
      <c r="I192" s="25"/>
      <c r="J192" s="25"/>
      <c r="K192" s="25"/>
      <c r="L192" s="25"/>
      <c r="M192" s="25"/>
      <c r="N192" s="25"/>
    </row>
    <row r="193" spans="1:14" x14ac:dyDescent="0.2">
      <c r="A193" s="23"/>
      <c r="E193" s="22"/>
      <c r="F193" s="22"/>
      <c r="G193" s="25"/>
      <c r="H193" s="25"/>
      <c r="I193" s="25"/>
      <c r="J193" s="25"/>
      <c r="K193" s="25"/>
      <c r="L193" s="25"/>
      <c r="M193" s="25"/>
      <c r="N193" s="25"/>
    </row>
    <row r="194" spans="1:14" x14ac:dyDescent="0.2">
      <c r="A194" s="23"/>
      <c r="E194" s="22"/>
      <c r="F194" s="22"/>
      <c r="G194" s="25"/>
      <c r="H194" s="25"/>
      <c r="I194" s="25"/>
      <c r="J194" s="25"/>
      <c r="K194" s="25"/>
      <c r="L194" s="25"/>
      <c r="M194" s="25"/>
      <c r="N194" s="25"/>
    </row>
    <row r="195" spans="1:14" x14ac:dyDescent="0.2">
      <c r="A195" s="23"/>
      <c r="E195" s="22"/>
      <c r="F195" s="22"/>
      <c r="G195" s="25"/>
      <c r="H195" s="25"/>
      <c r="I195" s="25"/>
      <c r="J195" s="25"/>
      <c r="K195" s="25"/>
      <c r="L195" s="25"/>
      <c r="M195" s="25"/>
      <c r="N195" s="25"/>
    </row>
    <row r="196" spans="1:14" x14ac:dyDescent="0.2">
      <c r="A196" s="23"/>
      <c r="E196" s="22"/>
      <c r="F196" s="22"/>
      <c r="G196" s="25"/>
      <c r="H196" s="25"/>
      <c r="I196" s="25"/>
      <c r="J196" s="25"/>
      <c r="K196" s="25"/>
      <c r="L196" s="25"/>
      <c r="M196" s="25"/>
      <c r="N196" s="25"/>
    </row>
    <row r="197" spans="1:14" x14ac:dyDescent="0.2">
      <c r="A197" s="23"/>
      <c r="E197" s="22"/>
      <c r="F197" s="22"/>
      <c r="G197" s="25"/>
      <c r="H197" s="25"/>
      <c r="I197" s="25"/>
      <c r="J197" s="25"/>
      <c r="K197" s="25"/>
      <c r="L197" s="25"/>
      <c r="M197" s="25"/>
      <c r="N197" s="25"/>
    </row>
    <row r="198" spans="1:14" x14ac:dyDescent="0.2">
      <c r="A198" s="23"/>
      <c r="E198" s="22"/>
      <c r="F198" s="22"/>
      <c r="G198" s="25"/>
      <c r="H198" s="25"/>
      <c r="I198" s="25"/>
      <c r="J198" s="25"/>
      <c r="K198" s="25"/>
      <c r="L198" s="25"/>
      <c r="M198" s="25"/>
      <c r="N198" s="25"/>
    </row>
    <row r="199" spans="1:14" x14ac:dyDescent="0.2">
      <c r="A199" s="23"/>
      <c r="E199" s="22"/>
      <c r="F199" s="22"/>
      <c r="G199" s="25"/>
      <c r="H199" s="25"/>
      <c r="I199" s="25"/>
      <c r="J199" s="25"/>
      <c r="K199" s="25"/>
      <c r="L199" s="25"/>
      <c r="M199" s="25"/>
      <c r="N199" s="25"/>
    </row>
    <row r="200" spans="1:14" x14ac:dyDescent="0.2">
      <c r="A200" s="23"/>
      <c r="E200" s="22"/>
      <c r="F200" s="22"/>
      <c r="G200" s="25"/>
      <c r="H200" s="25"/>
      <c r="I200" s="25"/>
      <c r="J200" s="25"/>
      <c r="K200" s="25"/>
      <c r="L200" s="25"/>
      <c r="M200" s="25"/>
      <c r="N200" s="25"/>
    </row>
    <row r="201" spans="1:14" x14ac:dyDescent="0.2">
      <c r="A201" s="23"/>
      <c r="E201" s="22"/>
      <c r="F201" s="22"/>
      <c r="G201" s="25"/>
      <c r="H201" s="25"/>
      <c r="I201" s="25"/>
      <c r="J201" s="25"/>
      <c r="K201" s="25"/>
      <c r="L201" s="25"/>
      <c r="M201" s="25"/>
      <c r="N201" s="25"/>
    </row>
    <row r="202" spans="1:14" x14ac:dyDescent="0.2">
      <c r="A202" s="23"/>
      <c r="E202" s="22"/>
      <c r="F202" s="22"/>
      <c r="G202" s="25"/>
      <c r="H202" s="25"/>
      <c r="I202" s="25"/>
      <c r="J202" s="25"/>
      <c r="K202" s="25"/>
      <c r="L202" s="25"/>
      <c r="M202" s="25"/>
      <c r="N202" s="25"/>
    </row>
    <row r="203" spans="1:14" x14ac:dyDescent="0.2">
      <c r="A203" s="23"/>
      <c r="E203" s="22"/>
      <c r="F203" s="22"/>
      <c r="G203" s="25"/>
      <c r="H203" s="25"/>
      <c r="I203" s="25"/>
      <c r="J203" s="25"/>
      <c r="K203" s="25"/>
      <c r="L203" s="25"/>
      <c r="M203" s="25"/>
      <c r="N203" s="25"/>
    </row>
    <row r="204" spans="1:14" x14ac:dyDescent="0.2">
      <c r="A204" s="23"/>
      <c r="E204" s="22"/>
      <c r="F204" s="22"/>
      <c r="G204" s="25"/>
      <c r="H204" s="25"/>
      <c r="I204" s="25"/>
      <c r="J204" s="25"/>
      <c r="K204" s="25"/>
      <c r="L204" s="25"/>
      <c r="M204" s="25"/>
      <c r="N204" s="25"/>
    </row>
    <row r="205" spans="1:14" x14ac:dyDescent="0.2">
      <c r="A205" s="23"/>
      <c r="E205" s="22"/>
      <c r="F205" s="22"/>
      <c r="G205" s="25"/>
      <c r="H205" s="25"/>
      <c r="I205" s="25"/>
      <c r="J205" s="25"/>
      <c r="K205" s="25"/>
      <c r="L205" s="25"/>
      <c r="M205" s="25"/>
      <c r="N205" s="25"/>
    </row>
    <row r="206" spans="1:14" x14ac:dyDescent="0.2">
      <c r="A206" s="23"/>
      <c r="E206" s="22"/>
      <c r="F206" s="22"/>
      <c r="G206" s="25"/>
      <c r="H206" s="25"/>
      <c r="I206" s="25"/>
      <c r="J206" s="25"/>
      <c r="K206" s="25"/>
      <c r="L206" s="25"/>
      <c r="M206" s="25"/>
      <c r="N206" s="25"/>
    </row>
    <row r="207" spans="1:14" x14ac:dyDescent="0.2">
      <c r="A207" s="23"/>
      <c r="E207" s="22"/>
      <c r="F207" s="22"/>
      <c r="G207" s="25"/>
      <c r="H207" s="25"/>
      <c r="I207" s="25"/>
      <c r="J207" s="25"/>
      <c r="K207" s="25"/>
      <c r="L207" s="25"/>
      <c r="M207" s="25"/>
      <c r="N207" s="25"/>
    </row>
    <row r="208" spans="1:14" x14ac:dyDescent="0.2">
      <c r="A208" s="23"/>
      <c r="E208" s="22"/>
      <c r="F208" s="22"/>
      <c r="G208" s="25"/>
      <c r="H208" s="25"/>
      <c r="I208" s="25"/>
      <c r="J208" s="25"/>
      <c r="K208" s="25"/>
      <c r="L208" s="25"/>
      <c r="M208" s="25"/>
      <c r="N208" s="25"/>
    </row>
    <row r="209" spans="1:14" x14ac:dyDescent="0.2">
      <c r="A209" s="23"/>
      <c r="E209" s="22"/>
      <c r="F209" s="22"/>
      <c r="G209" s="25"/>
      <c r="H209" s="25"/>
      <c r="I209" s="25"/>
      <c r="J209" s="25"/>
      <c r="K209" s="25"/>
      <c r="L209" s="25"/>
      <c r="M209" s="25"/>
      <c r="N209" s="25"/>
    </row>
    <row r="210" spans="1:14" x14ac:dyDescent="0.2">
      <c r="A210" s="23"/>
      <c r="E210" s="22"/>
      <c r="F210" s="22"/>
      <c r="G210" s="25"/>
      <c r="H210" s="25"/>
      <c r="I210" s="25"/>
      <c r="J210" s="25"/>
      <c r="K210" s="25"/>
      <c r="L210" s="25"/>
      <c r="M210" s="25"/>
      <c r="N210" s="25"/>
    </row>
    <row r="211" spans="1:14" x14ac:dyDescent="0.2">
      <c r="A211" s="23"/>
      <c r="E211" s="22"/>
      <c r="F211" s="22"/>
      <c r="G211" s="25"/>
      <c r="H211" s="25"/>
      <c r="I211" s="25"/>
      <c r="J211" s="25"/>
      <c r="K211" s="25"/>
      <c r="L211" s="25"/>
      <c r="M211" s="25"/>
      <c r="N211" s="25"/>
    </row>
    <row r="212" spans="1:14" x14ac:dyDescent="0.2">
      <c r="A212" s="23"/>
      <c r="E212" s="22"/>
      <c r="F212" s="22"/>
      <c r="G212" s="25"/>
      <c r="H212" s="25"/>
      <c r="I212" s="25"/>
      <c r="J212" s="25"/>
      <c r="K212" s="25"/>
      <c r="L212" s="25"/>
      <c r="M212" s="25"/>
      <c r="N212" s="25"/>
    </row>
    <row r="213" spans="1:14" x14ac:dyDescent="0.2">
      <c r="A213" s="23"/>
      <c r="E213" s="22"/>
      <c r="F213" s="22"/>
      <c r="G213" s="25"/>
      <c r="H213" s="25"/>
      <c r="I213" s="25"/>
      <c r="J213" s="25"/>
      <c r="K213" s="25"/>
      <c r="L213" s="25"/>
      <c r="M213" s="25"/>
      <c r="N213" s="25"/>
    </row>
    <row r="214" spans="1:14" x14ac:dyDescent="0.2">
      <c r="A214" s="23"/>
      <c r="E214" s="22"/>
      <c r="F214" s="22"/>
      <c r="G214" s="25"/>
      <c r="H214" s="25"/>
      <c r="I214" s="25"/>
      <c r="J214" s="25"/>
      <c r="K214" s="25"/>
      <c r="L214" s="25"/>
      <c r="M214" s="25"/>
      <c r="N214" s="2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2.75" x14ac:dyDescent="0.2"/>
  <cols>
    <col min="2" max="7" width="10.7109375" customWidth="1"/>
  </cols>
  <sheetData>
    <row r="1" spans="1:7" ht="15.75" x14ac:dyDescent="0.25">
      <c r="A1" s="1" t="s">
        <v>8</v>
      </c>
    </row>
    <row r="2" spans="1:7" ht="15.75" x14ac:dyDescent="0.25">
      <c r="A2" s="1" t="s">
        <v>9</v>
      </c>
    </row>
    <row r="3" spans="1:7" ht="15.75" x14ac:dyDescent="0.25">
      <c r="A3" s="1" t="s">
        <v>1</v>
      </c>
    </row>
    <row r="5" spans="1:7" x14ac:dyDescent="0.2">
      <c r="B5" s="28" t="s">
        <v>2</v>
      </c>
      <c r="C5" s="28"/>
      <c r="D5" s="28" t="s">
        <v>3</v>
      </c>
      <c r="E5" s="28"/>
      <c r="F5" s="28" t="s">
        <v>4</v>
      </c>
      <c r="G5" s="28"/>
    </row>
    <row r="7" spans="1:7" x14ac:dyDescent="0.2">
      <c r="B7" s="2" t="s">
        <v>6</v>
      </c>
      <c r="C7" s="2" t="s">
        <v>7</v>
      </c>
      <c r="D7" s="2" t="s">
        <v>6</v>
      </c>
      <c r="E7" s="2" t="s">
        <v>7</v>
      </c>
      <c r="F7" s="2" t="s">
        <v>6</v>
      </c>
      <c r="G7" s="2" t="s">
        <v>7</v>
      </c>
    </row>
    <row r="8" spans="1:7" x14ac:dyDescent="0.2">
      <c r="A8" s="3">
        <v>36739</v>
      </c>
      <c r="B8" s="4">
        <v>303570000</v>
      </c>
      <c r="C8" s="4">
        <v>-444510000</v>
      </c>
      <c r="D8" s="4">
        <v>55727067.365400001</v>
      </c>
      <c r="E8" s="4">
        <v>-57476540.549399994</v>
      </c>
      <c r="F8" s="4">
        <v>-2426667.7198000001</v>
      </c>
      <c r="G8" s="4">
        <v>4609723.1277000001</v>
      </c>
    </row>
    <row r="9" spans="1:7" x14ac:dyDescent="0.2">
      <c r="A9" s="3">
        <v>36770</v>
      </c>
      <c r="B9" s="4">
        <v>245390000</v>
      </c>
      <c r="C9" s="4">
        <v>-304180000</v>
      </c>
      <c r="D9" s="4">
        <v>13062448.669400001</v>
      </c>
      <c r="E9" s="4">
        <v>-15203385.3247</v>
      </c>
      <c r="F9" s="4">
        <v>-312319.82860000001</v>
      </c>
      <c r="G9" s="4">
        <v>1593314.1505</v>
      </c>
    </row>
    <row r="10" spans="1:7" x14ac:dyDescent="0.2">
      <c r="A10" s="3">
        <v>36800</v>
      </c>
      <c r="B10" s="4">
        <v>370050000</v>
      </c>
      <c r="C10" s="4">
        <v>-370760000</v>
      </c>
      <c r="D10" s="4">
        <v>19960060.694499999</v>
      </c>
      <c r="E10" s="4">
        <v>-37394029.385200001</v>
      </c>
      <c r="F10" s="4">
        <v>-2586913.8795999996</v>
      </c>
      <c r="G10" s="4">
        <v>2819129.1396999997</v>
      </c>
    </row>
    <row r="11" spans="1:7" x14ac:dyDescent="0.2">
      <c r="A11" s="3">
        <v>36831</v>
      </c>
      <c r="B11" s="4">
        <v>215660000</v>
      </c>
      <c r="C11" s="4">
        <v>-218800000</v>
      </c>
      <c r="D11" s="4">
        <v>7034963.857499999</v>
      </c>
      <c r="E11" s="4">
        <v>-4949962.6892999997</v>
      </c>
      <c r="F11" s="4">
        <v>-1026852.8221</v>
      </c>
      <c r="G11" s="4">
        <v>4109579.3743000003</v>
      </c>
    </row>
    <row r="12" spans="1:7" x14ac:dyDescent="0.2">
      <c r="A12" s="3">
        <v>36861</v>
      </c>
      <c r="B12" s="4">
        <v>281270000</v>
      </c>
      <c r="C12" s="4">
        <v>-335290000</v>
      </c>
      <c r="D12" s="4">
        <v>11954554.5634</v>
      </c>
      <c r="E12" s="4">
        <v>-12631601.392299999</v>
      </c>
      <c r="F12" s="4">
        <v>-753430.05039999995</v>
      </c>
      <c r="G12" s="4">
        <v>4382821.1033000005</v>
      </c>
    </row>
    <row r="13" spans="1:7" x14ac:dyDescent="0.2">
      <c r="A13" s="3">
        <v>36892</v>
      </c>
      <c r="B13" s="4">
        <v>286080000</v>
      </c>
      <c r="C13" s="4">
        <v>-330610000</v>
      </c>
      <c r="D13" s="4">
        <v>12669797.360499999</v>
      </c>
      <c r="E13" s="4">
        <v>-14260002.261</v>
      </c>
      <c r="F13" s="4">
        <v>-5172281.0984000005</v>
      </c>
      <c r="G13" s="4">
        <v>4803162.2775999997</v>
      </c>
    </row>
    <row r="14" spans="1:7" x14ac:dyDescent="0.2">
      <c r="A14" s="3">
        <v>36923</v>
      </c>
      <c r="B14" s="4">
        <v>103590000</v>
      </c>
      <c r="C14" s="4">
        <v>-145240000</v>
      </c>
      <c r="D14" s="4">
        <v>2562056.2675999999</v>
      </c>
      <c r="E14" s="4">
        <v>-2198095.6832000003</v>
      </c>
      <c r="F14" s="4">
        <v>-1981128.1894999999</v>
      </c>
      <c r="G14" s="4">
        <v>1631019.5044</v>
      </c>
    </row>
    <row r="15" spans="1:7" x14ac:dyDescent="0.2">
      <c r="A15" s="3">
        <v>36951</v>
      </c>
      <c r="B15" s="4">
        <v>102780000</v>
      </c>
      <c r="C15" s="4">
        <v>-172740000</v>
      </c>
      <c r="D15" s="4">
        <v>11094919.7017</v>
      </c>
      <c r="E15" s="4">
        <v>-4726556.5277000004</v>
      </c>
      <c r="F15" s="4">
        <v>-690220.37849999999</v>
      </c>
      <c r="G15" s="4">
        <v>3556461.0468000001</v>
      </c>
    </row>
    <row r="16" spans="1:7" x14ac:dyDescent="0.2">
      <c r="A16" s="3">
        <v>36982</v>
      </c>
      <c r="B16" s="4">
        <v>141530000</v>
      </c>
      <c r="C16" s="4">
        <v>-97780000</v>
      </c>
      <c r="D16" s="4">
        <v>1175581.6314000001</v>
      </c>
      <c r="E16" s="4">
        <v>-4081465.8930000002</v>
      </c>
      <c r="F16" s="4">
        <v>-2392875.9296999997</v>
      </c>
      <c r="G16" s="4">
        <v>2947116.2445</v>
      </c>
    </row>
    <row r="17" spans="1:7" x14ac:dyDescent="0.2">
      <c r="A17" s="3">
        <v>37012</v>
      </c>
      <c r="B17" s="4">
        <v>127190000</v>
      </c>
      <c r="C17" s="4">
        <v>-141990000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">
      <c r="A18" s="3">
        <v>37043</v>
      </c>
      <c r="B18" s="4">
        <v>100630000</v>
      </c>
      <c r="C18" s="4">
        <v>-100380000</v>
      </c>
      <c r="D18" s="4">
        <v>1565637.439</v>
      </c>
      <c r="E18" s="4">
        <v>-782818.71950000001</v>
      </c>
      <c r="F18" s="4">
        <v>-381426.36680000002</v>
      </c>
      <c r="G18" s="4">
        <v>190713.18340000001</v>
      </c>
    </row>
    <row r="19" spans="1:7" x14ac:dyDescent="0.2">
      <c r="A19" s="3">
        <v>37073</v>
      </c>
      <c r="B19" s="4">
        <v>89730000</v>
      </c>
      <c r="C19" s="4">
        <v>-77040000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">
      <c r="A20" s="3">
        <v>37104</v>
      </c>
      <c r="B20" s="4">
        <v>37450000</v>
      </c>
      <c r="C20" s="4">
        <v>-36890000</v>
      </c>
      <c r="D20" s="4">
        <v>0</v>
      </c>
      <c r="E20" s="4">
        <v>0</v>
      </c>
      <c r="F20" s="4">
        <v>0</v>
      </c>
      <c r="G20" s="4">
        <v>0</v>
      </c>
    </row>
    <row r="21" spans="1:7" x14ac:dyDescent="0.2">
      <c r="A21" s="3">
        <v>37135</v>
      </c>
      <c r="B21" s="4">
        <v>39150000</v>
      </c>
      <c r="C21" s="4">
        <v>-36260000</v>
      </c>
      <c r="D21" s="4">
        <v>0</v>
      </c>
      <c r="E21" s="4">
        <v>-724758.34389999998</v>
      </c>
      <c r="F21" s="4">
        <v>0</v>
      </c>
      <c r="G21" s="4">
        <v>238084.14309999999</v>
      </c>
    </row>
    <row r="22" spans="1:7" x14ac:dyDescent="0.2">
      <c r="A22" s="3">
        <v>37165</v>
      </c>
      <c r="B22" s="4">
        <v>36950000</v>
      </c>
      <c r="C22" s="4">
        <v>-34090000</v>
      </c>
      <c r="D22" s="4">
        <v>0</v>
      </c>
      <c r="E22" s="4">
        <v>0</v>
      </c>
      <c r="F22" s="4">
        <v>0</v>
      </c>
      <c r="G22" s="4">
        <v>0</v>
      </c>
    </row>
    <row r="23" spans="1:7" x14ac:dyDescent="0.2">
      <c r="A23" s="3">
        <v>37196</v>
      </c>
      <c r="B23" s="4">
        <v>30930000</v>
      </c>
      <c r="C23" s="4">
        <v>-40270000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">
      <c r="A24" s="3">
        <v>37226</v>
      </c>
      <c r="B24" s="4">
        <v>50180000</v>
      </c>
      <c r="C24" s="4">
        <v>-77470000</v>
      </c>
      <c r="D24" s="4">
        <v>0</v>
      </c>
      <c r="E24" s="4">
        <v>-794941.82769999991</v>
      </c>
      <c r="F24" s="4">
        <v>0</v>
      </c>
      <c r="G24" s="4">
        <v>170143.8026</v>
      </c>
    </row>
    <row r="25" spans="1:7" x14ac:dyDescent="0.2">
      <c r="A25" s="3">
        <v>37257</v>
      </c>
      <c r="B25" s="4">
        <v>69150000</v>
      </c>
      <c r="C25" s="4">
        <v>-85530000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">
      <c r="A26" s="3">
        <v>37288</v>
      </c>
      <c r="B26" s="4">
        <v>15940000</v>
      </c>
      <c r="C26" s="4">
        <v>-24810000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">
      <c r="A27" s="3">
        <v>37316</v>
      </c>
      <c r="B27" s="4">
        <v>27120000</v>
      </c>
      <c r="C27" s="4">
        <v>-28330000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">
      <c r="A28" s="3">
        <v>37347</v>
      </c>
      <c r="B28" s="4">
        <v>9150000</v>
      </c>
      <c r="C28" s="4">
        <v>-12130000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">
      <c r="A29" s="3">
        <v>37377</v>
      </c>
      <c r="B29" s="4">
        <v>10410000</v>
      </c>
      <c r="C29" s="4">
        <v>-5640000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">
      <c r="A30" s="3">
        <v>37408</v>
      </c>
      <c r="B30" s="4">
        <v>44000000</v>
      </c>
      <c r="C30" s="4">
        <v>-15820000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">
      <c r="A31" s="3">
        <v>37438</v>
      </c>
      <c r="B31" s="4">
        <v>5410000</v>
      </c>
      <c r="C31" s="4">
        <v>-5950000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">
      <c r="A32" s="3">
        <v>37469</v>
      </c>
      <c r="B32" s="4">
        <v>10100000</v>
      </c>
      <c r="C32" s="4">
        <v>-12530000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">
      <c r="A33" s="3">
        <v>37500</v>
      </c>
      <c r="B33" s="4">
        <v>7650000</v>
      </c>
      <c r="C33" s="4">
        <v>-5140000</v>
      </c>
      <c r="D33" s="4">
        <v>0</v>
      </c>
      <c r="E33" s="4">
        <v>-1822184.4726</v>
      </c>
      <c r="F33" s="4">
        <v>0</v>
      </c>
      <c r="G33" s="4">
        <v>967795.95040000009</v>
      </c>
    </row>
    <row r="34" spans="1:7" x14ac:dyDescent="0.2">
      <c r="A34" s="3">
        <v>37530</v>
      </c>
      <c r="B34" s="4">
        <v>20050000</v>
      </c>
      <c r="C34" s="4">
        <v>-2430000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">
      <c r="A35" s="3">
        <v>37561</v>
      </c>
      <c r="B35" s="4">
        <v>1240000</v>
      </c>
      <c r="C35" s="4">
        <v>-2150000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">
      <c r="A36" s="3">
        <v>37591</v>
      </c>
      <c r="B36" s="4">
        <v>5750000</v>
      </c>
      <c r="C36" s="4">
        <v>-20910000</v>
      </c>
      <c r="D36" s="4">
        <v>0</v>
      </c>
      <c r="E36" s="4">
        <v>-1300704.2870999998</v>
      </c>
      <c r="F36" s="4">
        <v>0</v>
      </c>
      <c r="G36" s="4">
        <v>730359.96380000003</v>
      </c>
    </row>
    <row r="37" spans="1:7" x14ac:dyDescent="0.2">
      <c r="A37" s="3">
        <v>37622</v>
      </c>
      <c r="B37" s="4">
        <v>4540000</v>
      </c>
      <c r="C37" s="4">
        <v>-59190000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">
      <c r="A38" s="3">
        <v>37653</v>
      </c>
      <c r="B38" s="4">
        <v>24790000</v>
      </c>
      <c r="C38" s="4">
        <v>-1400000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">
      <c r="A39" s="3">
        <v>37681</v>
      </c>
      <c r="B39" s="4">
        <v>3690000</v>
      </c>
      <c r="C39" s="4">
        <v>-200000</v>
      </c>
      <c r="D39" s="4">
        <v>0</v>
      </c>
      <c r="E39" s="4">
        <v>-575142.69919999992</v>
      </c>
      <c r="F39" s="4">
        <v>0</v>
      </c>
      <c r="G39" s="4">
        <v>341546.94929999998</v>
      </c>
    </row>
    <row r="40" spans="1:7" x14ac:dyDescent="0.2">
      <c r="A40" s="3">
        <v>37712</v>
      </c>
      <c r="B40" s="4">
        <v>4590000</v>
      </c>
      <c r="C40" s="4">
        <v>-18000000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">
      <c r="A41" s="3">
        <v>37742</v>
      </c>
      <c r="B41" s="4">
        <v>34290000</v>
      </c>
      <c r="C41" s="4">
        <v>-3750000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">
      <c r="A42" s="3">
        <v>37773</v>
      </c>
      <c r="B42" s="4">
        <v>9290000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">
      <c r="A43" s="3">
        <v>37803</v>
      </c>
      <c r="B43" s="4">
        <v>1500000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</sheetData>
  <mergeCells count="3">
    <mergeCell ref="B5:C5"/>
    <mergeCell ref="D5:E5"/>
    <mergeCell ref="F5:G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2.75" x14ac:dyDescent="0.2"/>
  <cols>
    <col min="2" max="2" width="10.7109375" customWidth="1"/>
    <col min="3" max="3" width="11.28515625" customWidth="1"/>
    <col min="4" max="7" width="10.7109375" customWidth="1"/>
  </cols>
  <sheetData>
    <row r="1" spans="1:7" ht="15.75" x14ac:dyDescent="0.25">
      <c r="A1" s="1" t="s">
        <v>8</v>
      </c>
    </row>
    <row r="2" spans="1:7" ht="15.75" x14ac:dyDescent="0.25">
      <c r="A2" s="1" t="s">
        <v>0</v>
      </c>
    </row>
    <row r="3" spans="1:7" ht="15.75" x14ac:dyDescent="0.25">
      <c r="A3" s="1" t="s">
        <v>1</v>
      </c>
    </row>
    <row r="5" spans="1:7" x14ac:dyDescent="0.2">
      <c r="B5" s="28" t="s">
        <v>2</v>
      </c>
      <c r="C5" s="28"/>
      <c r="D5" s="28" t="s">
        <v>3</v>
      </c>
      <c r="E5" s="28"/>
      <c r="F5" s="28" t="s">
        <v>4</v>
      </c>
      <c r="G5" s="28"/>
    </row>
    <row r="7" spans="1:7" x14ac:dyDescent="0.2">
      <c r="A7" s="2" t="s">
        <v>5</v>
      </c>
      <c r="B7" s="2" t="s">
        <v>6</v>
      </c>
      <c r="C7" s="2" t="s">
        <v>7</v>
      </c>
      <c r="D7" s="2" t="s">
        <v>6</v>
      </c>
      <c r="E7" s="2" t="s">
        <v>7</v>
      </c>
      <c r="F7" s="2" t="s">
        <v>6</v>
      </c>
      <c r="G7" s="2" t="s">
        <v>7</v>
      </c>
    </row>
    <row r="8" spans="1:7" x14ac:dyDescent="0.2">
      <c r="A8" s="3"/>
      <c r="B8" s="4"/>
      <c r="C8" s="4"/>
      <c r="D8" s="4"/>
      <c r="E8" s="4"/>
      <c r="F8" s="4"/>
      <c r="G8" s="4"/>
    </row>
    <row r="9" spans="1:7" x14ac:dyDescent="0.2">
      <c r="A9" s="5">
        <v>2000</v>
      </c>
      <c r="B9" s="4">
        <v>1415940000</v>
      </c>
      <c r="C9" s="4">
        <v>-1673540000</v>
      </c>
      <c r="D9" s="4">
        <v>107739095.15020001</v>
      </c>
      <c r="E9" s="4">
        <v>-127655519.34089999</v>
      </c>
      <c r="F9" s="4">
        <v>-7106184.300499999</v>
      </c>
      <c r="G9" s="4">
        <v>17514566.895500001</v>
      </c>
    </row>
    <row r="10" spans="1:7" x14ac:dyDescent="0.2">
      <c r="A10" s="5"/>
      <c r="B10" s="4"/>
      <c r="C10" s="4"/>
      <c r="D10" s="4"/>
      <c r="E10" s="4"/>
      <c r="F10" s="4"/>
      <c r="G10" s="4"/>
    </row>
    <row r="11" spans="1:7" x14ac:dyDescent="0.2">
      <c r="A11" s="5">
        <v>2001</v>
      </c>
      <c r="B11" s="4">
        <v>1146190000</v>
      </c>
      <c r="C11" s="4">
        <v>-1290760000</v>
      </c>
      <c r="D11" s="4">
        <v>29067992.400200002</v>
      </c>
      <c r="E11" s="4">
        <v>-27568639.255999997</v>
      </c>
      <c r="F11" s="4">
        <v>-10617931.9629</v>
      </c>
      <c r="G11" s="4">
        <v>13536700.202400003</v>
      </c>
    </row>
    <row r="12" spans="1:7" x14ac:dyDescent="0.2">
      <c r="A12" s="5"/>
      <c r="B12" s="4"/>
      <c r="C12" s="4"/>
      <c r="D12" s="4"/>
      <c r="E12" s="4"/>
      <c r="F12" s="4"/>
      <c r="G12" s="4"/>
    </row>
    <row r="13" spans="1:7" x14ac:dyDescent="0.2">
      <c r="A13" s="5">
        <v>2002</v>
      </c>
      <c r="B13" s="4">
        <v>225970000</v>
      </c>
      <c r="C13" s="4">
        <v>-221370000</v>
      </c>
      <c r="D13" s="4">
        <v>0</v>
      </c>
      <c r="E13" s="4">
        <v>-3122888.7596999998</v>
      </c>
      <c r="F13" s="4">
        <v>0</v>
      </c>
      <c r="G13" s="4">
        <v>1698155.9142</v>
      </c>
    </row>
    <row r="14" spans="1:7" x14ac:dyDescent="0.2">
      <c r="A14" s="5"/>
      <c r="B14" s="4"/>
      <c r="C14" s="4"/>
      <c r="D14" s="4"/>
      <c r="E14" s="4"/>
      <c r="F14" s="4"/>
      <c r="G14" s="4"/>
    </row>
    <row r="15" spans="1:7" x14ac:dyDescent="0.2">
      <c r="A15" s="5">
        <v>2003</v>
      </c>
      <c r="B15" s="4">
        <v>82690000</v>
      </c>
      <c r="C15" s="4">
        <v>-82540000</v>
      </c>
      <c r="D15" s="4">
        <v>0</v>
      </c>
      <c r="E15" s="4">
        <v>-575142.69919999992</v>
      </c>
      <c r="F15" s="4">
        <v>0</v>
      </c>
      <c r="G15" s="4">
        <v>341546.94929999998</v>
      </c>
    </row>
    <row r="16" spans="1:7" x14ac:dyDescent="0.2">
      <c r="A16" s="5"/>
      <c r="B16" s="4"/>
      <c r="C16" s="4"/>
      <c r="D16" s="4"/>
      <c r="E16" s="4"/>
      <c r="F16" s="4"/>
      <c r="G16" s="4"/>
    </row>
    <row r="17" spans="1:7" x14ac:dyDescent="0.2">
      <c r="A17" s="6"/>
      <c r="B17" s="4"/>
      <c r="C17" s="4"/>
      <c r="D17" s="4"/>
      <c r="E17" s="4"/>
      <c r="F17" s="4"/>
      <c r="G17" s="4"/>
    </row>
    <row r="18" spans="1:7" x14ac:dyDescent="0.2">
      <c r="A18" s="6"/>
      <c r="B18" s="4"/>
      <c r="C18" s="4"/>
      <c r="D18" s="4"/>
      <c r="E18" s="4"/>
      <c r="F18" s="4"/>
      <c r="G18" s="4"/>
    </row>
    <row r="19" spans="1:7" x14ac:dyDescent="0.2">
      <c r="A19" s="6"/>
      <c r="B19" s="4"/>
      <c r="C19" s="4"/>
      <c r="D19" s="4"/>
      <c r="E19" s="4"/>
      <c r="F19" s="4"/>
      <c r="G19" s="4"/>
    </row>
    <row r="20" spans="1:7" x14ac:dyDescent="0.2">
      <c r="A20" s="6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  <row r="23" spans="1:7" x14ac:dyDescent="0.2">
      <c r="A23" s="4"/>
      <c r="B23" s="4"/>
      <c r="C23" s="4"/>
      <c r="D23" s="4"/>
      <c r="E23" s="4"/>
      <c r="F23" s="4"/>
      <c r="G23" s="4"/>
    </row>
    <row r="24" spans="1:7" x14ac:dyDescent="0.2">
      <c r="A24" s="4"/>
      <c r="B24" s="4"/>
      <c r="C24" s="4"/>
      <c r="D24" s="4"/>
      <c r="E24" s="4"/>
      <c r="F24" s="4"/>
      <c r="G24" s="4"/>
    </row>
    <row r="25" spans="1:7" x14ac:dyDescent="0.2">
      <c r="A25" s="4"/>
      <c r="B25" s="4"/>
      <c r="C25" s="4"/>
      <c r="D25" s="4"/>
      <c r="E25" s="4"/>
      <c r="F25" s="4"/>
      <c r="G25" s="4"/>
    </row>
    <row r="26" spans="1:7" x14ac:dyDescent="0.2">
      <c r="A26" s="3"/>
      <c r="B26" s="4"/>
      <c r="C26" s="4"/>
      <c r="D26" s="4"/>
      <c r="E26" s="4"/>
      <c r="F26" s="4"/>
      <c r="G26" s="4"/>
    </row>
    <row r="27" spans="1:7" x14ac:dyDescent="0.2">
      <c r="A27" s="3"/>
      <c r="B27" s="4"/>
      <c r="C27" s="4"/>
      <c r="D27" s="4"/>
      <c r="E27" s="4"/>
      <c r="F27" s="4"/>
      <c r="G27" s="4"/>
    </row>
    <row r="28" spans="1:7" x14ac:dyDescent="0.2">
      <c r="A28" s="3"/>
      <c r="B28" s="4"/>
      <c r="C28" s="4"/>
      <c r="D28" s="4"/>
      <c r="E28" s="4"/>
      <c r="F28" s="4"/>
      <c r="G28" s="4"/>
    </row>
    <row r="29" spans="1:7" x14ac:dyDescent="0.2">
      <c r="A29" s="3"/>
      <c r="B29" s="4"/>
      <c r="C29" s="4"/>
      <c r="D29" s="4"/>
      <c r="E29" s="4"/>
      <c r="F29" s="4"/>
      <c r="G29" s="4"/>
    </row>
  </sheetData>
  <mergeCells count="3">
    <mergeCell ref="B5:C5"/>
    <mergeCell ref="D5:E5"/>
    <mergeCell ref="F5:G5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2.75" x14ac:dyDescent="0.2"/>
  <cols>
    <col min="2" max="3" width="15.7109375" customWidth="1"/>
    <col min="4" max="5" width="12.7109375" customWidth="1"/>
  </cols>
  <sheetData>
    <row r="1" spans="1:5" ht="15.75" x14ac:dyDescent="0.25">
      <c r="A1" s="1" t="s">
        <v>13</v>
      </c>
    </row>
    <row r="2" spans="1:5" ht="15.75" x14ac:dyDescent="0.25">
      <c r="A2" s="1" t="s">
        <v>10</v>
      </c>
    </row>
    <row r="3" spans="1:5" ht="15.75" x14ac:dyDescent="0.25">
      <c r="A3" s="1" t="s">
        <v>1</v>
      </c>
    </row>
    <row r="6" spans="1:5" x14ac:dyDescent="0.2">
      <c r="B6" s="28" t="s">
        <v>11</v>
      </c>
      <c r="C6" s="28"/>
      <c r="D6" s="28" t="s">
        <v>12</v>
      </c>
      <c r="E6" s="28"/>
    </row>
    <row r="8" spans="1:5" x14ac:dyDescent="0.2">
      <c r="B8" s="2" t="s">
        <v>6</v>
      </c>
      <c r="C8" s="2" t="s">
        <v>7</v>
      </c>
      <c r="D8" s="2" t="s">
        <v>6</v>
      </c>
      <c r="E8" s="2" t="s">
        <v>7</v>
      </c>
    </row>
    <row r="9" spans="1:5" x14ac:dyDescent="0.2">
      <c r="A9" s="3">
        <v>36739</v>
      </c>
      <c r="B9" s="7">
        <v>1629174947.7865</v>
      </c>
      <c r="C9" s="7">
        <v>-1612293542.5710998</v>
      </c>
      <c r="D9" s="7">
        <v>229084068.79319999</v>
      </c>
      <c r="E9" s="7">
        <v>-175352029.7423</v>
      </c>
    </row>
    <row r="10" spans="1:5" x14ac:dyDescent="0.2">
      <c r="A10" s="3">
        <v>36770</v>
      </c>
      <c r="B10" s="7">
        <v>1148912273.0853999</v>
      </c>
      <c r="C10" s="7">
        <v>-1133496495.9123001</v>
      </c>
      <c r="D10" s="7">
        <v>150747170.09400001</v>
      </c>
      <c r="E10" s="7">
        <v>-132187662.82030001</v>
      </c>
    </row>
    <row r="11" spans="1:5" x14ac:dyDescent="0.2">
      <c r="A11" s="3">
        <v>36800</v>
      </c>
      <c r="B11" s="7">
        <v>1268878816.2911999</v>
      </c>
      <c r="C11" s="7">
        <v>-1266121422.8669</v>
      </c>
      <c r="D11" s="7">
        <v>180674349.0016</v>
      </c>
      <c r="E11" s="7">
        <v>-193323054.91870001</v>
      </c>
    </row>
    <row r="12" spans="1:5" x14ac:dyDescent="0.2">
      <c r="A12" s="3">
        <v>36831</v>
      </c>
      <c r="B12" s="7">
        <v>764585525.61189997</v>
      </c>
      <c r="C12" s="7">
        <v>-759565291.48580003</v>
      </c>
      <c r="D12" s="7">
        <v>108372565.42800002</v>
      </c>
      <c r="E12" s="7">
        <v>-36767380.3147</v>
      </c>
    </row>
    <row r="13" spans="1:5" x14ac:dyDescent="0.2">
      <c r="A13" s="3">
        <v>36861</v>
      </c>
      <c r="B13" s="7">
        <v>880005000.49060011</v>
      </c>
      <c r="C13" s="7">
        <v>-913963011.66139996</v>
      </c>
      <c r="D13" s="7">
        <v>133681219.12729999</v>
      </c>
      <c r="E13" s="7">
        <v>-55141616.648000002</v>
      </c>
    </row>
    <row r="14" spans="1:5" x14ac:dyDescent="0.2">
      <c r="A14" s="3">
        <v>36892</v>
      </c>
      <c r="B14" s="7">
        <v>902987541.95909989</v>
      </c>
      <c r="C14" s="7">
        <v>-796656224.2743001</v>
      </c>
      <c r="D14" s="7">
        <v>118163214.5078</v>
      </c>
      <c r="E14" s="7">
        <v>-130065379.53879999</v>
      </c>
    </row>
    <row r="15" spans="1:5" x14ac:dyDescent="0.2">
      <c r="A15" s="3">
        <v>36923</v>
      </c>
      <c r="B15" s="7">
        <v>692316540.19520009</v>
      </c>
      <c r="C15" s="7">
        <v>-671718855.88310003</v>
      </c>
      <c r="D15" s="7">
        <v>79387822.158600003</v>
      </c>
      <c r="E15" s="7">
        <v>-51943569.140399992</v>
      </c>
    </row>
    <row r="16" spans="1:5" x14ac:dyDescent="0.2">
      <c r="A16" s="3">
        <v>36951</v>
      </c>
      <c r="B16" s="7">
        <v>732155550.56930006</v>
      </c>
      <c r="C16" s="7">
        <v>-710609366.09799993</v>
      </c>
      <c r="D16" s="7">
        <v>59083989.151899993</v>
      </c>
      <c r="E16" s="7">
        <v>-23537475.953099996</v>
      </c>
    </row>
    <row r="17" spans="1:5" x14ac:dyDescent="0.2">
      <c r="A17" s="3">
        <v>36982</v>
      </c>
      <c r="B17" s="7">
        <v>245234573.17989999</v>
      </c>
      <c r="C17" s="7">
        <v>-235782934.24349999</v>
      </c>
      <c r="D17" s="7">
        <v>15817893.625800001</v>
      </c>
      <c r="E17" s="7">
        <v>-35716621.762499996</v>
      </c>
    </row>
    <row r="18" spans="1:5" x14ac:dyDescent="0.2">
      <c r="A18" s="3">
        <v>37012</v>
      </c>
      <c r="B18" s="7">
        <v>230045575.72080001</v>
      </c>
      <c r="C18" s="7">
        <v>-223276023.92970002</v>
      </c>
      <c r="D18" s="7">
        <v>14535106.2116</v>
      </c>
      <c r="E18" s="7">
        <v>-32698207.646199998</v>
      </c>
    </row>
    <row r="19" spans="1:5" x14ac:dyDescent="0.2">
      <c r="A19" s="3">
        <v>37043</v>
      </c>
      <c r="B19" s="7">
        <v>204292635.66980001</v>
      </c>
      <c r="C19" s="7">
        <v>-194847303.68579999</v>
      </c>
      <c r="D19" s="7">
        <v>14374054.042200001</v>
      </c>
      <c r="E19" s="7">
        <v>-24650027.109200001</v>
      </c>
    </row>
    <row r="20" spans="1:5" x14ac:dyDescent="0.2">
      <c r="A20" s="3">
        <v>37073</v>
      </c>
      <c r="B20" s="7">
        <v>199494586.7254</v>
      </c>
      <c r="C20" s="7">
        <v>-195928611.05290002</v>
      </c>
      <c r="D20" s="7">
        <v>12329810.663000001</v>
      </c>
      <c r="E20" s="7">
        <v>-20607789.6468</v>
      </c>
    </row>
    <row r="21" spans="1:5" x14ac:dyDescent="0.2">
      <c r="A21" s="3">
        <v>37104</v>
      </c>
      <c r="B21" s="7">
        <v>202285877.37</v>
      </c>
      <c r="C21" s="7">
        <v>-195015952.15960002</v>
      </c>
      <c r="D21" s="7">
        <v>11920559.9334</v>
      </c>
      <c r="E21" s="7">
        <v>-20047556.235800002</v>
      </c>
    </row>
    <row r="22" spans="1:5" x14ac:dyDescent="0.2">
      <c r="A22" s="3">
        <v>37135</v>
      </c>
      <c r="B22" s="7">
        <v>190091723.78839996</v>
      </c>
      <c r="C22" s="7">
        <v>-180037087.56939998</v>
      </c>
      <c r="D22" s="7">
        <v>11919624.8737</v>
      </c>
      <c r="E22" s="7">
        <v>-18863734.765799999</v>
      </c>
    </row>
    <row r="23" spans="1:5" x14ac:dyDescent="0.2">
      <c r="A23" s="3">
        <v>37165</v>
      </c>
      <c r="B23" s="7">
        <v>190802218.95460001</v>
      </c>
      <c r="C23" s="7">
        <v>-178522022.05590001</v>
      </c>
      <c r="D23" s="7">
        <v>12393002.259299999</v>
      </c>
      <c r="E23" s="7">
        <v>-18712635.318500001</v>
      </c>
    </row>
    <row r="24" spans="1:5" x14ac:dyDescent="0.2">
      <c r="A24" s="3">
        <v>37196</v>
      </c>
      <c r="B24" s="7">
        <v>125419751.4955</v>
      </c>
      <c r="C24" s="7">
        <v>-126991752.719</v>
      </c>
      <c r="D24" s="7">
        <v>8759625.2149</v>
      </c>
      <c r="E24" s="7">
        <v>-7479790.4722999996</v>
      </c>
    </row>
    <row r="25" spans="1:5" x14ac:dyDescent="0.2">
      <c r="A25" s="3">
        <v>37226</v>
      </c>
      <c r="B25" s="7">
        <v>170240862.98899999</v>
      </c>
      <c r="C25" s="7">
        <v>-134611908.37829998</v>
      </c>
      <c r="D25" s="7">
        <v>8875174.4873999991</v>
      </c>
      <c r="E25" s="7">
        <v>-8428032.7551000006</v>
      </c>
    </row>
    <row r="26" spans="1:5" x14ac:dyDescent="0.2">
      <c r="A26" s="3">
        <v>37257</v>
      </c>
      <c r="B26" s="7">
        <v>136999798.11679998</v>
      </c>
      <c r="C26" s="7">
        <v>-126979236.14240001</v>
      </c>
      <c r="D26" s="7">
        <v>5125404.4155000001</v>
      </c>
      <c r="E26" s="7">
        <v>-8979925.7089000009</v>
      </c>
    </row>
    <row r="27" spans="1:5" x14ac:dyDescent="0.2">
      <c r="A27" s="3">
        <v>37288</v>
      </c>
      <c r="B27" s="7">
        <v>92733125.652800009</v>
      </c>
      <c r="C27" s="7">
        <v>-89390802.239799991</v>
      </c>
      <c r="D27" s="7">
        <v>7361413.6709000003</v>
      </c>
      <c r="E27" s="7">
        <v>-6250413.2363</v>
      </c>
    </row>
    <row r="28" spans="1:5" x14ac:dyDescent="0.2">
      <c r="A28" s="3">
        <v>37316</v>
      </c>
      <c r="B28" s="7">
        <v>93463715.256599993</v>
      </c>
      <c r="C28" s="7">
        <v>-107076404.88339999</v>
      </c>
      <c r="D28" s="7">
        <v>3562174.4076999999</v>
      </c>
      <c r="E28" s="7">
        <v>-5206909.6029000003</v>
      </c>
    </row>
    <row r="29" spans="1:5" x14ac:dyDescent="0.2">
      <c r="A29" s="3">
        <v>37347</v>
      </c>
      <c r="B29" s="7">
        <v>86520340.109999999</v>
      </c>
      <c r="C29" s="7">
        <v>-86032342.005099997</v>
      </c>
      <c r="D29" s="7">
        <v>1696409.9653</v>
      </c>
      <c r="E29" s="7">
        <v>-3435461.1806000001</v>
      </c>
    </row>
    <row r="30" spans="1:5" x14ac:dyDescent="0.2">
      <c r="A30" s="3">
        <v>37377</v>
      </c>
      <c r="B30" s="7">
        <v>90901021.018099993</v>
      </c>
      <c r="C30" s="7">
        <v>-97776122.148499995</v>
      </c>
      <c r="D30" s="7">
        <v>1914144.6532000001</v>
      </c>
      <c r="E30" s="7">
        <v>-2798646.4227999998</v>
      </c>
    </row>
    <row r="31" spans="1:5" x14ac:dyDescent="0.2">
      <c r="A31" s="3">
        <v>37408</v>
      </c>
      <c r="B31" s="7">
        <v>96860396.287099987</v>
      </c>
      <c r="C31" s="7">
        <v>-94004069.67840001</v>
      </c>
      <c r="D31" s="7">
        <v>1524207.8158000002</v>
      </c>
      <c r="E31" s="7">
        <v>-2547408.4205999998</v>
      </c>
    </row>
    <row r="32" spans="1:5" x14ac:dyDescent="0.2">
      <c r="A32" s="3">
        <v>37438</v>
      </c>
      <c r="B32" s="7">
        <v>86606875.259900004</v>
      </c>
      <c r="C32" s="7">
        <v>-89357918.108099997</v>
      </c>
      <c r="D32" s="7">
        <v>1120750.6288000001</v>
      </c>
      <c r="E32" s="7">
        <v>-2502617.0987</v>
      </c>
    </row>
    <row r="33" spans="1:5" x14ac:dyDescent="0.2">
      <c r="A33" s="3">
        <v>37469</v>
      </c>
      <c r="B33" s="7">
        <v>87398249.685199991</v>
      </c>
      <c r="C33" s="7">
        <v>-82777224.350299999</v>
      </c>
      <c r="D33" s="7">
        <v>1120640.5281</v>
      </c>
      <c r="E33" s="7">
        <v>-2865438.5205999999</v>
      </c>
    </row>
    <row r="34" spans="1:5" x14ac:dyDescent="0.2">
      <c r="A34" s="3">
        <v>37500</v>
      </c>
      <c r="B34" s="7">
        <v>84550096.890299991</v>
      </c>
      <c r="C34" s="7">
        <v>-82217451.187499985</v>
      </c>
      <c r="D34" s="7">
        <v>1059120.2052</v>
      </c>
      <c r="E34" s="7">
        <v>-3676280.7973999996</v>
      </c>
    </row>
    <row r="35" spans="1:5" x14ac:dyDescent="0.2">
      <c r="A35" s="3">
        <v>37530</v>
      </c>
      <c r="B35" s="7">
        <v>84416830.768899992</v>
      </c>
      <c r="C35" s="7">
        <v>-80990255.382499993</v>
      </c>
      <c r="D35" s="7">
        <v>1166848.0933999999</v>
      </c>
      <c r="E35" s="7">
        <v>-3141268.2296999996</v>
      </c>
    </row>
    <row r="36" spans="1:5" x14ac:dyDescent="0.2">
      <c r="A36" s="3">
        <v>37561</v>
      </c>
      <c r="B36" s="7">
        <v>66803253.653699994</v>
      </c>
      <c r="C36" s="7">
        <v>-69583231.3706</v>
      </c>
      <c r="D36" s="7">
        <v>1967254.5282999999</v>
      </c>
      <c r="E36" s="7">
        <v>-4431636.6533000004</v>
      </c>
    </row>
    <row r="37" spans="1:5" x14ac:dyDescent="0.2">
      <c r="A37" s="3">
        <v>37591</v>
      </c>
      <c r="B37" s="7">
        <v>78594401.144799992</v>
      </c>
      <c r="C37" s="7">
        <v>-71246095.872500002</v>
      </c>
      <c r="D37" s="7">
        <v>2640316.0372999995</v>
      </c>
      <c r="E37" s="7">
        <v>-6046579.9623999996</v>
      </c>
    </row>
    <row r="38" spans="1:5" x14ac:dyDescent="0.2">
      <c r="A38" s="3">
        <v>37622</v>
      </c>
      <c r="B38" s="7">
        <v>83920481.143100008</v>
      </c>
      <c r="C38" s="7">
        <v>-121689145.4562</v>
      </c>
      <c r="D38" s="7">
        <v>2219936.6422999999</v>
      </c>
      <c r="E38" s="7">
        <v>-2238843.1910000001</v>
      </c>
    </row>
    <row r="39" spans="1:5" x14ac:dyDescent="0.2">
      <c r="A39" s="3">
        <v>37653</v>
      </c>
      <c r="B39" s="7">
        <v>42363139.404299997</v>
      </c>
      <c r="C39" s="7">
        <v>-45133437.324999996</v>
      </c>
      <c r="D39" s="7">
        <v>1948721.8436</v>
      </c>
      <c r="E39" s="7">
        <v>-2210483.7079000003</v>
      </c>
    </row>
    <row r="40" spans="1:5" x14ac:dyDescent="0.2">
      <c r="A40" s="3">
        <v>37681</v>
      </c>
      <c r="B40" s="7">
        <v>49373789.946100004</v>
      </c>
      <c r="C40" s="7">
        <v>-49578252.711199991</v>
      </c>
      <c r="D40" s="7">
        <v>1775992.3143</v>
      </c>
      <c r="E40" s="7">
        <v>-2023921.2826</v>
      </c>
    </row>
    <row r="41" spans="1:5" x14ac:dyDescent="0.2">
      <c r="A41" s="3">
        <v>37712</v>
      </c>
      <c r="B41" s="7">
        <v>47866192.585299999</v>
      </c>
      <c r="C41" s="7">
        <v>-51617144.030499995</v>
      </c>
      <c r="D41" s="7">
        <v>528676.43319999997</v>
      </c>
      <c r="E41" s="7">
        <v>-348544.84620000003</v>
      </c>
    </row>
    <row r="42" spans="1:5" x14ac:dyDescent="0.2">
      <c r="A42" s="3">
        <v>37742</v>
      </c>
      <c r="B42" s="7">
        <v>48503792.510399997</v>
      </c>
      <c r="C42" s="7">
        <v>-50075167.431000002</v>
      </c>
      <c r="D42" s="7">
        <v>462610.25510000001</v>
      </c>
      <c r="E42" s="7">
        <v>-286642.79100000003</v>
      </c>
    </row>
    <row r="43" spans="1:5" x14ac:dyDescent="0.2">
      <c r="A43" s="3">
        <v>37773</v>
      </c>
      <c r="B43" s="7">
        <v>48270476.090999998</v>
      </c>
      <c r="C43" s="7">
        <v>-47435556.422799997</v>
      </c>
      <c r="D43" s="7">
        <v>485522.8578</v>
      </c>
      <c r="E43" s="7">
        <v>-314017.3676</v>
      </c>
    </row>
    <row r="44" spans="1:5" x14ac:dyDescent="0.2">
      <c r="A44" s="3">
        <v>37803</v>
      </c>
      <c r="B44" s="7">
        <v>47638582.940400004</v>
      </c>
      <c r="C44" s="7">
        <v>-47978560.849099994</v>
      </c>
      <c r="D44" s="7">
        <v>484169.27830000001</v>
      </c>
      <c r="E44" s="7">
        <v>-334167.99650000001</v>
      </c>
    </row>
    <row r="45" spans="1:5" x14ac:dyDescent="0.2">
      <c r="A45" s="3">
        <v>37834</v>
      </c>
      <c r="B45" s="7">
        <v>47180457.243299998</v>
      </c>
      <c r="C45" s="7">
        <v>-48513093.595899999</v>
      </c>
      <c r="D45" s="7">
        <v>614538.1827</v>
      </c>
      <c r="E45" s="7">
        <v>-468128.18200000003</v>
      </c>
    </row>
    <row r="46" spans="1:5" x14ac:dyDescent="0.2">
      <c r="A46" s="3">
        <v>37865</v>
      </c>
      <c r="B46" s="7">
        <v>45535928.861100003</v>
      </c>
      <c r="C46" s="7">
        <v>-46377803.287300006</v>
      </c>
      <c r="D46" s="7">
        <v>605098.89060000004</v>
      </c>
      <c r="E46" s="7">
        <v>-454436.14930000005</v>
      </c>
    </row>
    <row r="47" spans="1:5" x14ac:dyDescent="0.2">
      <c r="A47" s="3">
        <v>37895</v>
      </c>
      <c r="B47" s="7">
        <v>46433144.530300006</v>
      </c>
      <c r="C47" s="7">
        <v>-47930446.444399998</v>
      </c>
      <c r="D47" s="7">
        <v>516795.15429999999</v>
      </c>
      <c r="E47" s="7">
        <v>-602434.85239999997</v>
      </c>
    </row>
    <row r="48" spans="1:5" x14ac:dyDescent="0.2">
      <c r="A48" s="3">
        <v>37926</v>
      </c>
      <c r="B48" s="7">
        <v>40921155.692900002</v>
      </c>
      <c r="C48" s="7">
        <v>-40250589.023800001</v>
      </c>
      <c r="D48" s="7">
        <v>746291.68739999994</v>
      </c>
      <c r="E48" s="7">
        <v>-855366.0159</v>
      </c>
    </row>
    <row r="49" spans="1:5" x14ac:dyDescent="0.2">
      <c r="A49" s="3">
        <v>37956</v>
      </c>
      <c r="B49" s="7">
        <v>47095570.822400004</v>
      </c>
      <c r="C49" s="7">
        <v>-39967244.252700001</v>
      </c>
      <c r="D49" s="7">
        <v>847532.31929999997</v>
      </c>
      <c r="E49" s="7">
        <v>-949472.25290000008</v>
      </c>
    </row>
    <row r="50" spans="1:5" x14ac:dyDescent="0.2">
      <c r="A50" s="3">
        <v>37987</v>
      </c>
      <c r="B50" s="7">
        <v>76209302.3169</v>
      </c>
      <c r="C50" s="7">
        <v>-60769546.579700001</v>
      </c>
      <c r="D50" s="7">
        <v>192514.4313</v>
      </c>
      <c r="E50" s="7">
        <v>60382.934700000005</v>
      </c>
    </row>
    <row r="51" spans="1:5" x14ac:dyDescent="0.2">
      <c r="A51" s="3">
        <v>38018</v>
      </c>
      <c r="B51" s="7">
        <v>36687780.047300003</v>
      </c>
      <c r="C51" s="7">
        <v>-35361746.296400003</v>
      </c>
      <c r="D51" s="7">
        <v>111130.1692</v>
      </c>
      <c r="E51" s="7">
        <v>66919.732900000003</v>
      </c>
    </row>
    <row r="52" spans="1:5" x14ac:dyDescent="0.2">
      <c r="A52" s="3">
        <v>38047</v>
      </c>
      <c r="B52" s="7">
        <v>42712891.850100003</v>
      </c>
      <c r="C52" s="7">
        <v>-37514992.028999999</v>
      </c>
      <c r="D52" s="7">
        <v>-31394.261299999998</v>
      </c>
      <c r="E52" s="7">
        <v>74598.547099999996</v>
      </c>
    </row>
    <row r="53" spans="1:5" x14ac:dyDescent="0.2">
      <c r="A53" s="3">
        <v>38078</v>
      </c>
      <c r="B53" s="7">
        <v>39212334.113200001</v>
      </c>
      <c r="C53" s="7">
        <v>-38064622.518699996</v>
      </c>
      <c r="D53" s="7">
        <v>-164070.45050000001</v>
      </c>
      <c r="E53" s="7">
        <v>80898.761100000003</v>
      </c>
    </row>
    <row r="54" spans="1:5" x14ac:dyDescent="0.2">
      <c r="A54" s="3">
        <v>38108</v>
      </c>
      <c r="B54" s="7">
        <v>40497689.295000002</v>
      </c>
      <c r="C54" s="7">
        <v>-39827610.3543</v>
      </c>
      <c r="D54" s="7">
        <v>-204519.32389999999</v>
      </c>
      <c r="E54" s="7">
        <v>89205.808499999999</v>
      </c>
    </row>
    <row r="55" spans="1:5" x14ac:dyDescent="0.2">
      <c r="A55" s="3">
        <v>38139</v>
      </c>
      <c r="B55" s="7">
        <v>39019073.654999994</v>
      </c>
      <c r="C55" s="7">
        <v>-38356729.504600003</v>
      </c>
      <c r="D55" s="7">
        <v>-182801.58010000002</v>
      </c>
      <c r="E55" s="7">
        <v>82378.398799999995</v>
      </c>
    </row>
    <row r="56" spans="1:5" x14ac:dyDescent="0.2">
      <c r="A56" s="3">
        <v>38169</v>
      </c>
      <c r="B56" s="7">
        <v>39382589.136399999</v>
      </c>
      <c r="C56" s="7">
        <v>-37598735.0022</v>
      </c>
      <c r="D56" s="7">
        <v>-190874.68130000003</v>
      </c>
      <c r="E56" s="7">
        <v>79381.155400000003</v>
      </c>
    </row>
    <row r="57" spans="1:5" x14ac:dyDescent="0.2">
      <c r="A57" s="3">
        <v>38200</v>
      </c>
      <c r="B57" s="7">
        <v>38942927.020300001</v>
      </c>
      <c r="C57" s="7">
        <v>-37159183.670000002</v>
      </c>
      <c r="D57" s="7">
        <v>-109000.53180000001</v>
      </c>
      <c r="E57" s="7">
        <v>79058.073000000004</v>
      </c>
    </row>
    <row r="58" spans="1:5" x14ac:dyDescent="0.2">
      <c r="A58" s="3">
        <v>38231</v>
      </c>
      <c r="B58" s="7">
        <v>37548840.060499996</v>
      </c>
      <c r="C58" s="7">
        <v>-36236120.122900002</v>
      </c>
      <c r="D58" s="7">
        <v>-109270.45910000001</v>
      </c>
      <c r="E58" s="7">
        <v>80772.584100000007</v>
      </c>
    </row>
    <row r="59" spans="1:5" x14ac:dyDescent="0.2">
      <c r="A59" s="3">
        <v>38261</v>
      </c>
      <c r="B59" s="7">
        <v>37813803.373199999</v>
      </c>
      <c r="C59" s="7">
        <v>-34751768.616099998</v>
      </c>
      <c r="D59" s="7">
        <v>-105688.0534</v>
      </c>
      <c r="E59" s="7">
        <v>76870.337700000004</v>
      </c>
    </row>
    <row r="60" spans="1:5" x14ac:dyDescent="0.2">
      <c r="A60" s="3">
        <v>38292</v>
      </c>
      <c r="B60" s="7">
        <v>33533441.623400003</v>
      </c>
      <c r="C60" s="7">
        <v>-32422348.545899998</v>
      </c>
      <c r="D60" s="7">
        <v>-8831.6095999999998</v>
      </c>
      <c r="E60" s="7">
        <v>71565.949699999997</v>
      </c>
    </row>
    <row r="61" spans="1:5" x14ac:dyDescent="0.2">
      <c r="A61" s="3">
        <v>38322</v>
      </c>
      <c r="B61" s="7">
        <v>43740700.388499998</v>
      </c>
      <c r="C61" s="7">
        <v>-32602831.025100004</v>
      </c>
      <c r="D61" s="7">
        <v>57368.925400000007</v>
      </c>
      <c r="E61" s="7">
        <v>66151.454200000007</v>
      </c>
    </row>
    <row r="62" spans="1:5" x14ac:dyDescent="0.2">
      <c r="A62" s="3">
        <v>38353</v>
      </c>
      <c r="B62" s="7">
        <v>19734211.247100003</v>
      </c>
      <c r="C62" s="7">
        <v>-21792406.6327</v>
      </c>
      <c r="D62" s="7">
        <v>-88502.239399999991</v>
      </c>
      <c r="E62" s="7">
        <v>59670.699500000002</v>
      </c>
    </row>
    <row r="63" spans="1:5" x14ac:dyDescent="0.2">
      <c r="A63" s="3">
        <v>38384</v>
      </c>
      <c r="B63" s="7">
        <v>18052614.8147</v>
      </c>
      <c r="C63" s="7">
        <v>-19951503.503600001</v>
      </c>
      <c r="D63" s="7">
        <v>-102597.246</v>
      </c>
      <c r="E63" s="7">
        <v>65252.3943</v>
      </c>
    </row>
    <row r="64" spans="1:5" x14ac:dyDescent="0.2">
      <c r="A64" s="3">
        <v>38412</v>
      </c>
      <c r="B64" s="7">
        <v>23314630.4276</v>
      </c>
      <c r="C64" s="7">
        <v>-22106611.690700002</v>
      </c>
      <c r="D64" s="7">
        <v>-192732.99829999998</v>
      </c>
      <c r="E64" s="7">
        <v>72630.484199999992</v>
      </c>
    </row>
    <row r="65" spans="1:5" x14ac:dyDescent="0.2">
      <c r="A65" s="3">
        <v>38443</v>
      </c>
      <c r="B65" s="7">
        <v>19888241.3528</v>
      </c>
      <c r="C65" s="7">
        <v>-21512848.705900002</v>
      </c>
      <c r="D65" s="7">
        <v>-243721.54879999999</v>
      </c>
      <c r="E65" s="7">
        <v>79616.243300000002</v>
      </c>
    </row>
    <row r="66" spans="1:5" x14ac:dyDescent="0.2">
      <c r="A66" s="3">
        <v>38473</v>
      </c>
      <c r="B66" s="7">
        <v>20651630.832599998</v>
      </c>
      <c r="C66" s="7">
        <v>-22067888.848499998</v>
      </c>
      <c r="D66" s="7">
        <v>-270011.49300000002</v>
      </c>
      <c r="E66" s="7">
        <v>87511.705000000002</v>
      </c>
    </row>
    <row r="67" spans="1:5" x14ac:dyDescent="0.2">
      <c r="A67" s="3">
        <v>38504</v>
      </c>
      <c r="B67" s="7">
        <v>19876677.797400001</v>
      </c>
      <c r="C67" s="7">
        <v>-22686411.696700003</v>
      </c>
      <c r="D67" s="7">
        <v>-251773.47739999997</v>
      </c>
      <c r="E67" s="7">
        <v>80541.455699999991</v>
      </c>
    </row>
    <row r="68" spans="1:5" x14ac:dyDescent="0.2">
      <c r="A68" s="3">
        <v>38534</v>
      </c>
      <c r="B68" s="7">
        <v>20254169.661199998</v>
      </c>
      <c r="C68" s="7">
        <v>-22001871.671899997</v>
      </c>
      <c r="D68" s="7">
        <v>-261666.15579999998</v>
      </c>
      <c r="E68" s="7">
        <v>77777.76430000001</v>
      </c>
    </row>
    <row r="69" spans="1:5" x14ac:dyDescent="0.2">
      <c r="A69" s="3">
        <v>38565</v>
      </c>
      <c r="B69" s="7">
        <v>19529653.104699999</v>
      </c>
      <c r="C69" s="7">
        <v>-21549655.220899999</v>
      </c>
      <c r="D69" s="7">
        <v>-221613.30679999999</v>
      </c>
      <c r="E69" s="7">
        <v>77636.907300000006</v>
      </c>
    </row>
    <row r="70" spans="1:5" x14ac:dyDescent="0.2">
      <c r="A70" s="3">
        <v>38596</v>
      </c>
      <c r="B70" s="7">
        <v>12579999.817400001</v>
      </c>
      <c r="C70" s="7">
        <v>-16234937.655600002</v>
      </c>
      <c r="D70" s="7">
        <v>177536.08559999999</v>
      </c>
      <c r="E70" s="7">
        <v>78659.911099999998</v>
      </c>
    </row>
    <row r="71" spans="1:5" x14ac:dyDescent="0.2">
      <c r="A71" s="3">
        <v>38626</v>
      </c>
      <c r="B71" s="7">
        <v>12813760.390000001</v>
      </c>
      <c r="C71" s="7">
        <v>-16523583.0748</v>
      </c>
      <c r="D71" s="7">
        <v>177703.9142</v>
      </c>
      <c r="E71" s="7">
        <v>75526.371499999994</v>
      </c>
    </row>
    <row r="72" spans="1:5" x14ac:dyDescent="0.2">
      <c r="A72" s="3">
        <v>38657</v>
      </c>
      <c r="B72" s="7">
        <v>10933380.0419</v>
      </c>
      <c r="C72" s="7">
        <v>-12941218.825599998</v>
      </c>
      <c r="D72" s="7">
        <v>185321.39310000002</v>
      </c>
      <c r="E72" s="7">
        <v>69672.321599999996</v>
      </c>
    </row>
    <row r="73" spans="1:5" x14ac:dyDescent="0.2">
      <c r="A73" s="3">
        <v>38687</v>
      </c>
      <c r="B73" s="7">
        <v>10994788.4066</v>
      </c>
      <c r="C73" s="7">
        <v>-14374834.261500001</v>
      </c>
      <c r="D73" s="7">
        <v>193337.16750000001</v>
      </c>
      <c r="E73" s="7">
        <v>64673.8753</v>
      </c>
    </row>
  </sheetData>
  <mergeCells count="2">
    <mergeCell ref="B6:C6"/>
    <mergeCell ref="D6:E6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2.75" x14ac:dyDescent="0.2"/>
  <cols>
    <col min="2" max="2" width="13.7109375" customWidth="1"/>
    <col min="3" max="3" width="14.7109375" customWidth="1"/>
    <col min="4" max="5" width="13.7109375" customWidth="1"/>
  </cols>
  <sheetData>
    <row r="1" spans="1:5" ht="15.75" x14ac:dyDescent="0.25">
      <c r="A1" s="1" t="s">
        <v>13</v>
      </c>
    </row>
    <row r="2" spans="1:5" ht="15.75" x14ac:dyDescent="0.25">
      <c r="A2" s="1" t="s">
        <v>0</v>
      </c>
    </row>
    <row r="3" spans="1:5" ht="15.75" x14ac:dyDescent="0.25">
      <c r="A3" s="1" t="s">
        <v>1</v>
      </c>
    </row>
    <row r="6" spans="1:5" x14ac:dyDescent="0.2">
      <c r="B6" s="28" t="s">
        <v>11</v>
      </c>
      <c r="C6" s="28"/>
      <c r="D6" s="28" t="s">
        <v>12</v>
      </c>
      <c r="E6" s="28"/>
    </row>
    <row r="8" spans="1:5" x14ac:dyDescent="0.2">
      <c r="A8" s="2" t="s">
        <v>5</v>
      </c>
      <c r="B8" s="2" t="s">
        <v>6</v>
      </c>
      <c r="C8" s="2" t="s">
        <v>7</v>
      </c>
      <c r="D8" s="2" t="s">
        <v>6</v>
      </c>
      <c r="E8" s="2" t="s">
        <v>7</v>
      </c>
    </row>
    <row r="9" spans="1:5" x14ac:dyDescent="0.2">
      <c r="A9" s="3"/>
      <c r="B9" s="7"/>
      <c r="C9" s="7"/>
      <c r="D9" s="7"/>
      <c r="E9" s="7"/>
    </row>
    <row r="10" spans="1:5" x14ac:dyDescent="0.2">
      <c r="A10" s="5">
        <v>2000</v>
      </c>
      <c r="B10" s="7">
        <v>5691556563.2655993</v>
      </c>
      <c r="C10" s="7">
        <v>-5685439764.4975004</v>
      </c>
      <c r="D10" s="7">
        <v>802559372.44410002</v>
      </c>
      <c r="E10" s="7">
        <v>-592771744.44400001</v>
      </c>
    </row>
    <row r="11" spans="1:5" x14ac:dyDescent="0.2">
      <c r="A11" s="5"/>
      <c r="B11" s="7">
        <v>0</v>
      </c>
      <c r="C11" s="7">
        <v>0</v>
      </c>
      <c r="D11" s="7">
        <v>0</v>
      </c>
      <c r="E11" s="7">
        <v>0</v>
      </c>
    </row>
    <row r="12" spans="1:5" x14ac:dyDescent="0.2">
      <c r="A12" s="5">
        <v>2001</v>
      </c>
      <c r="B12" s="7">
        <v>4085367438.6170006</v>
      </c>
      <c r="C12" s="7">
        <v>-3843998042.0495005</v>
      </c>
      <c r="D12" s="7">
        <v>367559877.12959993</v>
      </c>
      <c r="E12" s="7">
        <v>-392750820.34449995</v>
      </c>
    </row>
    <row r="13" spans="1:5" x14ac:dyDescent="0.2">
      <c r="A13" s="5"/>
      <c r="B13" s="7">
        <v>0</v>
      </c>
      <c r="C13" s="7">
        <v>0</v>
      </c>
      <c r="D13" s="7">
        <v>0</v>
      </c>
      <c r="E13" s="7">
        <v>0</v>
      </c>
    </row>
    <row r="14" spans="1:5" x14ac:dyDescent="0.2">
      <c r="A14" s="5">
        <v>2002</v>
      </c>
      <c r="B14" s="7">
        <v>1085848103.8441999</v>
      </c>
      <c r="C14" s="7">
        <v>-1077431153.3690999</v>
      </c>
      <c r="D14" s="7">
        <v>30258684.949499998</v>
      </c>
      <c r="E14" s="7">
        <v>-51882585.83420001</v>
      </c>
    </row>
    <row r="15" spans="1:5" x14ac:dyDescent="0.2">
      <c r="A15" s="5"/>
      <c r="B15" s="7">
        <v>0</v>
      </c>
      <c r="C15" s="7">
        <v>0</v>
      </c>
      <c r="D15" s="7">
        <v>0</v>
      </c>
      <c r="E15" s="7">
        <v>0</v>
      </c>
    </row>
    <row r="16" spans="1:5" x14ac:dyDescent="0.2">
      <c r="A16" s="5">
        <v>2003</v>
      </c>
      <c r="B16" s="7">
        <v>595102711.77059996</v>
      </c>
      <c r="C16" s="7">
        <v>-636546440.82989991</v>
      </c>
      <c r="D16" s="7">
        <v>11235885.858900001</v>
      </c>
      <c r="E16" s="7">
        <v>-11086458.635300001</v>
      </c>
    </row>
    <row r="17" spans="1:5" x14ac:dyDescent="0.2">
      <c r="A17" s="3"/>
      <c r="B17" s="7">
        <v>0</v>
      </c>
      <c r="C17" s="7">
        <v>0</v>
      </c>
      <c r="D17" s="7">
        <v>0</v>
      </c>
      <c r="E17" s="7">
        <v>0</v>
      </c>
    </row>
    <row r="18" spans="1:5" x14ac:dyDescent="0.2">
      <c r="A18" s="5">
        <v>2004</v>
      </c>
      <c r="B18" s="7">
        <v>505301372.87979996</v>
      </c>
      <c r="C18" s="7">
        <v>-460666234.26490015</v>
      </c>
      <c r="D18" s="7">
        <v>-745437.42509999999</v>
      </c>
      <c r="E18" s="7">
        <v>908183.73720000009</v>
      </c>
    </row>
    <row r="19" spans="1:5" x14ac:dyDescent="0.2">
      <c r="A19" s="3"/>
      <c r="B19" s="7">
        <v>0</v>
      </c>
      <c r="C19" s="7">
        <v>0</v>
      </c>
      <c r="D19" s="7">
        <v>0</v>
      </c>
      <c r="E19" s="7">
        <v>0</v>
      </c>
    </row>
    <row r="20" spans="1:5" x14ac:dyDescent="0.2">
      <c r="A20" s="5">
        <v>2005</v>
      </c>
      <c r="B20" s="7">
        <v>208623757.89399993</v>
      </c>
      <c r="C20" s="7">
        <v>-233743771.78839999</v>
      </c>
      <c r="D20" s="7">
        <v>-898719.90509999986</v>
      </c>
      <c r="E20" s="7">
        <v>889170.13309999986</v>
      </c>
    </row>
    <row r="21" spans="1:5" x14ac:dyDescent="0.2">
      <c r="A21" s="3"/>
      <c r="B21" s="7"/>
      <c r="C21" s="7"/>
      <c r="D21" s="7"/>
      <c r="E21" s="7"/>
    </row>
    <row r="22" spans="1:5" x14ac:dyDescent="0.2">
      <c r="A22" s="3"/>
      <c r="B22" s="7"/>
      <c r="C22" s="7"/>
      <c r="D22" s="7"/>
      <c r="E22" s="7"/>
    </row>
    <row r="23" spans="1:5" x14ac:dyDescent="0.2">
      <c r="A23" s="3"/>
      <c r="B23" s="7"/>
      <c r="C23" s="7"/>
      <c r="D23" s="7"/>
      <c r="E23" s="7"/>
    </row>
    <row r="24" spans="1:5" x14ac:dyDescent="0.2">
      <c r="A24" s="3"/>
      <c r="B24" s="7"/>
      <c r="C24" s="7"/>
      <c r="D24" s="7"/>
      <c r="E24" s="7"/>
    </row>
    <row r="25" spans="1:5" x14ac:dyDescent="0.2">
      <c r="A25" s="3"/>
      <c r="B25" s="7"/>
      <c r="C25" s="7"/>
      <c r="D25" s="7"/>
      <c r="E25" s="7"/>
    </row>
    <row r="26" spans="1:5" x14ac:dyDescent="0.2">
      <c r="A26" s="3"/>
      <c r="B26" s="7"/>
      <c r="C26" s="7"/>
      <c r="D26" s="7"/>
      <c r="E26" s="7"/>
    </row>
  </sheetData>
  <mergeCells count="2">
    <mergeCell ref="B6:C6"/>
    <mergeCell ref="D6:E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13</vt:lpstr>
      <vt:lpstr>Exchange Pos</vt:lpstr>
      <vt:lpstr>Exch Yrly Sum</vt:lpstr>
      <vt:lpstr>OTC Thru Dec 05</vt:lpstr>
      <vt:lpstr>OTC Yrly Sum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Jan Havlíček</cp:lastModifiedBy>
  <dcterms:created xsi:type="dcterms:W3CDTF">2000-07-20T15:37:38Z</dcterms:created>
  <dcterms:modified xsi:type="dcterms:W3CDTF">2023-09-17T15:25:18Z</dcterms:modified>
</cp:coreProperties>
</file>