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ED4DFA-B435-4ED5-BB72-CF3163191D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Sheet1!$A$3:$I$31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H7" i="1"/>
  <c r="B9" i="1"/>
  <c r="C9" i="1"/>
  <c r="E9" i="1"/>
  <c r="F9" i="1"/>
  <c r="H9" i="1"/>
  <c r="I9" i="1"/>
  <c r="C11" i="1"/>
  <c r="F11" i="1"/>
  <c r="H11" i="1"/>
  <c r="I11" i="1"/>
  <c r="B13" i="1"/>
  <c r="C13" i="1"/>
  <c r="E13" i="1"/>
  <c r="F13" i="1"/>
  <c r="H13" i="1"/>
  <c r="I13" i="1"/>
  <c r="B20" i="1"/>
  <c r="E20" i="1"/>
  <c r="B24" i="1"/>
  <c r="E24" i="1"/>
  <c r="H24" i="1"/>
  <c r="B26" i="1"/>
  <c r="E26" i="1"/>
  <c r="H26" i="1"/>
  <c r="B27" i="1"/>
  <c r="E27" i="1"/>
  <c r="H27" i="1"/>
  <c r="B28" i="1"/>
  <c r="E28" i="1"/>
  <c r="H28" i="1"/>
  <c r="B30" i="1"/>
  <c r="E30" i="1"/>
  <c r="H30" i="1"/>
</calcChain>
</file>

<file path=xl/sharedStrings.xml><?xml version="1.0" encoding="utf-8"?>
<sst xmlns="http://schemas.openxmlformats.org/spreadsheetml/2006/main" count="20" uniqueCount="16">
  <si>
    <t>Enron</t>
  </si>
  <si>
    <t>PG&amp;E</t>
  </si>
  <si>
    <t>PX Credit (negative CTC)</t>
  </si>
  <si>
    <t>Trading Contracts Net</t>
  </si>
  <si>
    <t>Net ISO/PX</t>
  </si>
  <si>
    <t>Total Claims</t>
  </si>
  <si>
    <t>USD thousands</t>
  </si>
  <si>
    <t>Discount</t>
  </si>
  <si>
    <t>Midpoint</t>
  </si>
  <si>
    <t>Net Claim Amount</t>
  </si>
  <si>
    <t>Sale price</t>
  </si>
  <si>
    <t>Value at midpoint</t>
  </si>
  <si>
    <t>Gross Book Value</t>
  </si>
  <si>
    <t>Reserves</t>
  </si>
  <si>
    <t>Net Book value</t>
  </si>
  <si>
    <t>Gain on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</si>
</sst>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left"/>
    </xf>
    <xf numFmtId="0" fontId="0" fillId="0" borderId="1" xfId="0" applyBorder="1"/>
    <xf numFmtId="164" fontId="3" fillId="0" borderId="2" xfId="1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0" fillId="0" borderId="4" xfId="0" applyBorder="1"/>
    <xf numFmtId="16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9" fontId="0" fillId="0" borderId="0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6" xfId="0" applyBorder="1"/>
    <xf numFmtId="164" fontId="0" fillId="0" borderId="7" xfId="1" applyNumberFormat="1" applyFont="1" applyBorder="1" applyAlignment="1">
      <alignment horizontal="right"/>
    </xf>
    <xf numFmtId="9" fontId="0" fillId="0" borderId="7" xfId="2" applyFont="1" applyBorder="1" applyAlignment="1">
      <alignment horizontal="center"/>
    </xf>
    <xf numFmtId="0" fontId="0" fillId="0" borderId="7" xfId="0" applyBorder="1"/>
    <xf numFmtId="9" fontId="0" fillId="0" borderId="8" xfId="2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right"/>
    </xf>
    <xf numFmtId="164" fontId="0" fillId="0" borderId="4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right"/>
    </xf>
    <xf numFmtId="9" fontId="0" fillId="0" borderId="5" xfId="2" applyFont="1" applyBorder="1" applyAlignment="1">
      <alignment horizontal="right"/>
    </xf>
    <xf numFmtId="164" fontId="4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8" xfId="1" applyNumberFormat="1" applyFont="1" applyBorder="1" applyAlignment="1">
      <alignment horizontal="right"/>
    </xf>
    <xf numFmtId="164" fontId="0" fillId="0" borderId="0" xfId="1" applyNumberFormat="1" applyFont="1"/>
    <xf numFmtId="9" fontId="0" fillId="0" borderId="0" xfId="2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4" fontId="3" fillId="0" borderId="7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workbookViewId="0">
      <selection activeCell="H38" sqref="H38"/>
    </sheetView>
  </sheetViews>
  <sheetFormatPr defaultRowHeight="12.75" x14ac:dyDescent="0.2"/>
  <cols>
    <col min="1" max="1" width="22.28515625" customWidth="1"/>
    <col min="2" max="2" width="9.140625" style="2"/>
    <col min="3" max="4" width="9.140625" style="1"/>
    <col min="5" max="5" width="9.140625" style="2"/>
    <col min="6" max="6" width="9.140625" style="1"/>
  </cols>
  <sheetData>
    <row r="2" spans="1:9" ht="13.5" thickBot="1" x14ac:dyDescent="0.25"/>
    <row r="3" spans="1:9" ht="13.5" thickTop="1" x14ac:dyDescent="0.2">
      <c r="A3" s="4" t="s">
        <v>6</v>
      </c>
      <c r="B3" s="5" t="s">
        <v>0</v>
      </c>
      <c r="C3" s="6"/>
      <c r="D3" s="6"/>
      <c r="E3" s="5" t="s">
        <v>1</v>
      </c>
      <c r="F3" s="6"/>
      <c r="G3" s="7"/>
      <c r="H3" s="8" t="s">
        <v>8</v>
      </c>
      <c r="I3" s="9"/>
    </row>
    <row r="4" spans="1:9" x14ac:dyDescent="0.2">
      <c r="A4" s="10"/>
      <c r="B4" s="11"/>
      <c r="C4" s="12"/>
      <c r="D4" s="12"/>
      <c r="E4" s="11"/>
      <c r="F4" s="12"/>
      <c r="G4" s="13"/>
      <c r="H4" s="13"/>
      <c r="I4" s="14"/>
    </row>
    <row r="5" spans="1:9" x14ac:dyDescent="0.2">
      <c r="A5" s="10" t="s">
        <v>2</v>
      </c>
      <c r="B5" s="11">
        <v>403.9</v>
      </c>
      <c r="C5" s="12"/>
      <c r="D5" s="12"/>
      <c r="E5" s="11">
        <v>403.9</v>
      </c>
      <c r="F5" s="12"/>
      <c r="G5" s="13"/>
      <c r="H5" s="11">
        <v>403.9</v>
      </c>
      <c r="I5" s="15"/>
    </row>
    <row r="6" spans="1:9" x14ac:dyDescent="0.2">
      <c r="A6" s="10" t="s">
        <v>3</v>
      </c>
      <c r="B6" s="11">
        <v>41.2</v>
      </c>
      <c r="C6" s="12"/>
      <c r="D6" s="12"/>
      <c r="E6" s="11">
        <v>41.2</v>
      </c>
      <c r="F6" s="12"/>
      <c r="G6" s="13"/>
      <c r="H6" s="11">
        <v>41.2</v>
      </c>
      <c r="I6" s="15"/>
    </row>
    <row r="7" spans="1:9" x14ac:dyDescent="0.2">
      <c r="A7" s="10" t="s">
        <v>4</v>
      </c>
      <c r="B7" s="16">
        <f>76.6-11</f>
        <v>65.599999999999994</v>
      </c>
      <c r="C7" s="12"/>
      <c r="D7" s="12"/>
      <c r="E7" s="16">
        <f>76.6-11</f>
        <v>65.599999999999994</v>
      </c>
      <c r="F7" s="12"/>
      <c r="G7" s="13"/>
      <c r="H7" s="16">
        <f>76.6-11</f>
        <v>65.599999999999994</v>
      </c>
      <c r="I7" s="15"/>
    </row>
    <row r="8" spans="1:9" x14ac:dyDescent="0.2">
      <c r="A8" s="10"/>
      <c r="B8" s="11"/>
      <c r="C8" s="12"/>
      <c r="D8" s="12"/>
      <c r="E8" s="11"/>
      <c r="F8" s="12"/>
      <c r="G8" s="13"/>
      <c r="H8" s="11"/>
      <c r="I8" s="15"/>
    </row>
    <row r="9" spans="1:9" x14ac:dyDescent="0.2">
      <c r="A9" s="10" t="s">
        <v>5</v>
      </c>
      <c r="B9" s="11">
        <f>SUM(B5:B8)</f>
        <v>510.69999999999993</v>
      </c>
      <c r="C9" s="17">
        <f>+B9/B$9</f>
        <v>1</v>
      </c>
      <c r="D9" s="17"/>
      <c r="E9" s="11">
        <f>SUM(E5:E8)</f>
        <v>510.69999999999993</v>
      </c>
      <c r="F9" s="17">
        <f>+E9/E$9</f>
        <v>1</v>
      </c>
      <c r="G9" s="13"/>
      <c r="H9" s="11">
        <f>SUM(H5:H8)</f>
        <v>510.69999999999993</v>
      </c>
      <c r="I9" s="18">
        <f>+H9/H$9</f>
        <v>1</v>
      </c>
    </row>
    <row r="10" spans="1:9" x14ac:dyDescent="0.2">
      <c r="A10" s="10"/>
      <c r="B10" s="11"/>
      <c r="C10" s="12"/>
      <c r="D10" s="12"/>
      <c r="E10" s="11"/>
      <c r="F10" s="12"/>
      <c r="G10" s="13"/>
      <c r="H10" s="11"/>
      <c r="I10" s="15"/>
    </row>
    <row r="11" spans="1:9" x14ac:dyDescent="0.2">
      <c r="A11" s="10" t="s">
        <v>7</v>
      </c>
      <c r="B11" s="11">
        <v>85</v>
      </c>
      <c r="C11" s="17">
        <f>+B11/B$9</f>
        <v>0.16643822204816922</v>
      </c>
      <c r="D11" s="17"/>
      <c r="E11" s="11">
        <v>237</v>
      </c>
      <c r="F11" s="17">
        <f>+E11/E$9</f>
        <v>0.46406892500489533</v>
      </c>
      <c r="G11" s="13"/>
      <c r="H11" s="11">
        <f>+(E11+B11)/2</f>
        <v>161</v>
      </c>
      <c r="I11" s="18">
        <f>+H11/H$9</f>
        <v>0.31525357352653227</v>
      </c>
    </row>
    <row r="12" spans="1:9" x14ac:dyDescent="0.2">
      <c r="A12" s="10"/>
      <c r="B12" s="11"/>
      <c r="C12" s="12"/>
      <c r="D12" s="12"/>
      <c r="E12" s="11"/>
      <c r="F12" s="12"/>
      <c r="G12" s="13"/>
      <c r="H12" s="11"/>
      <c r="I12" s="15"/>
    </row>
    <row r="13" spans="1:9" ht="13.5" thickBot="1" x14ac:dyDescent="0.25">
      <c r="A13" s="19" t="s">
        <v>9</v>
      </c>
      <c r="B13" s="20">
        <f>+B9-B11</f>
        <v>425.69999999999993</v>
      </c>
      <c r="C13" s="21">
        <f>+B13/B$9</f>
        <v>0.83356177795183084</v>
      </c>
      <c r="D13" s="21"/>
      <c r="E13" s="20">
        <f>+E9-E11</f>
        <v>273.69999999999993</v>
      </c>
      <c r="F13" s="21">
        <f>+E13/E$9</f>
        <v>0.53593107499510473</v>
      </c>
      <c r="G13" s="22"/>
      <c r="H13" s="20">
        <f>+H9-H11</f>
        <v>349.69999999999993</v>
      </c>
      <c r="I13" s="23">
        <f>+H13/H$9</f>
        <v>0.68474642647346773</v>
      </c>
    </row>
    <row r="14" spans="1:9" ht="13.5" thickTop="1" x14ac:dyDescent="0.2">
      <c r="A14" s="13"/>
      <c r="B14" s="11"/>
      <c r="C14" s="17"/>
      <c r="D14" s="17"/>
      <c r="E14" s="11"/>
      <c r="F14" s="17"/>
      <c r="G14" s="13"/>
      <c r="H14" s="11"/>
      <c r="I14" s="17"/>
    </row>
    <row r="15" spans="1:9" x14ac:dyDescent="0.2">
      <c r="A15" s="13"/>
      <c r="B15" s="11"/>
      <c r="C15" s="17"/>
      <c r="D15" s="17"/>
      <c r="E15" s="11"/>
      <c r="F15" s="17"/>
      <c r="G15" s="13"/>
      <c r="H15" s="11"/>
      <c r="I15" s="17"/>
    </row>
    <row r="16" spans="1:9" x14ac:dyDescent="0.2">
      <c r="A16" s="13"/>
      <c r="B16" s="11"/>
      <c r="C16" s="17"/>
      <c r="D16" s="17"/>
      <c r="E16" s="11"/>
      <c r="F16" s="17"/>
      <c r="G16" s="13"/>
      <c r="H16" s="11"/>
      <c r="I16" s="17"/>
    </row>
    <row r="17" spans="1:8" ht="13.5" thickBot="1" x14ac:dyDescent="0.25"/>
    <row r="18" spans="1:8" ht="13.5" thickTop="1" x14ac:dyDescent="0.2">
      <c r="A18" s="24"/>
      <c r="B18" s="5" t="s">
        <v>0</v>
      </c>
      <c r="C18" s="6"/>
      <c r="D18" s="6"/>
      <c r="E18" s="5" t="s">
        <v>1</v>
      </c>
      <c r="F18" s="25"/>
      <c r="G18" s="40"/>
      <c r="H18" s="26" t="s">
        <v>8</v>
      </c>
    </row>
    <row r="19" spans="1:8" x14ac:dyDescent="0.2">
      <c r="A19" s="27"/>
      <c r="B19" s="11"/>
      <c r="C19" s="12"/>
      <c r="D19" s="12"/>
      <c r="E19" s="12"/>
      <c r="F19" s="12"/>
      <c r="G19" s="13"/>
      <c r="H19" s="28"/>
    </row>
    <row r="20" spans="1:8" x14ac:dyDescent="0.2">
      <c r="A20" s="27" t="s">
        <v>9</v>
      </c>
      <c r="B20" s="11">
        <f>+B13</f>
        <v>425.69999999999993</v>
      </c>
      <c r="C20" s="12"/>
      <c r="D20" s="12"/>
      <c r="E20" s="39">
        <f>+E13</f>
        <v>273.69999999999993</v>
      </c>
      <c r="F20" s="12"/>
      <c r="G20" s="13"/>
      <c r="H20" s="28">
        <v>349.7</v>
      </c>
    </row>
    <row r="21" spans="1:8" x14ac:dyDescent="0.2">
      <c r="A21" s="27"/>
      <c r="B21" s="11"/>
      <c r="C21" s="12"/>
      <c r="D21" s="12"/>
      <c r="E21" s="12"/>
      <c r="F21" s="12"/>
      <c r="G21" s="13"/>
      <c r="H21" s="28"/>
    </row>
    <row r="22" spans="1:8" x14ac:dyDescent="0.2">
      <c r="A22" s="27" t="s">
        <v>10</v>
      </c>
      <c r="B22" s="36">
        <v>0.85</v>
      </c>
      <c r="C22" s="12"/>
      <c r="D22" s="12"/>
      <c r="E22" s="36">
        <v>0.85</v>
      </c>
      <c r="F22" s="12"/>
      <c r="G22" s="13"/>
      <c r="H22" s="29">
        <v>0.85</v>
      </c>
    </row>
    <row r="23" spans="1:8" x14ac:dyDescent="0.2">
      <c r="A23" s="27"/>
      <c r="B23" s="11"/>
      <c r="C23" s="12"/>
      <c r="D23" s="12"/>
      <c r="E23" s="11"/>
      <c r="F23" s="12"/>
      <c r="G23" s="13"/>
      <c r="H23" s="28"/>
    </row>
    <row r="24" spans="1:8" x14ac:dyDescent="0.2">
      <c r="A24" s="27" t="s">
        <v>11</v>
      </c>
      <c r="B24" s="37">
        <f>+B22*B20</f>
        <v>361.84499999999991</v>
      </c>
      <c r="C24" s="12"/>
      <c r="D24" s="12"/>
      <c r="E24" s="37">
        <f>+E22*E20</f>
        <v>232.64499999999992</v>
      </c>
      <c r="F24" s="12"/>
      <c r="G24" s="13"/>
      <c r="H24" s="33">
        <f>+H22*H20</f>
        <v>297.245</v>
      </c>
    </row>
    <row r="25" spans="1:8" x14ac:dyDescent="0.2">
      <c r="A25" s="27"/>
      <c r="B25" s="11"/>
      <c r="C25" s="12"/>
      <c r="D25" s="12"/>
      <c r="E25" s="11"/>
      <c r="F25" s="12"/>
      <c r="G25" s="13"/>
      <c r="H25" s="28"/>
    </row>
    <row r="26" spans="1:8" x14ac:dyDescent="0.2">
      <c r="A26" s="27" t="s">
        <v>12</v>
      </c>
      <c r="B26" s="11">
        <f>+B9-33.8</f>
        <v>476.89999999999992</v>
      </c>
      <c r="C26" s="12"/>
      <c r="D26" s="12"/>
      <c r="E26" s="11">
        <f>+E9-33.8</f>
        <v>476.89999999999992</v>
      </c>
      <c r="F26" s="12"/>
      <c r="G26" s="13"/>
      <c r="H26" s="28">
        <f>+H9-33.8</f>
        <v>476.89999999999992</v>
      </c>
    </row>
    <row r="27" spans="1:8" ht="15" x14ac:dyDescent="0.35">
      <c r="A27" s="27" t="s">
        <v>13</v>
      </c>
      <c r="B27" s="38">
        <f>288.4-40-4.2</f>
        <v>244.2</v>
      </c>
      <c r="C27" s="12"/>
      <c r="D27" s="12"/>
      <c r="E27" s="38">
        <f>+B27</f>
        <v>244.2</v>
      </c>
      <c r="F27" s="12"/>
      <c r="G27" s="13"/>
      <c r="H27" s="30">
        <f>+E27</f>
        <v>244.2</v>
      </c>
    </row>
    <row r="28" spans="1:8" x14ac:dyDescent="0.2">
      <c r="A28" s="27" t="s">
        <v>14</v>
      </c>
      <c r="B28" s="37">
        <f>+B26-B27</f>
        <v>232.69999999999993</v>
      </c>
      <c r="C28" s="12"/>
      <c r="D28" s="12"/>
      <c r="E28" s="37">
        <f>+E26-E27</f>
        <v>232.69999999999993</v>
      </c>
      <c r="F28" s="12"/>
      <c r="G28" s="13"/>
      <c r="H28" s="33">
        <f>+H26-H27</f>
        <v>232.69999999999993</v>
      </c>
    </row>
    <row r="29" spans="1:8" x14ac:dyDescent="0.2">
      <c r="A29" s="27"/>
      <c r="B29" s="11"/>
      <c r="C29" s="12"/>
      <c r="D29" s="12"/>
      <c r="E29" s="11"/>
      <c r="F29" s="12"/>
      <c r="G29" s="13"/>
      <c r="H29" s="28"/>
    </row>
    <row r="30" spans="1:8" ht="13.5" thickBot="1" x14ac:dyDescent="0.25">
      <c r="A30" s="31" t="s">
        <v>15</v>
      </c>
      <c r="B30" s="41">
        <f>+B24-B28</f>
        <v>129.14499999999998</v>
      </c>
      <c r="C30" s="32"/>
      <c r="D30" s="32"/>
      <c r="E30" s="41">
        <f>+E24-E28</f>
        <v>-5.5000000000006821E-2</v>
      </c>
      <c r="F30" s="32"/>
      <c r="G30" s="22"/>
      <c r="H30" s="34">
        <f>+H24-H28</f>
        <v>64.545000000000073</v>
      </c>
    </row>
    <row r="31" spans="1:8" ht="13.5" thickTop="1" x14ac:dyDescent="0.2">
      <c r="B31" s="3"/>
    </row>
    <row r="32" spans="1:8" x14ac:dyDescent="0.2">
      <c r="B32" s="3"/>
    </row>
    <row r="36" spans="12:12" x14ac:dyDescent="0.2">
      <c r="L36" s="35"/>
    </row>
    <row r="37" spans="12:12" x14ac:dyDescent="0.2">
      <c r="L37" s="35"/>
    </row>
    <row r="38" spans="12:12" x14ac:dyDescent="0.2">
      <c r="L38" s="35"/>
    </row>
    <row r="39" spans="12:12" x14ac:dyDescent="0.2">
      <c r="L39" s="35"/>
    </row>
    <row r="40" spans="12:12" x14ac:dyDescent="0.2">
      <c r="L40" s="35"/>
    </row>
    <row r="41" spans="12:12" x14ac:dyDescent="0.2">
      <c r="L41" s="35"/>
    </row>
    <row r="42" spans="12:12" x14ac:dyDescent="0.2">
      <c r="L42" s="35"/>
    </row>
    <row r="43" spans="12:12" x14ac:dyDescent="0.2">
      <c r="L43" s="35"/>
    </row>
    <row r="44" spans="12:12" x14ac:dyDescent="0.2">
      <c r="L44" s="35"/>
    </row>
    <row r="45" spans="12:12" x14ac:dyDescent="0.2">
      <c r="L45" s="35"/>
    </row>
  </sheetData>
  <phoneticPr fontId="0" type="noConversion"/>
  <pageMargins left="0.75" right="0.75" top="1" bottom="1" header="0.5" footer="0.5"/>
  <pageSetup scale="12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2001-11-16T20:51:07Z</cp:lastPrinted>
  <dcterms:created xsi:type="dcterms:W3CDTF">2001-11-16T20:21:38Z</dcterms:created>
  <dcterms:modified xsi:type="dcterms:W3CDTF">2023-09-17T15:53:15Z</dcterms:modified>
</cp:coreProperties>
</file>